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225" windowWidth="9510" windowHeight="11820" tabRatio="882" activeTab="1"/>
  </bookViews>
  <sheets>
    <sheet name="T2.7" sheetId="1" r:id="rId1"/>
    <sheet name="road_fat" sheetId="2" r:id="rId2"/>
    <sheet name="road_fat_ranking" sheetId="3" r:id="rId3"/>
    <sheet name="road_fat_by_user" sheetId="4" r:id="rId4"/>
    <sheet name="road_fat_by_vehicle" sheetId="5" r:id="rId5"/>
    <sheet name="road_accid" sheetId="6" r:id="rId6"/>
    <sheet name="rail_fat" sheetId="7" r:id="rId7"/>
    <sheet name="airlives lost" sheetId="8" r:id="rId8"/>
    <sheet name="ship lost" sheetId="9" r:id="rId9"/>
  </sheets>
  <definedNames>
    <definedName name="_1_001_Belgium" localSheetId="2">#REF!</definedName>
    <definedName name="_2_101_EU25" localSheetId="2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PB_29r_04_DE" localSheetId="2">#REF!</definedName>
    <definedName name="_xlnm.Print_Area" localSheetId="7">'airlives lost'!$B$1:$H$39</definedName>
    <definedName name="_xlnm.Print_Area" localSheetId="6">'rail_fat'!$B$1:$U$44</definedName>
    <definedName name="_xlnm.Print_Area" localSheetId="5">'road_accid'!$B$1:$AE$47</definedName>
    <definedName name="_xlnm.Print_Area" localSheetId="1">'road_fat'!$B$1:$AD$45</definedName>
    <definedName name="_xlnm.Print_Area" localSheetId="3">'road_fat_by_user'!$B$1:$I$35</definedName>
    <definedName name="_xlnm.Print_Area" localSheetId="4">'road_fat_by_vehicle'!$B$1:$O$34</definedName>
    <definedName name="_xlnm.Print_Area" localSheetId="2">'road_fat_ranking'!$B$1:$M$34</definedName>
    <definedName name="_xlnm.Print_Area" localSheetId="8">'ship lost'!$B$1:$I$28</definedName>
    <definedName name="printrange" localSheetId="2">#REF!</definedName>
  </definedNames>
  <calcPr fullCalcOnLoad="1"/>
</workbook>
</file>

<file path=xl/sharedStrings.xml><?xml version="1.0" encoding="utf-8"?>
<sst xmlns="http://schemas.openxmlformats.org/spreadsheetml/2006/main" count="700" uniqueCount="142">
  <si>
    <t>Tankers</t>
  </si>
  <si>
    <t>1000 gt</t>
  </si>
  <si>
    <t>Road Fatalities</t>
  </si>
  <si>
    <t>bus or coach</t>
  </si>
  <si>
    <t>pedal cycle</t>
  </si>
  <si>
    <t>heavy goods vehicle</t>
  </si>
  <si>
    <t>Road Accidents</t>
  </si>
  <si>
    <t xml:space="preserve">Number of accidents involving personal injury </t>
  </si>
  <si>
    <t>Fatalities</t>
  </si>
  <si>
    <t>per million inhabitants</t>
  </si>
  <si>
    <t>Railway Fatalities</t>
  </si>
  <si>
    <t>Number of railway passengers killed in accidents involving railways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</si>
  <si>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</si>
  <si>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</si>
  <si>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</si>
  <si>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</si>
  <si>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</si>
  <si>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</si>
  <si>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</si>
  <si>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</si>
  <si>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</si>
  <si>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</si>
  <si>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</si>
  <si>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</si>
  <si>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</si>
  <si>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</si>
  <si>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</si>
  <si>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</si>
  <si>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</si>
  <si>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</si>
  <si>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</si>
  <si>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</si>
  <si>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</si>
  <si>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</si>
  <si>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</si>
  <si>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</si>
  <si>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</si>
  <si>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</si>
  <si>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</si>
  <si>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</si>
  <si>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</si>
  <si>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</si>
  <si>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</si>
  <si>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>-</t>
  </si>
  <si>
    <t>HR</t>
  </si>
  <si>
    <t xml:space="preserve">- </t>
  </si>
  <si>
    <t>per million passenger cars</t>
  </si>
  <si>
    <t>Road Fatalities by Type of User</t>
  </si>
  <si>
    <t>MK</t>
  </si>
  <si>
    <t>Period</t>
  </si>
  <si>
    <t>motor cycle</t>
  </si>
  <si>
    <t>moped</t>
  </si>
  <si>
    <t>car and taxi</t>
  </si>
  <si>
    <r>
      <t>Notes</t>
    </r>
    <r>
      <rPr>
        <sz val="8"/>
        <rFont val="Arial"/>
        <family val="2"/>
      </rPr>
      <t>:</t>
    </r>
  </si>
  <si>
    <r>
      <t>n</t>
    </r>
    <r>
      <rPr>
        <vertAlign val="superscript"/>
        <sz val="8"/>
        <rFont val="Arial"/>
        <family val="2"/>
      </rPr>
      <t>o</t>
    </r>
  </si>
  <si>
    <t>Other ships</t>
  </si>
  <si>
    <t>per 10 billion pkm</t>
  </si>
  <si>
    <t>Year</t>
  </si>
  <si>
    <t>Road Fatalities Country Rankings</t>
  </si>
  <si>
    <t>agricul -tural tractor</t>
  </si>
  <si>
    <t xml:space="preserve">Total </t>
  </si>
  <si>
    <t>lorry, &lt;3.5 tonnes</t>
  </si>
  <si>
    <r>
      <t>Notes</t>
    </r>
    <r>
      <rPr>
        <sz val="8"/>
        <rFont val="Arial"/>
        <family val="2"/>
      </rPr>
      <t xml:space="preserve">: </t>
    </r>
  </si>
  <si>
    <t>Bulkers and Combined carriers</t>
  </si>
  <si>
    <t>Air : Lives Lost</t>
  </si>
  <si>
    <r>
      <t>Source</t>
    </r>
    <r>
      <rPr>
        <sz val="8"/>
        <rFont val="Arial"/>
        <family val="2"/>
      </rPr>
      <t>: Institute for Shipping Economics and Logistics, Bremen</t>
    </r>
  </si>
  <si>
    <t>%</t>
  </si>
  <si>
    <t>Road Fatalities of Vehicle Occupants by Type of Vehicle</t>
  </si>
  <si>
    <t>Pedestrian</t>
  </si>
  <si>
    <t>Driver</t>
  </si>
  <si>
    <t>Passenger</t>
  </si>
  <si>
    <t>Pedestrian as a % of total</t>
  </si>
  <si>
    <t>"Driver" includes cyclists.</t>
  </si>
  <si>
    <t xml:space="preserve">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</si>
  <si>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</si>
  <si>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</si>
  <si>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</si>
  <si>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Safety</t>
  </si>
  <si>
    <t>Road Fatalities by Year</t>
  </si>
  <si>
    <t>Road Accidents: Number of accidents involving personal injury</t>
  </si>
  <si>
    <t>Railway Fatalities: Number of railway passengers killed in accidents involving railways</t>
  </si>
  <si>
    <t>Air: Lives Lost</t>
  </si>
  <si>
    <r>
      <t>Source</t>
    </r>
    <r>
      <rPr>
        <sz val="8"/>
        <rFont val="Arial"/>
        <family val="2"/>
      </rPr>
      <t>: From 1991: CARE database (DG Mobility and Transport), International Transport Forum, national sources. 1990: IRTAD (OECD)</t>
    </r>
  </si>
  <si>
    <r>
      <t>Source</t>
    </r>
    <r>
      <rPr>
        <sz val="8"/>
        <rFont val="Arial"/>
        <family val="2"/>
      </rPr>
      <t>: European Aviation Safety Agency</t>
    </r>
  </si>
  <si>
    <t>Sea: Ships Lost (World)</t>
  </si>
  <si>
    <t>Directorate-General for Mobility and Transport</t>
  </si>
  <si>
    <t>Part 2  :  TRANSPORT</t>
  </si>
  <si>
    <t>Chapter 2.7  :</t>
  </si>
  <si>
    <t>2.7.1</t>
  </si>
  <si>
    <t>2.7.2</t>
  </si>
  <si>
    <t>2.7.3a</t>
  </si>
  <si>
    <t>2.7.3b</t>
  </si>
  <si>
    <t>2.7.4</t>
  </si>
  <si>
    <t>2.7.5</t>
  </si>
  <si>
    <t>2.7.6</t>
  </si>
  <si>
    <t>2.7.7</t>
  </si>
  <si>
    <r>
      <t>Source</t>
    </r>
    <r>
      <rPr>
        <sz val="8"/>
        <rFont val="Arial"/>
        <family val="2"/>
      </rPr>
      <t xml:space="preserve">: tables 1.5, 2.3.4, 2.6.2, 2.7.1 and estimates as well as national statistics for powered two-wheelers pkm </t>
    </r>
  </si>
  <si>
    <t xml:space="preserve">Persons deceased within 30 days of their accident. </t>
  </si>
  <si>
    <t>1970-1979/yr.</t>
  </si>
  <si>
    <t>1980-1989/yr.</t>
  </si>
  <si>
    <t>1990-1999/yr.</t>
  </si>
  <si>
    <t xml:space="preserve">Onboard fatalities, and only those in aircraft with a take-off mass above 5,701kg. </t>
  </si>
  <si>
    <t>Data include fatalities from Commercial Air Transport (passenger, cargo, air taxi, ferry/positioning and emergency medical service) and fatalities from General Aviation (only 'Business' flights).</t>
  </si>
  <si>
    <t>Ships lost by World</t>
  </si>
  <si>
    <t>TRANSPORT IN FIGURES</t>
  </si>
  <si>
    <t xml:space="preserve">Other or unknown </t>
  </si>
  <si>
    <t>other</t>
  </si>
  <si>
    <t>car + taxi</t>
  </si>
  <si>
    <t>lorry, under 3.5 tonnes</t>
  </si>
  <si>
    <t>pedestrian</t>
  </si>
  <si>
    <t>unknown</t>
  </si>
  <si>
    <t>GR</t>
  </si>
  <si>
    <t>agricultural tractor</t>
  </si>
  <si>
    <t xml:space="preserve"> HR</t>
  </si>
  <si>
    <t>2000-2009/yr.</t>
  </si>
  <si>
    <t>ME</t>
  </si>
  <si>
    <t>RS</t>
  </si>
  <si>
    <t>no data</t>
  </si>
  <si>
    <r>
      <t>Source</t>
    </r>
    <r>
      <rPr>
        <sz val="8"/>
        <rFont val="Arial"/>
        <family val="2"/>
      </rPr>
      <t>: CARE database (DG Mobility and Transport), national sources</t>
    </r>
  </si>
  <si>
    <t>Fatalities by country vehicle occupant</t>
  </si>
  <si>
    <r>
      <t>Source</t>
    </r>
    <r>
      <rPr>
        <sz val="8"/>
        <rFont val="Arial"/>
        <family val="2"/>
      </rPr>
      <t>: CARE database (DG Mobility and Transport), national sources.</t>
    </r>
  </si>
  <si>
    <t>EU-28</t>
  </si>
  <si>
    <t>Lives lost over EU-28 territory by any operator</t>
  </si>
  <si>
    <t>Lives lost by EU-28 operators anywhere</t>
  </si>
  <si>
    <t>EU-15</t>
  </si>
  <si>
    <t>EU-13</t>
  </si>
  <si>
    <t>AL</t>
  </si>
  <si>
    <t>Al</t>
  </si>
  <si>
    <r>
      <t>Note</t>
    </r>
    <r>
      <rPr>
        <sz val="8"/>
        <rFont val="Arial"/>
        <family val="2"/>
      </rPr>
      <t xml:space="preserve">: Reported world total losses at time of loss; ships of 500 gt and over. </t>
    </r>
  </si>
  <si>
    <t>2016</t>
  </si>
  <si>
    <r>
      <t>Source</t>
    </r>
    <r>
      <rPr>
        <sz val="8"/>
        <rFont val="Arial"/>
        <family val="2"/>
      </rPr>
      <t>: European Railway Agency (from 2006 onward for EU MS and NO, and since 2009 for CH), Eurostat, Union Internationale des Chemins de Fer, national statistics.</t>
    </r>
  </si>
  <si>
    <t>Persons deceased within 30 days of their accident. In this table the totals exclude the victims labelled as "Unknown".</t>
  </si>
  <si>
    <r>
      <t>Notes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the definition of an accident involving personal injury differs from country to country. </t>
    </r>
    <r>
      <rPr>
        <b/>
        <sz val="8"/>
        <rFont val="Arial"/>
        <family val="2"/>
      </rPr>
      <t>RO:</t>
    </r>
    <r>
      <rPr>
        <sz val="8"/>
        <rFont val="Arial"/>
        <family val="2"/>
      </rPr>
      <t xml:space="preserve"> only serious accidents before 2005.</t>
    </r>
  </si>
  <si>
    <t>change 14/15</t>
  </si>
  <si>
    <t>change 01/15</t>
  </si>
  <si>
    <t>2010-2016/yr.</t>
  </si>
  <si>
    <r>
      <t>Notes</t>
    </r>
    <r>
      <rPr>
        <sz val="8"/>
        <rFont val="Arial"/>
        <family val="2"/>
      </rPr>
      <t xml:space="preserve">: Persons killed are all persons deceased within 30 days of the accident. Corrective factors have been applied to the figures which did not follow this definition. As of 2015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 xml:space="preserve"> includes people deceased within 30 days after the accident (break in series).</t>
    </r>
  </si>
  <si>
    <r>
      <t>Inhabitants</t>
    </r>
    <r>
      <rPr>
        <sz val="8"/>
        <rFont val="Arial"/>
        <family val="2"/>
      </rPr>
      <t xml:space="preserve">: the average population at 1 January 2015 and 1 January 2016.  </t>
    </r>
  </si>
  <si>
    <r>
      <t>Passenger cars</t>
    </r>
    <r>
      <rPr>
        <sz val="8"/>
        <rFont val="Arial"/>
        <family val="2"/>
      </rPr>
      <t xml:space="preserve">: the average stock of vehicles indicated in table 2.6.2 for 2014 and 2015. </t>
    </r>
  </si>
  <si>
    <r>
      <t>Pkm</t>
    </r>
    <r>
      <rPr>
        <sz val="8"/>
        <rFont val="Arial"/>
        <family val="2"/>
      </rPr>
      <t>: indicator of traffic volume (in the absence of consistent vehicle-kilometre data); passenger-kilometres of cars indicated in table 2.3.4 for 2015 plus (mostly estimated) passenger-kilometres of motorised two-wheelers.</t>
    </r>
  </si>
  <si>
    <r>
      <t>Fatalities</t>
    </r>
    <r>
      <rPr>
        <sz val="8"/>
        <rFont val="Arial"/>
        <family val="2"/>
      </rPr>
      <t>: all fatalities on the road: car drivers and passengers, bus and coach occupants, powered two-wheelers' riders and passengers, cyclists, pedestrians, commercial vehicle drivers, etc. indicated in table 2.7.1 for 2015.</t>
    </r>
  </si>
  <si>
    <r>
      <t>Source</t>
    </r>
    <r>
      <rPr>
        <sz val="8"/>
        <rFont val="Arial"/>
        <family val="2"/>
      </rPr>
      <t>: CARE; United Nations (Statistics of road traffic accidents), national statistics (</t>
    </r>
    <r>
      <rPr>
        <b/>
        <sz val="8"/>
        <rFont val="Arial"/>
        <family val="2"/>
      </rPr>
      <t>MT</t>
    </r>
    <r>
      <rPr>
        <sz val="8"/>
        <rFont val="Arial"/>
        <family val="2"/>
      </rPr>
      <t>, candidate countries</t>
    </r>
    <r>
      <rPr>
        <sz val="8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</si>
</sst>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%"/>
    <numFmt numFmtId="168" formatCode="0.0\ \ \ "/>
    <numFmt numFmtId="169" formatCode="#,##0\ "/>
    <numFmt numFmtId="170" formatCode="0.0\ "/>
    <numFmt numFmtId="171" formatCode="#\ ###\ ###\ ###\ ##0"/>
    <numFmt numFmtId="172" formatCode="#\ ##0\ "/>
    <numFmt numFmtId="173" formatCode="#\ ##0.000\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"/>
      <name val="Arial"/>
      <family val="2"/>
    </font>
    <font>
      <sz val="10"/>
      <name val="Arial Tur"/>
      <family val="0"/>
    </font>
    <font>
      <sz val="11"/>
      <name val="Arial"/>
      <family val="2"/>
    </font>
    <font>
      <sz val="9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ck"/>
      <right/>
      <top/>
      <bottom/>
    </border>
    <border>
      <left style="thick"/>
      <right/>
      <top/>
      <bottom style="thin"/>
    </border>
    <border>
      <left style="thick"/>
      <right style="thin"/>
      <top/>
      <bottom style="thin"/>
    </border>
    <border>
      <left style="thick"/>
      <right style="thin"/>
      <top/>
      <bottom/>
    </border>
    <border>
      <left/>
      <right style="hair"/>
      <top/>
      <bottom style="thin"/>
    </border>
    <border>
      <left style="hair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13" fillId="33" borderId="0" applyNumberFormat="0" applyBorder="0">
      <alignment/>
      <protection locked="0"/>
    </xf>
    <xf numFmtId="0" fontId="58" fillId="0" borderId="9" applyNumberFormat="0" applyFill="0" applyAlignment="0" applyProtection="0"/>
    <xf numFmtId="0" fontId="14" fillId="34" borderId="0" applyNumberFormat="0" applyBorder="0">
      <alignment/>
      <protection locked="0"/>
    </xf>
    <xf numFmtId="0" fontId="59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 quotePrefix="1">
      <alignment horizontal="right" vertical="top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 quotePrefix="1">
      <alignment horizontal="right" vertical="top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Border="1" applyAlignment="1" quotePrefix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3" fillId="0" borderId="0" xfId="0" applyFont="1" applyFill="1" applyBorder="1" applyAlignment="1" quotePrefix="1">
      <alignment horizontal="right" vertical="center"/>
    </xf>
    <xf numFmtId="0" fontId="6" fillId="0" borderId="0" xfId="0" applyFont="1" applyAlignment="1">
      <alignment vertical="top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quotePrefix="1">
      <alignment horizontal="right" vertical="top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3" fillId="0" borderId="19" xfId="0" applyFont="1" applyFill="1" applyBorder="1" applyAlignment="1">
      <alignment horizontal="right" vertical="center"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/>
    </xf>
    <xf numFmtId="1" fontId="4" fillId="35" borderId="22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42" applyFont="1" applyBorder="1" applyAlignment="1" quotePrefix="1">
      <alignment horizontal="right" vertical="top"/>
    </xf>
    <xf numFmtId="0" fontId="4" fillId="0" borderId="0" xfId="42" applyFont="1" applyFill="1" applyBorder="1" applyAlignment="1">
      <alignment horizontal="center" vertical="center"/>
    </xf>
    <xf numFmtId="0" fontId="4" fillId="36" borderId="11" xfId="42" applyFont="1" applyFill="1" applyBorder="1" applyAlignment="1">
      <alignment horizontal="center" vertical="center"/>
    </xf>
    <xf numFmtId="0" fontId="4" fillId="0" borderId="11" xfId="42" applyFont="1" applyFill="1" applyBorder="1" applyAlignment="1">
      <alignment horizontal="center" vertical="center"/>
    </xf>
    <xf numFmtId="0" fontId="3" fillId="0" borderId="0" xfId="42" applyFont="1" applyAlignment="1">
      <alignment/>
    </xf>
    <xf numFmtId="0" fontId="4" fillId="36" borderId="0" xfId="0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horizontal="right" vertical="center"/>
    </xf>
    <xf numFmtId="0" fontId="12" fillId="36" borderId="13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right" vertical="center"/>
    </xf>
    <xf numFmtId="3" fontId="4" fillId="36" borderId="15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36" borderId="15" xfId="0" applyFont="1" applyFill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right" vertical="top"/>
    </xf>
    <xf numFmtId="0" fontId="3" fillId="35" borderId="17" xfId="0" applyFont="1" applyFill="1" applyBorder="1" applyAlignment="1">
      <alignment horizontal="right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36" borderId="13" xfId="0" applyFont="1" applyFill="1" applyBorder="1" applyAlignment="1">
      <alignment horizontal="right" vertical="center"/>
    </xf>
    <xf numFmtId="1" fontId="4" fillId="35" borderId="20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167" fontId="3" fillId="0" borderId="10" xfId="0" applyNumberFormat="1" applyFont="1" applyBorder="1" applyAlignment="1">
      <alignment vertical="center"/>
    </xf>
    <xf numFmtId="167" fontId="3" fillId="36" borderId="11" xfId="0" applyNumberFormat="1" applyFont="1" applyFill="1" applyBorder="1" applyAlignment="1">
      <alignment vertical="center"/>
    </xf>
    <xf numFmtId="170" fontId="4" fillId="36" borderId="12" xfId="0" applyNumberFormat="1" applyFont="1" applyFill="1" applyBorder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horizontal="right" vertical="center"/>
    </xf>
    <xf numFmtId="1" fontId="4" fillId="35" borderId="10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 vertical="center"/>
    </xf>
    <xf numFmtId="1" fontId="4" fillId="35" borderId="25" xfId="0" applyNumberFormat="1" applyFont="1" applyFill="1" applyBorder="1" applyAlignment="1">
      <alignment horizontal="center" vertical="center"/>
    </xf>
    <xf numFmtId="3" fontId="4" fillId="36" borderId="20" xfId="0" applyNumberFormat="1" applyFont="1" applyFill="1" applyBorder="1" applyAlignment="1">
      <alignment horizontal="right"/>
    </xf>
    <xf numFmtId="3" fontId="4" fillId="36" borderId="16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 vertical="center"/>
    </xf>
    <xf numFmtId="3" fontId="4" fillId="36" borderId="16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 quotePrefix="1">
      <alignment horizontal="right" vertical="center"/>
    </xf>
    <xf numFmtId="3" fontId="3" fillId="36" borderId="16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1" fontId="4" fillId="35" borderId="0" xfId="0" applyNumberFormat="1" applyFont="1" applyFill="1" applyBorder="1" applyAlignment="1">
      <alignment horizontal="center" vertical="center"/>
    </xf>
    <xf numFmtId="164" fontId="4" fillId="35" borderId="0" xfId="0" applyNumberFormat="1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right" vertical="center"/>
    </xf>
    <xf numFmtId="0" fontId="4" fillId="36" borderId="18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36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17" fontId="2" fillId="0" borderId="0" xfId="0" applyNumberFormat="1" applyFont="1" applyBorder="1" applyAlignment="1" quotePrefix="1">
      <alignment horizontal="center" vertical="center" wrapText="1"/>
    </xf>
    <xf numFmtId="0" fontId="18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4" fillId="36" borderId="14" xfId="0" applyFont="1" applyFill="1" applyBorder="1" applyAlignment="1">
      <alignment horizontal="right" vertical="center"/>
    </xf>
    <xf numFmtId="0" fontId="4" fillId="36" borderId="17" xfId="0" applyFont="1" applyFill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36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horizontal="right" vertical="center"/>
    </xf>
    <xf numFmtId="1" fontId="4" fillId="35" borderId="27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6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 quotePrefix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right"/>
    </xf>
    <xf numFmtId="3" fontId="4" fillId="36" borderId="11" xfId="0" applyNumberFormat="1" applyFont="1" applyFill="1" applyBorder="1" applyAlignment="1">
      <alignment horizontal="right"/>
    </xf>
    <xf numFmtId="3" fontId="4" fillId="36" borderId="1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3" fontId="3" fillId="36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" fontId="4" fillId="35" borderId="11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wrapText="1"/>
    </xf>
    <xf numFmtId="0" fontId="15" fillId="35" borderId="12" xfId="0" applyFont="1" applyFill="1" applyBorder="1" applyAlignment="1">
      <alignment horizontal="center" vertical="top" wrapText="1"/>
    </xf>
    <xf numFmtId="170" fontId="4" fillId="36" borderId="11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/>
    </xf>
    <xf numFmtId="170" fontId="3" fillId="36" borderId="11" xfId="0" applyNumberFormat="1" applyFont="1" applyFill="1" applyBorder="1" applyAlignment="1">
      <alignment vertical="center"/>
    </xf>
    <xf numFmtId="170" fontId="3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1" fontId="23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1" fontId="23" fillId="0" borderId="13" xfId="0" applyNumberFormat="1" applyFont="1" applyBorder="1" applyAlignment="1">
      <alignment horizontal="center"/>
    </xf>
    <xf numFmtId="0" fontId="0" fillId="0" borderId="26" xfId="0" applyFill="1" applyBorder="1" applyAlignment="1">
      <alignment/>
    </xf>
    <xf numFmtId="1" fontId="23" fillId="0" borderId="0" xfId="0" applyNumberFormat="1" applyFont="1" applyBorder="1" applyAlignment="1">
      <alignment horizontal="center"/>
    </xf>
    <xf numFmtId="1" fontId="23" fillId="0" borderId="15" xfId="0" applyNumberFormat="1" applyFont="1" applyFill="1" applyBorder="1" applyAlignment="1">
      <alignment horizontal="right" vertical="center"/>
    </xf>
    <xf numFmtId="167" fontId="3" fillId="0" borderId="11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/>
    </xf>
    <xf numFmtId="1" fontId="4" fillId="35" borderId="16" xfId="0" applyNumberFormat="1" applyFont="1" applyFill="1" applyBorder="1" applyAlignment="1">
      <alignment horizontal="center" vertical="center"/>
    </xf>
    <xf numFmtId="164" fontId="4" fillId="35" borderId="1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/>
    </xf>
    <xf numFmtId="1" fontId="23" fillId="36" borderId="13" xfId="0" applyNumberFormat="1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 vertical="center"/>
    </xf>
    <xf numFmtId="1" fontId="23" fillId="36" borderId="15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top" wrapText="1"/>
    </xf>
    <xf numFmtId="0" fontId="4" fillId="36" borderId="29" xfId="0" applyFont="1" applyFill="1" applyBorder="1" applyAlignment="1">
      <alignment horizontal="center" vertical="top" wrapText="1"/>
    </xf>
    <xf numFmtId="0" fontId="4" fillId="36" borderId="27" xfId="0" applyFont="1" applyFill="1" applyBorder="1" applyAlignment="1">
      <alignment horizontal="center" vertical="top" wrapText="1"/>
    </xf>
    <xf numFmtId="169" fontId="3" fillId="0" borderId="11" xfId="0" applyNumberFormat="1" applyFont="1" applyFill="1" applyBorder="1" applyAlignment="1">
      <alignment vertical="center"/>
    </xf>
    <xf numFmtId="169" fontId="3" fillId="0" borderId="12" xfId="0" applyNumberFormat="1" applyFont="1" applyFill="1" applyBorder="1" applyAlignment="1">
      <alignment vertical="center"/>
    </xf>
    <xf numFmtId="0" fontId="4" fillId="35" borderId="27" xfId="0" applyFont="1" applyFill="1" applyBorder="1" applyAlignment="1">
      <alignment horizontal="center" vertical="top" wrapText="1"/>
    </xf>
    <xf numFmtId="0" fontId="4" fillId="36" borderId="30" xfId="0" applyFont="1" applyFill="1" applyBorder="1" applyAlignment="1">
      <alignment horizontal="right" vertical="center"/>
    </xf>
    <xf numFmtId="0" fontId="4" fillId="36" borderId="31" xfId="0" applyFont="1" applyFill="1" applyBorder="1" applyAlignment="1">
      <alignment horizontal="right" vertical="center"/>
    </xf>
    <xf numFmtId="0" fontId="4" fillId="36" borderId="32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36" borderId="31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1" xfId="0" applyFont="1" applyFill="1" applyBorder="1" applyAlignment="1" quotePrefix="1">
      <alignment horizontal="right" vertical="center"/>
    </xf>
    <xf numFmtId="0" fontId="4" fillId="35" borderId="12" xfId="0" applyFont="1" applyFill="1" applyBorder="1" applyAlignment="1">
      <alignment horizontal="center" vertical="top"/>
    </xf>
    <xf numFmtId="166" fontId="3" fillId="0" borderId="11" xfId="0" applyNumberFormat="1" applyFont="1" applyFill="1" applyBorder="1" applyAlignment="1">
      <alignment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4" fillId="36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3" fontId="3" fillId="37" borderId="16" xfId="0" applyNumberFormat="1" applyFont="1" applyFill="1" applyBorder="1" applyAlignment="1">
      <alignment horizontal="right" vertical="center"/>
    </xf>
    <xf numFmtId="3" fontId="3" fillId="37" borderId="11" xfId="0" applyNumberFormat="1" applyFont="1" applyFill="1" applyBorder="1" applyAlignment="1">
      <alignment horizontal="right" vertical="center"/>
    </xf>
    <xf numFmtId="170" fontId="3" fillId="37" borderId="11" xfId="0" applyNumberFormat="1" applyFont="1" applyFill="1" applyBorder="1" applyAlignment="1">
      <alignment vertical="center"/>
    </xf>
    <xf numFmtId="170" fontId="3" fillId="37" borderId="12" xfId="0" applyNumberFormat="1" applyFont="1" applyFill="1" applyBorder="1" applyAlignment="1">
      <alignment vertical="center"/>
    </xf>
    <xf numFmtId="3" fontId="4" fillId="37" borderId="16" xfId="0" applyNumberFormat="1" applyFont="1" applyFill="1" applyBorder="1" applyAlignment="1">
      <alignment horizontal="right" vertical="center"/>
    </xf>
    <xf numFmtId="3" fontId="4" fillId="37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1" xfId="0" applyFont="1" applyFill="1" applyBorder="1" applyAlignment="1">
      <alignment horizontal="right" vertical="center"/>
    </xf>
    <xf numFmtId="0" fontId="3" fillId="37" borderId="14" xfId="0" applyFont="1" applyFill="1" applyBorder="1" applyAlignment="1">
      <alignment horizontal="right" vertical="center"/>
    </xf>
    <xf numFmtId="0" fontId="3" fillId="37" borderId="0" xfId="0" applyFont="1" applyFill="1" applyBorder="1" applyAlignment="1">
      <alignment horizontal="right" vertical="center"/>
    </xf>
    <xf numFmtId="0" fontId="3" fillId="37" borderId="31" xfId="0" applyFont="1" applyFill="1" applyBorder="1" applyAlignment="1">
      <alignment horizontal="right" vertical="center"/>
    </xf>
    <xf numFmtId="0" fontId="3" fillId="37" borderId="16" xfId="0" applyFont="1" applyFill="1" applyBorder="1" applyAlignment="1" quotePrefix="1">
      <alignment horizontal="right" vertical="center"/>
    </xf>
    <xf numFmtId="0" fontId="3" fillId="37" borderId="11" xfId="0" applyFont="1" applyFill="1" applyBorder="1" applyAlignment="1" quotePrefix="1">
      <alignment horizontal="right" vertical="center"/>
    </xf>
    <xf numFmtId="0" fontId="3" fillId="37" borderId="14" xfId="0" applyFont="1" applyFill="1" applyBorder="1" applyAlignment="1" quotePrefix="1">
      <alignment horizontal="right" vertical="center"/>
    </xf>
    <xf numFmtId="0" fontId="3" fillId="37" borderId="0" xfId="0" applyFont="1" applyFill="1" applyBorder="1" applyAlignment="1" quotePrefix="1">
      <alignment horizontal="right" vertical="center"/>
    </xf>
    <xf numFmtId="0" fontId="3" fillId="37" borderId="31" xfId="0" applyFont="1" applyFill="1" applyBorder="1" applyAlignment="1" quotePrefix="1">
      <alignment horizontal="right" vertical="center"/>
    </xf>
    <xf numFmtId="0" fontId="3" fillId="37" borderId="0" xfId="0" applyFont="1" applyFill="1" applyBorder="1" applyAlignment="1" quotePrefix="1">
      <alignment horizontal="right" vertical="center"/>
    </xf>
    <xf numFmtId="0" fontId="4" fillId="37" borderId="12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3" fillId="37" borderId="15" xfId="0" applyFont="1" applyFill="1" applyBorder="1" applyAlignment="1">
      <alignment horizontal="right" vertical="center"/>
    </xf>
    <xf numFmtId="0" fontId="3" fillId="37" borderId="32" xfId="0" applyFont="1" applyFill="1" applyBorder="1" applyAlignment="1">
      <alignment horizontal="right" vertical="center"/>
    </xf>
    <xf numFmtId="0" fontId="3" fillId="37" borderId="11" xfId="0" applyFont="1" applyFill="1" applyBorder="1" applyAlignment="1">
      <alignment horizontal="center" vertical="center"/>
    </xf>
    <xf numFmtId="167" fontId="3" fillId="37" borderId="11" xfId="0" applyNumberFormat="1" applyFont="1" applyFill="1" applyBorder="1" applyAlignment="1">
      <alignment vertical="center"/>
    </xf>
    <xf numFmtId="0" fontId="3" fillId="37" borderId="12" xfId="0" applyFont="1" applyFill="1" applyBorder="1" applyAlignment="1">
      <alignment horizontal="center" vertical="center"/>
    </xf>
    <xf numFmtId="167" fontId="3" fillId="37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171" fontId="26" fillId="0" borderId="0" xfId="0" applyNumberFormat="1" applyFont="1" applyBorder="1" applyAlignment="1">
      <alignment horizontal="right" vertical="center"/>
    </xf>
    <xf numFmtId="0" fontId="4" fillId="0" borderId="11" xfId="42" applyFont="1" applyFill="1" applyBorder="1" applyAlignment="1">
      <alignment horizontal="center" vertical="center"/>
    </xf>
    <xf numFmtId="0" fontId="4" fillId="37" borderId="11" xfId="42" applyFont="1" applyFill="1" applyBorder="1" applyAlignment="1">
      <alignment horizontal="center" vertical="center"/>
    </xf>
    <xf numFmtId="0" fontId="4" fillId="37" borderId="12" xfId="42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7" borderId="10" xfId="0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vertical="center"/>
    </xf>
    <xf numFmtId="170" fontId="3" fillId="37" borderId="11" xfId="0" applyNumberFormat="1" applyFont="1" applyFill="1" applyBorder="1" applyAlignment="1">
      <alignment horizontal="center" vertical="center"/>
    </xf>
    <xf numFmtId="3" fontId="4" fillId="37" borderId="20" xfId="0" applyNumberFormat="1" applyFont="1" applyFill="1" applyBorder="1" applyAlignment="1">
      <alignment horizontal="right" vertical="center"/>
    </xf>
    <xf numFmtId="3" fontId="4" fillId="37" borderId="10" xfId="0" applyNumberFormat="1" applyFont="1" applyFill="1" applyBorder="1" applyAlignment="1">
      <alignment horizontal="right" vertical="center"/>
    </xf>
    <xf numFmtId="3" fontId="3" fillId="37" borderId="18" xfId="64" applyNumberFormat="1" applyFont="1" applyFill="1" applyBorder="1" applyAlignment="1">
      <alignment vertical="center"/>
      <protection/>
    </xf>
    <xf numFmtId="3" fontId="3" fillId="37" borderId="12" xfId="64" applyNumberFormat="1" applyFont="1" applyFill="1" applyBorder="1" applyAlignment="1">
      <alignment vertical="center"/>
      <protection/>
    </xf>
    <xf numFmtId="172" fontId="4" fillId="36" borderId="20" xfId="0" applyNumberFormat="1" applyFont="1" applyFill="1" applyBorder="1" applyAlignment="1">
      <alignment horizontal="right"/>
    </xf>
    <xf numFmtId="172" fontId="4" fillId="36" borderId="13" xfId="0" applyNumberFormat="1" applyFont="1" applyFill="1" applyBorder="1" applyAlignment="1">
      <alignment horizontal="right" vertical="center"/>
    </xf>
    <xf numFmtId="172" fontId="4" fillId="36" borderId="0" xfId="0" applyNumberFormat="1" applyFont="1" applyFill="1" applyBorder="1" applyAlignment="1">
      <alignment horizontal="right" vertical="center"/>
    </xf>
    <xf numFmtId="172" fontId="4" fillId="36" borderId="16" xfId="0" applyNumberFormat="1" applyFont="1" applyFill="1" applyBorder="1" applyAlignment="1">
      <alignment horizontal="right"/>
    </xf>
    <xf numFmtId="172" fontId="4" fillId="36" borderId="18" xfId="0" applyNumberFormat="1" applyFont="1" applyFill="1" applyBorder="1" applyAlignment="1">
      <alignment horizontal="right" vertical="center"/>
    </xf>
    <xf numFmtId="172" fontId="4" fillId="36" borderId="15" xfId="0" applyNumberFormat="1" applyFont="1" applyFill="1" applyBorder="1" applyAlignment="1">
      <alignment horizontal="right" vertical="center"/>
    </xf>
    <xf numFmtId="172" fontId="3" fillId="0" borderId="20" xfId="0" applyNumberFormat="1" applyFont="1" applyFill="1" applyBorder="1" applyAlignment="1">
      <alignment horizontal="right" vertical="center"/>
    </xf>
    <xf numFmtId="172" fontId="3" fillId="0" borderId="13" xfId="0" applyNumberFormat="1" applyFont="1" applyFill="1" applyBorder="1" applyAlignment="1">
      <alignment horizontal="right" vertical="center"/>
    </xf>
    <xf numFmtId="172" fontId="3" fillId="0" borderId="13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36" borderId="16" xfId="0" applyNumberFormat="1" applyFont="1" applyFill="1" applyBorder="1" applyAlignment="1">
      <alignment horizontal="right" vertical="center"/>
    </xf>
    <xf numFmtId="172" fontId="3" fillId="36" borderId="0" xfId="0" applyNumberFormat="1" applyFont="1" applyFill="1" applyBorder="1" applyAlignment="1">
      <alignment horizontal="right" vertical="center"/>
    </xf>
    <xf numFmtId="172" fontId="3" fillId="36" borderId="0" xfId="0" applyNumberFormat="1" applyFont="1" applyFill="1" applyBorder="1" applyAlignment="1">
      <alignment horizontal="right" vertical="center"/>
    </xf>
    <xf numFmtId="172" fontId="3" fillId="0" borderId="16" xfId="0" applyNumberFormat="1" applyFont="1" applyFill="1" applyBorder="1" applyAlignment="1" quotePrefix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Alignment="1">
      <alignment horizontal="right" vertical="center"/>
    </xf>
    <xf numFmtId="172" fontId="3" fillId="36" borderId="0" xfId="0" applyNumberFormat="1" applyFont="1" applyFill="1" applyAlignment="1">
      <alignment horizontal="right" vertical="center"/>
    </xf>
    <xf numFmtId="172" fontId="3" fillId="36" borderId="0" xfId="0" applyNumberFormat="1" applyFont="1" applyFill="1" applyBorder="1" applyAlignment="1">
      <alignment vertical="center"/>
    </xf>
    <xf numFmtId="172" fontId="3" fillId="0" borderId="16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7" borderId="16" xfId="0" applyNumberFormat="1" applyFont="1" applyFill="1" applyBorder="1" applyAlignment="1">
      <alignment horizontal="right" vertical="center"/>
    </xf>
    <xf numFmtId="172" fontId="3" fillId="37" borderId="0" xfId="0" applyNumberFormat="1" applyFont="1" applyFill="1" applyBorder="1" applyAlignment="1">
      <alignment horizontal="right" vertical="center"/>
    </xf>
    <xf numFmtId="172" fontId="3" fillId="37" borderId="0" xfId="0" applyNumberFormat="1" applyFont="1" applyFill="1" applyAlignment="1">
      <alignment horizontal="right" vertical="center"/>
    </xf>
    <xf numFmtId="172" fontId="3" fillId="37" borderId="0" xfId="0" applyNumberFormat="1" applyFont="1" applyFill="1" applyAlignment="1">
      <alignment horizontal="right" vertical="center"/>
    </xf>
    <xf numFmtId="172" fontId="3" fillId="37" borderId="0" xfId="0" applyNumberFormat="1" applyFont="1" applyFill="1" applyBorder="1" applyAlignment="1">
      <alignment vertical="center"/>
    </xf>
    <xf numFmtId="172" fontId="3" fillId="37" borderId="0" xfId="0" applyNumberFormat="1" applyFont="1" applyFill="1" applyBorder="1" applyAlignment="1">
      <alignment vertical="center"/>
    </xf>
    <xf numFmtId="172" fontId="3" fillId="37" borderId="0" xfId="0" applyNumberFormat="1" applyFont="1" applyFill="1" applyBorder="1" applyAlignment="1">
      <alignment horizontal="right" vertical="center"/>
    </xf>
    <xf numFmtId="172" fontId="3" fillId="0" borderId="15" xfId="0" applyNumberFormat="1" applyFont="1" applyFill="1" applyBorder="1" applyAlignment="1">
      <alignment horizontal="right" vertical="center"/>
    </xf>
    <xf numFmtId="172" fontId="3" fillId="37" borderId="20" xfId="0" applyNumberFormat="1" applyFont="1" applyFill="1" applyBorder="1" applyAlignment="1">
      <alignment horizontal="right" vertical="center"/>
    </xf>
    <xf numFmtId="172" fontId="3" fillId="37" borderId="13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3" fillId="37" borderId="18" xfId="64" applyNumberFormat="1" applyFont="1" applyFill="1" applyBorder="1" applyAlignment="1">
      <alignment vertical="center"/>
      <protection/>
    </xf>
    <xf numFmtId="172" fontId="3" fillId="37" borderId="15" xfId="64" applyNumberFormat="1" applyFont="1" applyFill="1" applyBorder="1" applyAlignment="1">
      <alignment vertical="center"/>
      <protection/>
    </xf>
    <xf numFmtId="172" fontId="3" fillId="37" borderId="15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Border="1" applyAlignment="1">
      <alignment horizontal="right" vertical="center"/>
    </xf>
    <xf numFmtId="1" fontId="8" fillId="36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4" fillId="37" borderId="10" xfId="42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0" fontId="10" fillId="37" borderId="0" xfId="0" applyFont="1" applyFill="1" applyBorder="1" applyAlignment="1">
      <alignment horizontal="right" vertical="center"/>
    </xf>
    <xf numFmtId="0" fontId="3" fillId="37" borderId="13" xfId="0" applyFont="1" applyFill="1" applyBorder="1" applyAlignment="1" quotePrefix="1">
      <alignment horizontal="right" vertical="center"/>
    </xf>
    <xf numFmtId="0" fontId="3" fillId="37" borderId="15" xfId="0" applyFont="1" applyFill="1" applyBorder="1" applyAlignment="1" quotePrefix="1">
      <alignment horizontal="right" vertical="center"/>
    </xf>
    <xf numFmtId="169" fontId="3" fillId="0" borderId="12" xfId="0" applyNumberFormat="1" applyFont="1" applyFill="1" applyBorder="1" applyAlignment="1">
      <alignment vertical="center"/>
    </xf>
    <xf numFmtId="0" fontId="3" fillId="37" borderId="37" xfId="0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172" fontId="3" fillId="36" borderId="11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172" fontId="3" fillId="36" borderId="11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172" fontId="3" fillId="37" borderId="11" xfId="0" applyNumberFormat="1" applyFont="1" applyFill="1" applyBorder="1" applyAlignment="1">
      <alignment vertical="center"/>
    </xf>
    <xf numFmtId="172" fontId="3" fillId="37" borderId="12" xfId="0" applyNumberFormat="1" applyFont="1" applyFill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2" fontId="4" fillId="36" borderId="11" xfId="0" applyNumberFormat="1" applyFont="1" applyFill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172" fontId="4" fillId="37" borderId="11" xfId="0" applyNumberFormat="1" applyFont="1" applyFill="1" applyBorder="1" applyAlignment="1">
      <alignment vertical="center"/>
    </xf>
    <xf numFmtId="172" fontId="4" fillId="37" borderId="12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3" fillId="0" borderId="0" xfId="60" applyNumberFormat="1" applyFont="1" applyFill="1" applyBorder="1" applyAlignment="1">
      <alignment vertical="center"/>
      <protection/>
    </xf>
    <xf numFmtId="172" fontId="3" fillId="36" borderId="0" xfId="60" applyNumberFormat="1" applyFont="1" applyFill="1" applyBorder="1" applyAlignment="1">
      <alignment horizontal="right" vertical="center"/>
      <protection/>
    </xf>
    <xf numFmtId="172" fontId="3" fillId="0" borderId="0" xfId="60" applyNumberFormat="1" applyFont="1" applyFill="1" applyBorder="1" applyAlignment="1">
      <alignment horizontal="right" vertical="center"/>
      <protection/>
    </xf>
    <xf numFmtId="172" fontId="3" fillId="36" borderId="0" xfId="60" applyNumberFormat="1" applyFont="1" applyFill="1" applyBorder="1" applyAlignment="1">
      <alignment vertical="center"/>
      <protection/>
    </xf>
    <xf numFmtId="172" fontId="3" fillId="37" borderId="0" xfId="60" applyNumberFormat="1" applyFont="1" applyFill="1" applyBorder="1" applyAlignment="1">
      <alignment vertical="center"/>
      <protection/>
    </xf>
    <xf numFmtId="172" fontId="3" fillId="37" borderId="0" xfId="60" applyNumberFormat="1" applyFont="1" applyFill="1" applyBorder="1" applyAlignment="1">
      <alignment horizontal="right" vertical="center"/>
      <protection/>
    </xf>
    <xf numFmtId="172" fontId="3" fillId="37" borderId="15" xfId="60" applyNumberFormat="1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36" borderId="11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37" borderId="11" xfId="60" applyFont="1" applyFill="1" applyBorder="1" applyAlignment="1">
      <alignment horizontal="center" vertical="center"/>
      <protection/>
    </xf>
    <xf numFmtId="0" fontId="3" fillId="37" borderId="12" xfId="60" applyFont="1" applyFill="1" applyBorder="1" applyAlignment="1">
      <alignment horizontal="center" vertical="center"/>
      <protection/>
    </xf>
    <xf numFmtId="172" fontId="3" fillId="37" borderId="0" xfId="60" applyNumberFormat="1" applyFont="1" applyFill="1" applyBorder="1" applyAlignment="1">
      <alignment vertical="center"/>
      <protection/>
    </xf>
    <xf numFmtId="172" fontId="3" fillId="0" borderId="13" xfId="60" applyNumberFormat="1" applyFont="1" applyBorder="1" applyAlignment="1">
      <alignment vertical="center"/>
      <protection/>
    </xf>
    <xf numFmtId="172" fontId="3" fillId="0" borderId="0" xfId="60" applyNumberFormat="1" applyFont="1" applyFill="1" applyBorder="1" applyAlignment="1" quotePrefix="1">
      <alignment horizontal="right" vertical="center"/>
      <protection/>
    </xf>
    <xf numFmtId="172" fontId="3" fillId="37" borderId="15" xfId="60" applyNumberFormat="1" applyFont="1" applyFill="1" applyBorder="1" applyAlignment="1">
      <alignment vertical="center"/>
      <protection/>
    </xf>
    <xf numFmtId="1" fontId="3" fillId="0" borderId="10" xfId="60" applyNumberFormat="1" applyFont="1" applyFill="1" applyBorder="1" applyAlignment="1">
      <alignment horizontal="center" vertical="center"/>
      <protection/>
    </xf>
    <xf numFmtId="1" fontId="3" fillId="36" borderId="11" xfId="60" applyNumberFormat="1" applyFont="1" applyFill="1" applyBorder="1" applyAlignment="1">
      <alignment horizontal="center" vertical="center"/>
      <protection/>
    </xf>
    <xf numFmtId="1" fontId="3" fillId="0" borderId="11" xfId="60" applyNumberFormat="1" applyFont="1" applyFill="1" applyBorder="1" applyAlignment="1">
      <alignment horizontal="center" vertical="center"/>
      <protection/>
    </xf>
    <xf numFmtId="1" fontId="3" fillId="37" borderId="11" xfId="60" applyNumberFormat="1" applyFont="1" applyFill="1" applyBorder="1" applyAlignment="1">
      <alignment horizontal="center" vertical="center"/>
      <protection/>
    </xf>
    <xf numFmtId="1" fontId="3" fillId="37" borderId="12" xfId="60" applyNumberFormat="1" applyFont="1" applyFill="1" applyBorder="1" applyAlignment="1">
      <alignment horizontal="center" vertical="center"/>
      <protection/>
    </xf>
    <xf numFmtId="172" fontId="3" fillId="0" borderId="10" xfId="60" applyNumberFormat="1" applyFont="1" applyBorder="1" applyAlignment="1">
      <alignment horizontal="right" vertical="center"/>
      <protection/>
    </xf>
    <xf numFmtId="172" fontId="3" fillId="36" borderId="11" xfId="60" applyNumberFormat="1" applyFont="1" applyFill="1" applyBorder="1" applyAlignment="1">
      <alignment horizontal="right" vertical="center"/>
      <protection/>
    </xf>
    <xf numFmtId="172" fontId="3" fillId="0" borderId="11" xfId="60" applyNumberFormat="1" applyFont="1" applyBorder="1" applyAlignment="1">
      <alignment horizontal="right" vertical="center"/>
      <protection/>
    </xf>
    <xf numFmtId="172" fontId="3" fillId="0" borderId="11" xfId="60" applyNumberFormat="1" applyFont="1" applyBorder="1" applyAlignment="1" quotePrefix="1">
      <alignment horizontal="right" vertical="center"/>
      <protection/>
    </xf>
    <xf numFmtId="172" fontId="3" fillId="0" borderId="11" xfId="60" applyNumberFormat="1" applyFont="1" applyFill="1" applyBorder="1" applyAlignment="1">
      <alignment horizontal="right" vertical="center"/>
      <protection/>
    </xf>
    <xf numFmtId="172" fontId="3" fillId="37" borderId="11" xfId="60" applyNumberFormat="1" applyFont="1" applyFill="1" applyBorder="1" applyAlignment="1">
      <alignment horizontal="right" vertical="center"/>
      <protection/>
    </xf>
    <xf numFmtId="172" fontId="3" fillId="37" borderId="12" xfId="60" applyNumberFormat="1" applyFont="1" applyFill="1" applyBorder="1" applyAlignment="1">
      <alignment horizontal="right" vertical="center"/>
      <protection/>
    </xf>
    <xf numFmtId="169" fontId="3" fillId="0" borderId="11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 vertical="center"/>
    </xf>
    <xf numFmtId="166" fontId="3" fillId="37" borderId="11" xfId="0" applyNumberFormat="1" applyFont="1" applyFill="1" applyBorder="1" applyAlignment="1">
      <alignment vertical="center"/>
    </xf>
    <xf numFmtId="172" fontId="3" fillId="0" borderId="38" xfId="0" applyNumberFormat="1" applyFont="1" applyFill="1" applyBorder="1" applyAlignment="1">
      <alignment horizontal="right" vertical="center"/>
    </xf>
    <xf numFmtId="172" fontId="3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3" fontId="4" fillId="36" borderId="13" xfId="0" applyNumberFormat="1" applyFont="1" applyFill="1" applyBorder="1" applyAlignment="1">
      <alignment horizontal="right" vertical="center"/>
    </xf>
    <xf numFmtId="173" fontId="4" fillId="36" borderId="10" xfId="0" applyNumberFormat="1" applyFont="1" applyFill="1" applyBorder="1" applyAlignment="1">
      <alignment horizontal="right" vertical="center"/>
    </xf>
    <xf numFmtId="173" fontId="12" fillId="36" borderId="20" xfId="0" applyNumberFormat="1" applyFont="1" applyFill="1" applyBorder="1" applyAlignment="1">
      <alignment horizontal="right" vertical="center"/>
    </xf>
    <xf numFmtId="173" fontId="12" fillId="36" borderId="13" xfId="0" applyNumberFormat="1" applyFont="1" applyFill="1" applyBorder="1" applyAlignment="1">
      <alignment horizontal="right" vertical="center"/>
    </xf>
    <xf numFmtId="173" fontId="4" fillId="36" borderId="13" xfId="0" applyNumberFormat="1" applyFont="1" applyFill="1" applyBorder="1" applyAlignment="1">
      <alignment horizontal="right" vertical="center"/>
    </xf>
    <xf numFmtId="173" fontId="4" fillId="36" borderId="0" xfId="0" applyNumberFormat="1" applyFont="1" applyFill="1" applyBorder="1" applyAlignment="1">
      <alignment horizontal="right" vertical="center"/>
    </xf>
    <xf numFmtId="173" fontId="4" fillId="36" borderId="0" xfId="0" applyNumberFormat="1" applyFont="1" applyFill="1" applyBorder="1" applyAlignment="1">
      <alignment horizontal="right" vertical="center"/>
    </xf>
    <xf numFmtId="173" fontId="4" fillId="36" borderId="11" xfId="0" applyNumberFormat="1" applyFont="1" applyFill="1" applyBorder="1" applyAlignment="1">
      <alignment horizontal="right" vertical="center"/>
    </xf>
    <xf numFmtId="173" fontId="4" fillId="36" borderId="16" xfId="0" applyNumberFormat="1" applyFont="1" applyFill="1" applyBorder="1" applyAlignment="1">
      <alignment horizontal="right" vertical="center"/>
    </xf>
    <xf numFmtId="173" fontId="4" fillId="36" borderId="15" xfId="0" applyNumberFormat="1" applyFont="1" applyFill="1" applyBorder="1" applyAlignment="1">
      <alignment horizontal="right" vertical="center"/>
    </xf>
    <xf numFmtId="173" fontId="4" fillId="36" borderId="12" xfId="0" applyNumberFormat="1" applyFont="1" applyFill="1" applyBorder="1" applyAlignment="1">
      <alignment horizontal="right" vertical="center"/>
    </xf>
    <xf numFmtId="173" fontId="12" fillId="36" borderId="18" xfId="0" applyNumberFormat="1" applyFont="1" applyFill="1" applyBorder="1" applyAlignment="1">
      <alignment horizontal="right" vertical="center"/>
    </xf>
    <xf numFmtId="173" fontId="12" fillId="36" borderId="15" xfId="0" applyNumberFormat="1" applyFont="1" applyFill="1" applyBorder="1" applyAlignment="1">
      <alignment horizontal="right" vertical="center"/>
    </xf>
    <xf numFmtId="173" fontId="4" fillId="36" borderId="15" xfId="0" applyNumberFormat="1" applyFont="1" applyFill="1" applyBorder="1" applyAlignment="1">
      <alignment horizontal="right" vertical="center"/>
    </xf>
    <xf numFmtId="173" fontId="3" fillId="0" borderId="16" xfId="0" applyNumberFormat="1" applyFont="1" applyFill="1" applyBorder="1" applyAlignment="1">
      <alignment horizontal="right" vertical="center"/>
    </xf>
    <xf numFmtId="173" fontId="3" fillId="0" borderId="11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0" xfId="60" applyNumberFormat="1" applyFont="1" applyFill="1" applyBorder="1" applyAlignment="1">
      <alignment vertical="center"/>
      <protection/>
    </xf>
    <xf numFmtId="173" fontId="3" fillId="36" borderId="16" xfId="0" applyNumberFormat="1" applyFont="1" applyFill="1" applyBorder="1" applyAlignment="1">
      <alignment horizontal="right" vertical="center"/>
    </xf>
    <xf numFmtId="173" fontId="3" fillId="36" borderId="0" xfId="0" applyNumberFormat="1" applyFont="1" applyFill="1" applyBorder="1" applyAlignment="1">
      <alignment horizontal="right" vertical="center"/>
    </xf>
    <xf numFmtId="173" fontId="3" fillId="36" borderId="0" xfId="0" applyNumberFormat="1" applyFont="1" applyFill="1" applyBorder="1" applyAlignment="1">
      <alignment vertical="center"/>
    </xf>
    <xf numFmtId="173" fontId="3" fillId="36" borderId="0" xfId="0" applyNumberFormat="1" applyFont="1" applyFill="1" applyBorder="1" applyAlignment="1">
      <alignment vertical="center"/>
    </xf>
    <xf numFmtId="173" fontId="3" fillId="36" borderId="0" xfId="60" applyNumberFormat="1" applyFont="1" applyFill="1" applyBorder="1" applyAlignment="1">
      <alignment vertical="center"/>
      <protection/>
    </xf>
    <xf numFmtId="173" fontId="3" fillId="0" borderId="16" xfId="0" applyNumberFormat="1" applyFont="1" applyFill="1" applyBorder="1" applyAlignment="1" quotePrefix="1">
      <alignment horizontal="right" vertical="center"/>
    </xf>
    <xf numFmtId="173" fontId="3" fillId="0" borderId="11" xfId="0" applyNumberFormat="1" applyFont="1" applyFill="1" applyBorder="1" applyAlignment="1" quotePrefix="1">
      <alignment horizontal="right" vertical="center"/>
    </xf>
    <xf numFmtId="173" fontId="3" fillId="0" borderId="0" xfId="0" applyNumberFormat="1" applyFont="1" applyFill="1" applyBorder="1" applyAlignment="1" quotePrefix="1">
      <alignment horizontal="right" vertical="center"/>
    </xf>
    <xf numFmtId="173" fontId="3" fillId="36" borderId="11" xfId="0" applyNumberFormat="1" applyFont="1" applyFill="1" applyBorder="1" applyAlignment="1">
      <alignment horizontal="right" vertical="center"/>
    </xf>
    <xf numFmtId="173" fontId="4" fillId="0" borderId="16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10" fillId="0" borderId="0" xfId="0" applyNumberFormat="1" applyFont="1" applyFill="1" applyBorder="1" applyAlignment="1">
      <alignment horizontal="right" vertical="center"/>
    </xf>
    <xf numFmtId="173" fontId="3" fillId="37" borderId="16" xfId="0" applyNumberFormat="1" applyFont="1" applyFill="1" applyBorder="1" applyAlignment="1">
      <alignment horizontal="right" vertical="center"/>
    </xf>
    <xf numFmtId="173" fontId="3" fillId="37" borderId="11" xfId="0" applyNumberFormat="1" applyFont="1" applyFill="1" applyBorder="1" applyAlignment="1">
      <alignment horizontal="right" vertical="center"/>
    </xf>
    <xf numFmtId="173" fontId="3" fillId="37" borderId="0" xfId="0" applyNumberFormat="1" applyFont="1" applyFill="1" applyBorder="1" applyAlignment="1">
      <alignment horizontal="right" vertical="center"/>
    </xf>
    <xf numFmtId="173" fontId="3" fillId="37" borderId="0" xfId="0" applyNumberFormat="1" applyFont="1" applyFill="1" applyBorder="1" applyAlignment="1">
      <alignment vertical="center"/>
    </xf>
    <xf numFmtId="173" fontId="3" fillId="37" borderId="0" xfId="60" applyNumberFormat="1" applyFont="1" applyFill="1" applyBorder="1" applyAlignment="1">
      <alignment vertical="center"/>
      <protection/>
    </xf>
    <xf numFmtId="173" fontId="10" fillId="37" borderId="16" xfId="0" applyNumberFormat="1" applyFont="1" applyFill="1" applyBorder="1" applyAlignment="1">
      <alignment horizontal="right" vertical="center"/>
    </xf>
    <xf numFmtId="173" fontId="10" fillId="37" borderId="11" xfId="0" applyNumberFormat="1" applyFont="1" applyFill="1" applyBorder="1" applyAlignment="1">
      <alignment horizontal="right" vertical="center"/>
    </xf>
    <xf numFmtId="173" fontId="10" fillId="37" borderId="0" xfId="0" applyNumberFormat="1" applyFont="1" applyFill="1" applyBorder="1" applyAlignment="1">
      <alignment horizontal="right" vertical="center"/>
    </xf>
    <xf numFmtId="173" fontId="3" fillId="37" borderId="36" xfId="0" applyNumberFormat="1" applyFont="1" applyFill="1" applyBorder="1" applyAlignment="1">
      <alignment vertical="center"/>
    </xf>
    <xf numFmtId="173" fontId="3" fillId="37" borderId="0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39" xfId="60" applyNumberFormat="1" applyFont="1" applyFill="1" applyBorder="1" applyAlignment="1">
      <alignment vertical="center"/>
      <protection/>
    </xf>
    <xf numFmtId="173" fontId="3" fillId="37" borderId="18" xfId="0" applyNumberFormat="1" applyFont="1" applyFill="1" applyBorder="1" applyAlignment="1">
      <alignment horizontal="right" vertical="center"/>
    </xf>
    <xf numFmtId="173" fontId="3" fillId="37" borderId="12" xfId="0" applyNumberFormat="1" applyFont="1" applyFill="1" applyBorder="1" applyAlignment="1">
      <alignment horizontal="right" vertical="center"/>
    </xf>
    <xf numFmtId="173" fontId="3" fillId="37" borderId="15" xfId="0" applyNumberFormat="1" applyFont="1" applyFill="1" applyBorder="1" applyAlignment="1">
      <alignment horizontal="right" vertical="center"/>
    </xf>
    <xf numFmtId="173" fontId="3" fillId="37" borderId="15" xfId="0" applyNumberFormat="1" applyFont="1" applyFill="1" applyBorder="1" applyAlignment="1">
      <alignment vertical="center"/>
    </xf>
    <xf numFmtId="173" fontId="3" fillId="37" borderId="15" xfId="60" applyNumberFormat="1" applyFont="1" applyFill="1" applyBorder="1" applyAlignment="1">
      <alignment vertical="center"/>
      <protection/>
    </xf>
    <xf numFmtId="173" fontId="3" fillId="0" borderId="0" xfId="0" applyNumberFormat="1" applyFont="1" applyAlignment="1">
      <alignment/>
    </xf>
    <xf numFmtId="173" fontId="4" fillId="37" borderId="16" xfId="0" applyNumberFormat="1" applyFont="1" applyFill="1" applyBorder="1" applyAlignment="1">
      <alignment horizontal="right" vertical="center"/>
    </xf>
    <xf numFmtId="173" fontId="4" fillId="37" borderId="11" xfId="0" applyNumberFormat="1" applyFont="1" applyFill="1" applyBorder="1" applyAlignment="1">
      <alignment horizontal="right" vertical="center"/>
    </xf>
    <xf numFmtId="173" fontId="4" fillId="0" borderId="18" xfId="0" applyNumberFormat="1" applyFont="1" applyFill="1" applyBorder="1" applyAlignment="1">
      <alignment horizontal="right" vertical="center"/>
    </xf>
    <xf numFmtId="173" fontId="4" fillId="0" borderId="12" xfId="0" applyNumberFormat="1" applyFont="1" applyFill="1" applyBorder="1" applyAlignment="1">
      <alignment horizontal="right" vertical="center"/>
    </xf>
    <xf numFmtId="173" fontId="3" fillId="0" borderId="18" xfId="0" applyNumberFormat="1" applyFont="1" applyFill="1" applyBorder="1" applyAlignment="1">
      <alignment horizontal="right" vertical="center"/>
    </xf>
    <xf numFmtId="173" fontId="3" fillId="0" borderId="15" xfId="0" applyNumberFormat="1" applyFont="1" applyFill="1" applyBorder="1" applyAlignment="1">
      <alignment horizontal="right" vertical="center"/>
    </xf>
    <xf numFmtId="173" fontId="3" fillId="0" borderId="15" xfId="0" applyNumberFormat="1" applyFont="1" applyFill="1" applyBorder="1" applyAlignment="1">
      <alignment vertical="center"/>
    </xf>
    <xf numFmtId="173" fontId="4" fillId="37" borderId="20" xfId="0" applyNumberFormat="1" applyFont="1" applyFill="1" applyBorder="1" applyAlignment="1">
      <alignment horizontal="right" vertical="center"/>
    </xf>
    <xf numFmtId="173" fontId="4" fillId="37" borderId="10" xfId="0" applyNumberFormat="1" applyFont="1" applyFill="1" applyBorder="1" applyAlignment="1">
      <alignment horizontal="right" vertical="center"/>
    </xf>
    <xf numFmtId="173" fontId="3" fillId="37" borderId="20" xfId="0" applyNumberFormat="1" applyFont="1" applyFill="1" applyBorder="1" applyAlignment="1">
      <alignment vertical="center"/>
    </xf>
    <xf numFmtId="173" fontId="3" fillId="37" borderId="13" xfId="0" applyNumberFormat="1" applyFont="1" applyFill="1" applyBorder="1" applyAlignment="1">
      <alignment vertical="center"/>
    </xf>
    <xf numFmtId="173" fontId="3" fillId="37" borderId="15" xfId="0" applyNumberFormat="1" applyFont="1" applyFill="1" applyBorder="1" applyAlignment="1">
      <alignment vertical="center"/>
    </xf>
    <xf numFmtId="173" fontId="3" fillId="37" borderId="12" xfId="0" applyNumberFormat="1" applyFont="1" applyFill="1" applyBorder="1" applyAlignment="1">
      <alignment vertical="center"/>
    </xf>
    <xf numFmtId="173" fontId="3" fillId="37" borderId="18" xfId="0" applyNumberFormat="1" applyFont="1" applyFill="1" applyBorder="1" applyAlignment="1">
      <alignment vertical="center"/>
    </xf>
    <xf numFmtId="170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Border="1" applyAlignment="1" quotePrefix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8" fillId="35" borderId="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3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vertical="top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3" fontId="5" fillId="35" borderId="20" xfId="0" applyNumberFormat="1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3" fontId="5" fillId="35" borderId="26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andard_E00seit45" xfId="64"/>
    <cellStyle name="Title" xfId="65"/>
    <cellStyle name="Titre ligne" xfId="66"/>
    <cellStyle name="Total" xfId="67"/>
    <cellStyle name="Total intermediaire" xfId="68"/>
    <cellStyle name="Warning Text" xfId="69"/>
  </cellStyles>
  <dxfs count="1"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58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0.85546875" style="128" customWidth="1"/>
    <col min="2" max="2" width="5.8515625" style="130" customWidth="1"/>
    <col min="3" max="3" width="2.00390625" style="131" customWidth="1"/>
    <col min="4" max="4" width="72.28125" style="128" customWidth="1"/>
    <col min="5" max="16384" width="9.140625" style="128" customWidth="1"/>
  </cols>
  <sheetData>
    <row r="1" spans="2:4" ht="19.5" customHeight="1">
      <c r="B1" s="454" t="s">
        <v>74</v>
      </c>
      <c r="C1" s="454"/>
      <c r="D1" s="454"/>
    </row>
    <row r="2" spans="2:4" ht="19.5" customHeight="1">
      <c r="B2" s="455" t="s">
        <v>75</v>
      </c>
      <c r="C2" s="455"/>
      <c r="D2" s="455"/>
    </row>
    <row r="3" spans="2:4" ht="19.5" customHeight="1">
      <c r="B3" s="456" t="s">
        <v>85</v>
      </c>
      <c r="C3" s="456"/>
      <c r="D3" s="456"/>
    </row>
    <row r="4" spans="2:4" ht="19.5" customHeight="1">
      <c r="B4" s="457" t="s">
        <v>76</v>
      </c>
      <c r="C4" s="457"/>
      <c r="D4" s="457"/>
    </row>
    <row r="5" spans="2:4" ht="19.5" customHeight="1">
      <c r="B5" s="129"/>
      <c r="C5" s="129"/>
      <c r="D5" s="129"/>
    </row>
    <row r="6" ht="19.5" customHeight="1"/>
    <row r="7" spans="2:4" ht="19.5" customHeight="1">
      <c r="B7" s="454" t="s">
        <v>104</v>
      </c>
      <c r="C7" s="454"/>
      <c r="D7" s="454"/>
    </row>
    <row r="8" spans="2:4" ht="19.5" customHeight="1">
      <c r="B8" s="459" t="s">
        <v>129</v>
      </c>
      <c r="C8" s="459"/>
      <c r="D8" s="459"/>
    </row>
    <row r="9" spans="2:4" ht="19.5" customHeight="1">
      <c r="B9" s="132"/>
      <c r="C9" s="132"/>
      <c r="D9" s="132"/>
    </row>
    <row r="10" spans="2:4" ht="19.5" customHeight="1">
      <c r="B10" s="460" t="s">
        <v>86</v>
      </c>
      <c r="C10" s="460"/>
      <c r="D10" s="460"/>
    </row>
    <row r="11" ht="19.5" customHeight="1">
      <c r="B11" s="133"/>
    </row>
    <row r="12" spans="2:4" ht="19.5" customHeight="1">
      <c r="B12" s="458" t="s">
        <v>87</v>
      </c>
      <c r="C12" s="458"/>
      <c r="D12" s="458"/>
    </row>
    <row r="13" spans="2:4" ht="19.5" customHeight="1">
      <c r="B13" s="458" t="s">
        <v>77</v>
      </c>
      <c r="C13" s="458"/>
      <c r="D13" s="458"/>
    </row>
    <row r="14" spans="2:4" ht="19.5" customHeight="1">
      <c r="B14" s="133"/>
      <c r="D14"/>
    </row>
    <row r="15" ht="19.5" customHeight="1">
      <c r="B15" s="133"/>
    </row>
    <row r="16" spans="2:4" ht="15" customHeight="1">
      <c r="B16" s="134" t="s">
        <v>88</v>
      </c>
      <c r="C16" s="135"/>
      <c r="D16" s="136" t="s">
        <v>78</v>
      </c>
    </row>
    <row r="17" spans="2:4" ht="15" customHeight="1">
      <c r="B17" s="134" t="s">
        <v>89</v>
      </c>
      <c r="C17" s="135"/>
      <c r="D17" s="137" t="s">
        <v>58</v>
      </c>
    </row>
    <row r="18" spans="2:4" ht="15" customHeight="1">
      <c r="B18" s="134" t="s">
        <v>90</v>
      </c>
      <c r="C18" s="135"/>
      <c r="D18" s="136" t="s">
        <v>47</v>
      </c>
    </row>
    <row r="19" spans="2:4" ht="15" customHeight="1">
      <c r="B19" s="134" t="s">
        <v>91</v>
      </c>
      <c r="C19" s="135"/>
      <c r="D19" s="136" t="s">
        <v>67</v>
      </c>
    </row>
    <row r="20" spans="2:4" ht="15" customHeight="1">
      <c r="B20" s="134" t="s">
        <v>92</v>
      </c>
      <c r="C20" s="135"/>
      <c r="D20" s="137" t="s">
        <v>79</v>
      </c>
    </row>
    <row r="21" spans="2:4" ht="15" customHeight="1">
      <c r="B21" s="134" t="s">
        <v>93</v>
      </c>
      <c r="C21" s="135"/>
      <c r="D21" s="137" t="s">
        <v>80</v>
      </c>
    </row>
    <row r="22" spans="2:4" ht="15" customHeight="1">
      <c r="B22" s="134" t="s">
        <v>94</v>
      </c>
      <c r="C22" s="135"/>
      <c r="D22" s="137" t="s">
        <v>81</v>
      </c>
    </row>
    <row r="23" spans="2:4" ht="15" customHeight="1">
      <c r="B23" s="134" t="s">
        <v>95</v>
      </c>
      <c r="C23" s="135"/>
      <c r="D23" s="136" t="s">
        <v>84</v>
      </c>
    </row>
    <row r="24" ht="12.75">
      <c r="B24" s="133"/>
    </row>
    <row r="25" ht="12.75">
      <c r="B25" s="133"/>
    </row>
    <row r="26" ht="12.75">
      <c r="B26" s="133"/>
    </row>
    <row r="27" ht="12.75">
      <c r="C27"/>
    </row>
    <row r="28" spans="2:4" ht="12.75">
      <c r="B28"/>
      <c r="C28"/>
      <c r="D28"/>
    </row>
    <row r="29" ht="13.5">
      <c r="B29" s="138"/>
    </row>
    <row r="30" ht="12.75">
      <c r="B30" s="133"/>
    </row>
    <row r="31" ht="12.75">
      <c r="B31" s="133"/>
    </row>
    <row r="32" ht="12.75">
      <c r="B32" s="133"/>
    </row>
    <row r="33" ht="12.75">
      <c r="B33" s="133"/>
    </row>
    <row r="34" ht="12.75">
      <c r="B34" s="133"/>
    </row>
    <row r="35" ht="12.75">
      <c r="B35" s="133"/>
    </row>
    <row r="36" ht="12.75">
      <c r="B36" s="133"/>
    </row>
    <row r="38" ht="13.5">
      <c r="B38" s="138"/>
    </row>
    <row r="39" ht="12.75">
      <c r="B39" s="133"/>
    </row>
    <row r="40" ht="409.5">
      <c r="B40" s="133"/>
    </row>
    <row r="41" ht="409.5">
      <c r="B41" s="133"/>
    </row>
    <row r="48" spans="3:4" ht="409.5">
      <c r="C48" s="139"/>
      <c r="D48" s="140"/>
    </row>
    <row r="55" ht="409.5"/>
    <row r="58" spans="3:4" ht="409.5">
      <c r="C58"/>
      <c r="D58"/>
    </row>
  </sheetData>
  <sheetProtection/>
  <mergeCells count="9">
    <mergeCell ref="B1:D1"/>
    <mergeCell ref="B2:D2"/>
    <mergeCell ref="B3:D3"/>
    <mergeCell ref="B4:D4"/>
    <mergeCell ref="B13:D13"/>
    <mergeCell ref="B7:D7"/>
    <mergeCell ref="B8:D8"/>
    <mergeCell ref="B10:D10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46"/>
  <sheetViews>
    <sheetView tabSelected="1" zoomScalePageLayoutView="0" workbookViewId="0" topLeftCell="A2">
      <selection activeCell="AB24" sqref="AB24"/>
    </sheetView>
  </sheetViews>
  <sheetFormatPr defaultColWidth="9.140625" defaultRowHeight="12.75"/>
  <cols>
    <col min="1" max="1" width="2.7109375" style="0" customWidth="1"/>
    <col min="2" max="2" width="5.8515625" style="0" customWidth="1"/>
    <col min="3" max="4" width="6.28125" style="0" customWidth="1"/>
    <col min="5" max="5" width="6.140625" style="0" customWidth="1"/>
    <col min="6" max="19" width="6.28125" style="0" customWidth="1"/>
    <col min="20" max="20" width="6.8515625" style="0" customWidth="1"/>
    <col min="21" max="31" width="6.28125" style="0" customWidth="1"/>
    <col min="32" max="32" width="7.140625" style="0" customWidth="1"/>
  </cols>
  <sheetData>
    <row r="1" spans="2:32" ht="15.75">
      <c r="B1" s="35"/>
      <c r="C1" s="24"/>
      <c r="D1" s="24"/>
      <c r="E1" s="24"/>
      <c r="F1" s="24"/>
      <c r="G1" s="3"/>
      <c r="H1" s="3"/>
      <c r="I1" s="3"/>
      <c r="J1" s="3"/>
      <c r="K1" s="3"/>
      <c r="AF1" s="25" t="s">
        <v>88</v>
      </c>
    </row>
    <row r="2" spans="2:32" ht="24.75" customHeight="1">
      <c r="B2" s="461" t="s">
        <v>2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</row>
    <row r="3" spans="2:33" ht="18.75">
      <c r="B3" s="93"/>
      <c r="C3" s="88">
        <v>1970</v>
      </c>
      <c r="D3" s="108">
        <v>1980</v>
      </c>
      <c r="E3" s="88">
        <v>1990</v>
      </c>
      <c r="F3" s="89">
        <v>1991</v>
      </c>
      <c r="G3" s="89">
        <v>1992</v>
      </c>
      <c r="H3" s="89">
        <v>1993</v>
      </c>
      <c r="I3" s="89">
        <v>1994</v>
      </c>
      <c r="J3" s="89">
        <v>1995</v>
      </c>
      <c r="K3" s="89">
        <v>1996</v>
      </c>
      <c r="L3" s="89">
        <v>1997</v>
      </c>
      <c r="M3" s="89">
        <v>1998</v>
      </c>
      <c r="N3" s="89">
        <v>1999</v>
      </c>
      <c r="O3" s="89">
        <v>2000</v>
      </c>
      <c r="P3" s="89">
        <v>2001</v>
      </c>
      <c r="Q3" s="89">
        <v>2002</v>
      </c>
      <c r="R3" s="89">
        <v>2003</v>
      </c>
      <c r="S3" s="89">
        <v>2004</v>
      </c>
      <c r="T3" s="89">
        <v>2005</v>
      </c>
      <c r="U3" s="89">
        <v>2006</v>
      </c>
      <c r="V3" s="89">
        <v>2007</v>
      </c>
      <c r="W3" s="89">
        <v>2008</v>
      </c>
      <c r="X3" s="89">
        <v>2009</v>
      </c>
      <c r="Y3" s="89">
        <v>2010</v>
      </c>
      <c r="Z3" s="89">
        <v>2011</v>
      </c>
      <c r="AA3" s="89">
        <v>2012</v>
      </c>
      <c r="AB3" s="89">
        <v>2013</v>
      </c>
      <c r="AC3" s="89">
        <v>2014</v>
      </c>
      <c r="AD3" s="89">
        <v>2015</v>
      </c>
      <c r="AE3" s="164" t="s">
        <v>133</v>
      </c>
      <c r="AF3" s="164" t="s">
        <v>134</v>
      </c>
      <c r="AG3" s="4"/>
    </row>
    <row r="4" spans="2:33" ht="12.75">
      <c r="B4" s="97"/>
      <c r="C4" s="90"/>
      <c r="D4" s="109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165" t="s">
        <v>66</v>
      </c>
      <c r="AF4" s="165" t="s">
        <v>66</v>
      </c>
      <c r="AG4" s="4"/>
    </row>
    <row r="5" spans="2:33" ht="12.75">
      <c r="B5" s="54" t="s">
        <v>121</v>
      </c>
      <c r="C5" s="111"/>
      <c r="D5" s="154"/>
      <c r="E5" s="290">
        <f>SUM(E8:E35)</f>
        <v>77337</v>
      </c>
      <c r="F5" s="291">
        <f aca="true" t="shared" si="0" ref="F5:Z5">SUM(F8:F35)</f>
        <v>75346</v>
      </c>
      <c r="G5" s="291">
        <f t="shared" si="0"/>
        <v>70674</v>
      </c>
      <c r="H5" s="291">
        <f t="shared" si="0"/>
        <v>65441</v>
      </c>
      <c r="I5" s="291">
        <f t="shared" si="0"/>
        <v>64707</v>
      </c>
      <c r="J5" s="291">
        <f t="shared" si="0"/>
        <v>63955</v>
      </c>
      <c r="K5" s="291">
        <f t="shared" si="0"/>
        <v>60122</v>
      </c>
      <c r="L5" s="291">
        <f t="shared" si="0"/>
        <v>60981</v>
      </c>
      <c r="M5" s="291">
        <f t="shared" si="0"/>
        <v>59628</v>
      </c>
      <c r="N5" s="291">
        <f t="shared" si="0"/>
        <v>58390</v>
      </c>
      <c r="O5" s="291">
        <f t="shared" si="0"/>
        <v>57082</v>
      </c>
      <c r="P5" s="291">
        <f t="shared" si="0"/>
        <v>54949</v>
      </c>
      <c r="Q5" s="291">
        <f t="shared" si="0"/>
        <v>53969</v>
      </c>
      <c r="R5" s="291">
        <f t="shared" si="0"/>
        <v>51052.44</v>
      </c>
      <c r="S5" s="291">
        <f t="shared" si="0"/>
        <v>47898</v>
      </c>
      <c r="T5" s="291">
        <f t="shared" si="0"/>
        <v>45943</v>
      </c>
      <c r="U5" s="291">
        <f t="shared" si="0"/>
        <v>43718</v>
      </c>
      <c r="V5" s="291">
        <f t="shared" si="0"/>
        <v>43158.56</v>
      </c>
      <c r="W5" s="291">
        <f t="shared" si="0"/>
        <v>39598.64</v>
      </c>
      <c r="X5" s="291">
        <f t="shared" si="0"/>
        <v>35361</v>
      </c>
      <c r="Y5" s="291">
        <f t="shared" si="0"/>
        <v>31506</v>
      </c>
      <c r="Z5" s="291">
        <f t="shared" si="0"/>
        <v>30689</v>
      </c>
      <c r="AA5" s="291">
        <f>SUM(AA8:AA35)</f>
        <v>28243</v>
      </c>
      <c r="AB5" s="292">
        <f>SUM(AB8:AB35)</f>
        <v>25956</v>
      </c>
      <c r="AC5" s="292">
        <f>SUM(AC8:AC35)</f>
        <v>25974</v>
      </c>
      <c r="AD5" s="292">
        <f>SUM(AD8:AD35)</f>
        <v>26134</v>
      </c>
      <c r="AE5" s="166">
        <f>AD5/AB5*100-100</f>
        <v>0.6857759284943654</v>
      </c>
      <c r="AF5" s="166">
        <f>AD5/P5*100-100</f>
        <v>-52.43953484139839</v>
      </c>
      <c r="AG5" s="54" t="s">
        <v>121</v>
      </c>
    </row>
    <row r="6" spans="2:33" ht="12.75">
      <c r="B6" s="52" t="s">
        <v>124</v>
      </c>
      <c r="C6" s="112">
        <f>SUM(C8,C11:C12,C14:C19,C23,C26:C27,C29,C33:C35)</f>
        <v>77831</v>
      </c>
      <c r="D6" s="155">
        <f>SUM(D8,D11:D12,D14:D19,D23,D26:D27,D29,D33:D35)</f>
        <v>64237</v>
      </c>
      <c r="E6" s="293">
        <f>SUM(E8,E11:E12,E14:E17,E23,E26:E27,E29,E33:E35,E19)</f>
        <v>55888</v>
      </c>
      <c r="F6" s="292">
        <f aca="true" t="shared" si="1" ref="F6:Z6">SUM(F8,F11:F12,F14:F17,F23,F26:F27,F29,F33:F35,F19)</f>
        <v>56027</v>
      </c>
      <c r="G6" s="292">
        <f t="shared" si="1"/>
        <v>52775</v>
      </c>
      <c r="H6" s="292">
        <f t="shared" si="1"/>
        <v>48556</v>
      </c>
      <c r="I6" s="292">
        <f t="shared" si="1"/>
        <v>46513</v>
      </c>
      <c r="J6" s="292">
        <f t="shared" si="1"/>
        <v>46098</v>
      </c>
      <c r="K6" s="292">
        <f t="shared" si="1"/>
        <v>43625</v>
      </c>
      <c r="L6" s="292">
        <f t="shared" si="1"/>
        <v>43314</v>
      </c>
      <c r="M6" s="292">
        <f t="shared" si="1"/>
        <v>42344</v>
      </c>
      <c r="N6" s="292">
        <f t="shared" si="1"/>
        <v>41955</v>
      </c>
      <c r="O6" s="292">
        <f t="shared" si="1"/>
        <v>41421</v>
      </c>
      <c r="P6" s="292">
        <f t="shared" si="1"/>
        <v>40266</v>
      </c>
      <c r="Q6" s="292">
        <f t="shared" si="1"/>
        <v>38819</v>
      </c>
      <c r="R6" s="292">
        <f t="shared" si="1"/>
        <v>36342</v>
      </c>
      <c r="S6" s="292">
        <f t="shared" si="1"/>
        <v>33070</v>
      </c>
      <c r="T6" s="292">
        <f t="shared" si="1"/>
        <v>31384</v>
      </c>
      <c r="U6" s="292">
        <f t="shared" si="1"/>
        <v>29521</v>
      </c>
      <c r="V6" s="292">
        <f t="shared" si="1"/>
        <v>28279.56</v>
      </c>
      <c r="W6" s="292">
        <f t="shared" si="1"/>
        <v>25423.64</v>
      </c>
      <c r="X6" s="292">
        <f t="shared" si="1"/>
        <v>23456</v>
      </c>
      <c r="Y6" s="292">
        <f t="shared" si="1"/>
        <v>21299</v>
      </c>
      <c r="Z6" s="292">
        <f t="shared" si="1"/>
        <v>20865</v>
      </c>
      <c r="AA6" s="292">
        <f>SUM(AA8,AA11:AA12,AA14:AA17,AA23,AA26:AA27,AA29,AA33:AA35,AA19)</f>
        <v>19183</v>
      </c>
      <c r="AB6" s="292">
        <f>SUM(AB8,AB11:AB12,AB14:AB17,AB23,AB26:AB27,AB29,AB33:AB35,AB19)</f>
        <v>17570</v>
      </c>
      <c r="AC6" s="292">
        <f>SUM(AC8,AC11:AC12,AC14:AC17,AC23,AC26:AC27,AC29,AC33:AC35,AC19)</f>
        <v>17660</v>
      </c>
      <c r="AD6" s="292">
        <f>SUM(AD8,AD11:AD12,AD14:AD17,AD23,AD26:AD27,AD29,AD33:AD35,AD19)</f>
        <v>17874</v>
      </c>
      <c r="AE6" s="166">
        <f>AD6/AB6*100-100</f>
        <v>1.7302219692657985</v>
      </c>
      <c r="AF6" s="166">
        <f>AD6/P6*100-100</f>
        <v>-55.61019222172553</v>
      </c>
      <c r="AG6" s="52" t="s">
        <v>124</v>
      </c>
    </row>
    <row r="7" spans="2:33" ht="12.75">
      <c r="B7" s="58" t="s">
        <v>125</v>
      </c>
      <c r="C7" s="72"/>
      <c r="D7" s="156"/>
      <c r="E7" s="294">
        <f>E5-E6</f>
        <v>21449</v>
      </c>
      <c r="F7" s="295">
        <f aca="true" t="shared" si="2" ref="F7:AA7">F5-F6</f>
        <v>19319</v>
      </c>
      <c r="G7" s="295">
        <f t="shared" si="2"/>
        <v>17899</v>
      </c>
      <c r="H7" s="295">
        <f t="shared" si="2"/>
        <v>16885</v>
      </c>
      <c r="I7" s="295">
        <f t="shared" si="2"/>
        <v>18194</v>
      </c>
      <c r="J7" s="295">
        <f t="shared" si="2"/>
        <v>17857</v>
      </c>
      <c r="K7" s="295">
        <f t="shared" si="2"/>
        <v>16497</v>
      </c>
      <c r="L7" s="295">
        <f t="shared" si="2"/>
        <v>17667</v>
      </c>
      <c r="M7" s="295">
        <f t="shared" si="2"/>
        <v>17284</v>
      </c>
      <c r="N7" s="295">
        <f t="shared" si="2"/>
        <v>16435</v>
      </c>
      <c r="O7" s="295">
        <f t="shared" si="2"/>
        <v>15661</v>
      </c>
      <c r="P7" s="295">
        <f t="shared" si="2"/>
        <v>14683</v>
      </c>
      <c r="Q7" s="295">
        <f t="shared" si="2"/>
        <v>15150</v>
      </c>
      <c r="R7" s="295">
        <f t="shared" si="2"/>
        <v>14710.440000000002</v>
      </c>
      <c r="S7" s="295">
        <f t="shared" si="2"/>
        <v>14828</v>
      </c>
      <c r="T7" s="295">
        <f t="shared" si="2"/>
        <v>14559</v>
      </c>
      <c r="U7" s="295">
        <f t="shared" si="2"/>
        <v>14197</v>
      </c>
      <c r="V7" s="295">
        <f t="shared" si="2"/>
        <v>14878.999999999996</v>
      </c>
      <c r="W7" s="295">
        <f t="shared" si="2"/>
        <v>14175</v>
      </c>
      <c r="X7" s="295">
        <f t="shared" si="2"/>
        <v>11905</v>
      </c>
      <c r="Y7" s="295">
        <f t="shared" si="2"/>
        <v>10207</v>
      </c>
      <c r="Z7" s="295">
        <f t="shared" si="2"/>
        <v>9824</v>
      </c>
      <c r="AA7" s="295">
        <f t="shared" si="2"/>
        <v>9060</v>
      </c>
      <c r="AB7" s="295">
        <f>AB5-AB6</f>
        <v>8386</v>
      </c>
      <c r="AC7" s="295">
        <f>AC5-AC6</f>
        <v>8314</v>
      </c>
      <c r="AD7" s="295">
        <f>AD5-AD6</f>
        <v>8260</v>
      </c>
      <c r="AE7" s="101">
        <f>AD7/AB7*100-100</f>
        <v>-1.502504173622711</v>
      </c>
      <c r="AF7" s="101">
        <f>AD7/P7*100-100</f>
        <v>-43.744466389702374</v>
      </c>
      <c r="AG7" s="58" t="s">
        <v>125</v>
      </c>
    </row>
    <row r="8" spans="1:33" ht="12.75">
      <c r="A8" s="7"/>
      <c r="B8" s="8" t="s">
        <v>31</v>
      </c>
      <c r="C8" s="113">
        <v>2950</v>
      </c>
      <c r="D8" s="157">
        <v>2396</v>
      </c>
      <c r="E8" s="296">
        <v>1976</v>
      </c>
      <c r="F8" s="297">
        <v>1873</v>
      </c>
      <c r="G8" s="297">
        <v>1671</v>
      </c>
      <c r="H8" s="297">
        <v>1660</v>
      </c>
      <c r="I8" s="297">
        <v>1692</v>
      </c>
      <c r="J8" s="297">
        <v>1449</v>
      </c>
      <c r="K8" s="297">
        <v>1356</v>
      </c>
      <c r="L8" s="297">
        <v>1364</v>
      </c>
      <c r="M8" s="297">
        <v>1500</v>
      </c>
      <c r="N8" s="297">
        <v>1397</v>
      </c>
      <c r="O8" s="297">
        <v>1470</v>
      </c>
      <c r="P8" s="297">
        <v>1486</v>
      </c>
      <c r="Q8" s="297">
        <v>1306</v>
      </c>
      <c r="R8" s="297">
        <v>1214</v>
      </c>
      <c r="S8" s="297">
        <v>1162</v>
      </c>
      <c r="T8" s="297">
        <v>1089</v>
      </c>
      <c r="U8" s="298">
        <v>1069</v>
      </c>
      <c r="V8" s="298">
        <v>1071</v>
      </c>
      <c r="W8" s="299">
        <v>944</v>
      </c>
      <c r="X8" s="300">
        <v>944</v>
      </c>
      <c r="Y8" s="300">
        <v>840</v>
      </c>
      <c r="Z8" s="300">
        <v>862</v>
      </c>
      <c r="AA8" s="300">
        <v>770</v>
      </c>
      <c r="AB8" s="300">
        <v>723</v>
      </c>
      <c r="AC8" s="300">
        <v>727</v>
      </c>
      <c r="AD8" s="353">
        <v>732</v>
      </c>
      <c r="AE8" s="167">
        <f>AD8/AC8*100-100</f>
        <v>0.6877579092159607</v>
      </c>
      <c r="AF8" s="167">
        <f>AD8/P8*100-100</f>
        <v>-50.74024226110364</v>
      </c>
      <c r="AG8" s="8" t="s">
        <v>31</v>
      </c>
    </row>
    <row r="9" spans="1:33" ht="12.75">
      <c r="A9" s="7"/>
      <c r="B9" s="52" t="s">
        <v>14</v>
      </c>
      <c r="C9" s="114"/>
      <c r="D9" s="158"/>
      <c r="E9" s="301">
        <v>1567</v>
      </c>
      <c r="F9" s="302">
        <v>1114</v>
      </c>
      <c r="G9" s="302">
        <v>1299</v>
      </c>
      <c r="H9" s="302">
        <v>1307</v>
      </c>
      <c r="I9" s="302">
        <v>1390</v>
      </c>
      <c r="J9" s="302">
        <v>1264</v>
      </c>
      <c r="K9" s="302">
        <v>1014</v>
      </c>
      <c r="L9" s="302">
        <v>915</v>
      </c>
      <c r="M9" s="302">
        <v>1003</v>
      </c>
      <c r="N9" s="302">
        <v>1047</v>
      </c>
      <c r="O9" s="302">
        <v>1012</v>
      </c>
      <c r="P9" s="302">
        <v>1011</v>
      </c>
      <c r="Q9" s="302">
        <v>959</v>
      </c>
      <c r="R9" s="302">
        <v>960</v>
      </c>
      <c r="S9" s="302">
        <v>943</v>
      </c>
      <c r="T9" s="302">
        <v>957</v>
      </c>
      <c r="U9" s="303">
        <v>1043</v>
      </c>
      <c r="V9" s="303">
        <v>1006</v>
      </c>
      <c r="W9" s="303">
        <v>1061</v>
      </c>
      <c r="X9" s="303">
        <v>901</v>
      </c>
      <c r="Y9" s="303">
        <v>776</v>
      </c>
      <c r="Z9" s="303">
        <v>657</v>
      </c>
      <c r="AA9" s="303">
        <v>601</v>
      </c>
      <c r="AB9" s="303">
        <v>601</v>
      </c>
      <c r="AC9" s="303">
        <v>661</v>
      </c>
      <c r="AD9" s="354">
        <v>708</v>
      </c>
      <c r="AE9" s="247">
        <f aca="true" t="shared" si="3" ref="AE9:AE42">AD9/AC9*100-100</f>
        <v>7.110438729198194</v>
      </c>
      <c r="AF9" s="168">
        <f aca="true" t="shared" si="4" ref="AF9:AF43">AD9/P9*100-100</f>
        <v>-29.970326409495556</v>
      </c>
      <c r="AG9" s="52" t="s">
        <v>14</v>
      </c>
    </row>
    <row r="10" spans="1:33" ht="12.75">
      <c r="A10" s="7"/>
      <c r="B10" s="9" t="s">
        <v>16</v>
      </c>
      <c r="C10" s="115"/>
      <c r="D10" s="159"/>
      <c r="E10" s="304">
        <v>1291</v>
      </c>
      <c r="F10" s="305">
        <v>1331</v>
      </c>
      <c r="G10" s="305">
        <v>1571</v>
      </c>
      <c r="H10" s="305">
        <v>1524</v>
      </c>
      <c r="I10" s="305">
        <v>1637</v>
      </c>
      <c r="J10" s="305">
        <v>1588</v>
      </c>
      <c r="K10" s="306">
        <v>1562</v>
      </c>
      <c r="L10" s="306">
        <v>1597</v>
      </c>
      <c r="M10" s="306">
        <v>1360</v>
      </c>
      <c r="N10" s="306">
        <v>1455</v>
      </c>
      <c r="O10" s="306">
        <v>1486</v>
      </c>
      <c r="P10" s="306">
        <v>1333</v>
      </c>
      <c r="Q10" s="306">
        <v>1430</v>
      </c>
      <c r="R10" s="306">
        <v>1447</v>
      </c>
      <c r="S10" s="306">
        <v>1382</v>
      </c>
      <c r="T10" s="305">
        <v>1286</v>
      </c>
      <c r="U10" s="299">
        <v>1063</v>
      </c>
      <c r="V10" s="299">
        <v>1221</v>
      </c>
      <c r="W10" s="299">
        <v>1076</v>
      </c>
      <c r="X10" s="299">
        <v>901</v>
      </c>
      <c r="Y10" s="299">
        <v>802</v>
      </c>
      <c r="Z10" s="299">
        <v>772</v>
      </c>
      <c r="AA10" s="299">
        <v>742</v>
      </c>
      <c r="AB10" s="299">
        <v>655</v>
      </c>
      <c r="AC10" s="299">
        <v>688</v>
      </c>
      <c r="AD10" s="353">
        <v>734</v>
      </c>
      <c r="AE10" s="167">
        <f t="shared" si="3"/>
        <v>6.686046511627893</v>
      </c>
      <c r="AF10" s="167">
        <f t="shared" si="4"/>
        <v>-44.93623405851462</v>
      </c>
      <c r="AG10" s="9" t="s">
        <v>16</v>
      </c>
    </row>
    <row r="11" spans="1:33" ht="12.75">
      <c r="A11" s="7"/>
      <c r="B11" s="52" t="s">
        <v>27</v>
      </c>
      <c r="C11" s="116">
        <v>1208</v>
      </c>
      <c r="D11" s="160">
        <v>690</v>
      </c>
      <c r="E11" s="301">
        <v>634</v>
      </c>
      <c r="F11" s="302">
        <v>606</v>
      </c>
      <c r="G11" s="302">
        <v>577</v>
      </c>
      <c r="H11" s="302">
        <v>559</v>
      </c>
      <c r="I11" s="302">
        <v>546</v>
      </c>
      <c r="J11" s="302">
        <v>582</v>
      </c>
      <c r="K11" s="307">
        <v>514</v>
      </c>
      <c r="L11" s="307">
        <v>489</v>
      </c>
      <c r="M11" s="307">
        <v>499</v>
      </c>
      <c r="N11" s="307">
        <v>514</v>
      </c>
      <c r="O11" s="307">
        <v>498</v>
      </c>
      <c r="P11" s="307">
        <v>431</v>
      </c>
      <c r="Q11" s="307">
        <v>463</v>
      </c>
      <c r="R11" s="307">
        <v>432</v>
      </c>
      <c r="S11" s="307">
        <v>369</v>
      </c>
      <c r="T11" s="302">
        <v>331</v>
      </c>
      <c r="U11" s="308">
        <v>306</v>
      </c>
      <c r="V11" s="308">
        <v>406</v>
      </c>
      <c r="W11" s="308">
        <v>406</v>
      </c>
      <c r="X11" s="308">
        <v>303</v>
      </c>
      <c r="Y11" s="308">
        <v>255</v>
      </c>
      <c r="Z11" s="308">
        <v>220</v>
      </c>
      <c r="AA11" s="308">
        <v>167</v>
      </c>
      <c r="AB11" s="308">
        <v>191</v>
      </c>
      <c r="AC11" s="308">
        <v>182</v>
      </c>
      <c r="AD11" s="356">
        <v>178</v>
      </c>
      <c r="AE11" s="247">
        <f t="shared" si="3"/>
        <v>-2.197802197802204</v>
      </c>
      <c r="AF11" s="168">
        <f t="shared" si="4"/>
        <v>-58.70069605568445</v>
      </c>
      <c r="AG11" s="52" t="s">
        <v>27</v>
      </c>
    </row>
    <row r="12" spans="1:33" ht="12.75">
      <c r="A12" s="7"/>
      <c r="B12" s="9" t="s">
        <v>32</v>
      </c>
      <c r="C12" s="117">
        <v>21332</v>
      </c>
      <c r="D12" s="161">
        <v>15050</v>
      </c>
      <c r="E12" s="309">
        <v>11046</v>
      </c>
      <c r="F12" s="305">
        <v>11300</v>
      </c>
      <c r="G12" s="305">
        <v>10631</v>
      </c>
      <c r="H12" s="305">
        <v>9949</v>
      </c>
      <c r="I12" s="305">
        <v>9814</v>
      </c>
      <c r="J12" s="305">
        <v>9454</v>
      </c>
      <c r="K12" s="306">
        <v>8758</v>
      </c>
      <c r="L12" s="306">
        <v>8549</v>
      </c>
      <c r="M12" s="306">
        <v>7792</v>
      </c>
      <c r="N12" s="306">
        <v>7772</v>
      </c>
      <c r="O12" s="306">
        <v>7503</v>
      </c>
      <c r="P12" s="306">
        <v>6977</v>
      </c>
      <c r="Q12" s="306">
        <v>6842</v>
      </c>
      <c r="R12" s="306">
        <v>6613</v>
      </c>
      <c r="S12" s="306">
        <v>5842</v>
      </c>
      <c r="T12" s="305">
        <v>5361</v>
      </c>
      <c r="U12" s="299">
        <v>5091</v>
      </c>
      <c r="V12" s="299">
        <v>4949</v>
      </c>
      <c r="W12" s="299">
        <v>4477</v>
      </c>
      <c r="X12" s="299">
        <v>4152</v>
      </c>
      <c r="Y12" s="299">
        <v>3648</v>
      </c>
      <c r="Z12" s="299">
        <v>4009</v>
      </c>
      <c r="AA12" s="299">
        <v>3600</v>
      </c>
      <c r="AB12" s="299">
        <v>3339</v>
      </c>
      <c r="AC12" s="299">
        <v>3377</v>
      </c>
      <c r="AD12" s="353">
        <v>3459</v>
      </c>
      <c r="AE12" s="167">
        <f t="shared" si="3"/>
        <v>2.4281907018063293</v>
      </c>
      <c r="AF12" s="167">
        <f t="shared" si="4"/>
        <v>-50.4228178300129</v>
      </c>
      <c r="AG12" s="9" t="s">
        <v>32</v>
      </c>
    </row>
    <row r="13" spans="1:33" ht="12.75">
      <c r="A13" s="7"/>
      <c r="B13" s="52" t="s">
        <v>17</v>
      </c>
      <c r="C13" s="116" t="s">
        <v>73</v>
      </c>
      <c r="D13" s="160" t="s">
        <v>73</v>
      </c>
      <c r="E13" s="301">
        <v>436</v>
      </c>
      <c r="F13" s="302">
        <v>490</v>
      </c>
      <c r="G13" s="302">
        <v>287</v>
      </c>
      <c r="H13" s="302">
        <v>321</v>
      </c>
      <c r="I13" s="302">
        <v>364</v>
      </c>
      <c r="J13" s="302">
        <v>332</v>
      </c>
      <c r="K13" s="307">
        <v>213</v>
      </c>
      <c r="L13" s="307">
        <v>280</v>
      </c>
      <c r="M13" s="307">
        <v>284</v>
      </c>
      <c r="N13" s="307">
        <v>232</v>
      </c>
      <c r="O13" s="307">
        <v>204</v>
      </c>
      <c r="P13" s="307">
        <v>199</v>
      </c>
      <c r="Q13" s="307">
        <v>223</v>
      </c>
      <c r="R13" s="307">
        <v>164</v>
      </c>
      <c r="S13" s="307">
        <v>170</v>
      </c>
      <c r="T13" s="302">
        <v>170</v>
      </c>
      <c r="U13" s="308">
        <v>204</v>
      </c>
      <c r="V13" s="308">
        <v>196</v>
      </c>
      <c r="W13" s="308">
        <v>132</v>
      </c>
      <c r="X13" s="308">
        <v>98</v>
      </c>
      <c r="Y13" s="308">
        <v>79</v>
      </c>
      <c r="Z13" s="308">
        <v>101</v>
      </c>
      <c r="AA13" s="308">
        <v>87</v>
      </c>
      <c r="AB13" s="308">
        <v>81</v>
      </c>
      <c r="AC13" s="308">
        <v>78</v>
      </c>
      <c r="AD13" s="356">
        <v>67</v>
      </c>
      <c r="AE13" s="247">
        <f t="shared" si="3"/>
        <v>-14.102564102564102</v>
      </c>
      <c r="AF13" s="168">
        <f t="shared" si="4"/>
        <v>-66.33165829145729</v>
      </c>
      <c r="AG13" s="52" t="s">
        <v>17</v>
      </c>
    </row>
    <row r="14" spans="1:33" ht="12.75">
      <c r="A14" s="7"/>
      <c r="B14" s="9" t="s">
        <v>35</v>
      </c>
      <c r="C14" s="117">
        <v>540</v>
      </c>
      <c r="D14" s="161">
        <v>564</v>
      </c>
      <c r="E14" s="309">
        <v>478</v>
      </c>
      <c r="F14" s="305">
        <v>445</v>
      </c>
      <c r="G14" s="305">
        <v>415</v>
      </c>
      <c r="H14" s="305">
        <v>431</v>
      </c>
      <c r="I14" s="305">
        <v>404</v>
      </c>
      <c r="J14" s="305">
        <v>437</v>
      </c>
      <c r="K14" s="306">
        <v>453</v>
      </c>
      <c r="L14" s="306">
        <v>473</v>
      </c>
      <c r="M14" s="306">
        <v>458</v>
      </c>
      <c r="N14" s="306">
        <v>414</v>
      </c>
      <c r="O14" s="306">
        <v>418</v>
      </c>
      <c r="P14" s="306">
        <v>412</v>
      </c>
      <c r="Q14" s="306">
        <v>376</v>
      </c>
      <c r="R14" s="306">
        <v>337</v>
      </c>
      <c r="S14" s="306">
        <v>377</v>
      </c>
      <c r="T14" s="305">
        <v>400</v>
      </c>
      <c r="U14" s="299">
        <v>365</v>
      </c>
      <c r="V14" s="299">
        <v>338</v>
      </c>
      <c r="W14" s="299">
        <v>280</v>
      </c>
      <c r="X14" s="299">
        <v>238</v>
      </c>
      <c r="Y14" s="299">
        <v>212</v>
      </c>
      <c r="Z14" s="299">
        <v>186</v>
      </c>
      <c r="AA14" s="299">
        <v>162</v>
      </c>
      <c r="AB14" s="299">
        <v>188</v>
      </c>
      <c r="AC14" s="299">
        <v>193</v>
      </c>
      <c r="AD14" s="353">
        <v>166</v>
      </c>
      <c r="AE14" s="167">
        <f t="shared" si="3"/>
        <v>-13.989637305699489</v>
      </c>
      <c r="AF14" s="167">
        <f t="shared" si="4"/>
        <v>-59.70873786407767</v>
      </c>
      <c r="AG14" s="9" t="s">
        <v>35</v>
      </c>
    </row>
    <row r="15" spans="1:33" ht="12.75">
      <c r="A15" s="7"/>
      <c r="B15" s="52" t="s">
        <v>28</v>
      </c>
      <c r="C15" s="116">
        <v>1099</v>
      </c>
      <c r="D15" s="160">
        <v>1445</v>
      </c>
      <c r="E15" s="301">
        <v>2050</v>
      </c>
      <c r="F15" s="302">
        <v>2112</v>
      </c>
      <c r="G15" s="302">
        <v>2158</v>
      </c>
      <c r="H15" s="302">
        <v>2160</v>
      </c>
      <c r="I15" s="302">
        <v>2253</v>
      </c>
      <c r="J15" s="302">
        <v>2412</v>
      </c>
      <c r="K15" s="307">
        <v>2157</v>
      </c>
      <c r="L15" s="307">
        <v>2105</v>
      </c>
      <c r="M15" s="307">
        <v>2182</v>
      </c>
      <c r="N15" s="307">
        <v>2116</v>
      </c>
      <c r="O15" s="307">
        <v>2037</v>
      </c>
      <c r="P15" s="307">
        <v>1880</v>
      </c>
      <c r="Q15" s="307">
        <v>1634</v>
      </c>
      <c r="R15" s="307">
        <v>1605</v>
      </c>
      <c r="S15" s="307">
        <v>1670</v>
      </c>
      <c r="T15" s="302">
        <v>1658</v>
      </c>
      <c r="U15" s="308">
        <v>1657</v>
      </c>
      <c r="V15" s="308">
        <v>1612</v>
      </c>
      <c r="W15" s="308">
        <v>1555</v>
      </c>
      <c r="X15" s="308">
        <v>1456</v>
      </c>
      <c r="Y15" s="308">
        <v>1258</v>
      </c>
      <c r="Z15" s="308">
        <v>1141</v>
      </c>
      <c r="AA15" s="308">
        <v>988</v>
      </c>
      <c r="AB15" s="308">
        <v>879</v>
      </c>
      <c r="AC15" s="308">
        <v>795</v>
      </c>
      <c r="AD15" s="356">
        <v>793</v>
      </c>
      <c r="AE15" s="247">
        <f t="shared" si="3"/>
        <v>-0.25157232704403043</v>
      </c>
      <c r="AF15" s="168">
        <f t="shared" si="4"/>
        <v>-57.81914893617021</v>
      </c>
      <c r="AG15" s="52" t="s">
        <v>28</v>
      </c>
    </row>
    <row r="16" spans="1:33" ht="12.75">
      <c r="A16" s="7"/>
      <c r="B16" s="9" t="s">
        <v>33</v>
      </c>
      <c r="C16" s="117">
        <v>5456</v>
      </c>
      <c r="D16" s="161">
        <v>6522</v>
      </c>
      <c r="E16" s="309">
        <v>9032</v>
      </c>
      <c r="F16" s="305">
        <v>8837</v>
      </c>
      <c r="G16" s="305">
        <v>7818</v>
      </c>
      <c r="H16" s="305">
        <v>6375</v>
      </c>
      <c r="I16" s="305">
        <v>5612</v>
      </c>
      <c r="J16" s="305">
        <v>5749</v>
      </c>
      <c r="K16" s="306">
        <v>5482</v>
      </c>
      <c r="L16" s="306">
        <v>5604</v>
      </c>
      <c r="M16" s="306">
        <v>5956</v>
      </c>
      <c r="N16" s="306">
        <v>5738</v>
      </c>
      <c r="O16" s="306">
        <v>5777</v>
      </c>
      <c r="P16" s="306">
        <v>5517</v>
      </c>
      <c r="Q16" s="306">
        <v>5347</v>
      </c>
      <c r="R16" s="306">
        <v>5400</v>
      </c>
      <c r="S16" s="306">
        <v>4749</v>
      </c>
      <c r="T16" s="305">
        <v>4442</v>
      </c>
      <c r="U16" s="299">
        <v>4104</v>
      </c>
      <c r="V16" s="299">
        <v>3823</v>
      </c>
      <c r="W16" s="299">
        <v>3100</v>
      </c>
      <c r="X16" s="299">
        <v>2714</v>
      </c>
      <c r="Y16" s="299">
        <v>2479</v>
      </c>
      <c r="Z16" s="299">
        <v>2060</v>
      </c>
      <c r="AA16" s="299">
        <v>1903</v>
      </c>
      <c r="AB16" s="299">
        <v>1680</v>
      </c>
      <c r="AC16" s="299">
        <v>1688</v>
      </c>
      <c r="AD16" s="353">
        <v>1689</v>
      </c>
      <c r="AE16" s="167">
        <f t="shared" si="3"/>
        <v>0.05924170616114566</v>
      </c>
      <c r="AF16" s="167">
        <f t="shared" si="4"/>
        <v>-69.38553561718325</v>
      </c>
      <c r="AG16" s="9" t="s">
        <v>33</v>
      </c>
    </row>
    <row r="17" spans="1:33" ht="12.75">
      <c r="A17" s="7"/>
      <c r="B17" s="52" t="s">
        <v>34</v>
      </c>
      <c r="C17" s="116">
        <v>16448</v>
      </c>
      <c r="D17" s="160">
        <v>13672</v>
      </c>
      <c r="E17" s="301">
        <v>11215</v>
      </c>
      <c r="F17" s="302">
        <v>10483</v>
      </c>
      <c r="G17" s="302">
        <v>9902</v>
      </c>
      <c r="H17" s="302">
        <v>9865</v>
      </c>
      <c r="I17" s="302">
        <v>9019</v>
      </c>
      <c r="J17" s="302">
        <v>8892</v>
      </c>
      <c r="K17" s="307">
        <v>8540</v>
      </c>
      <c r="L17" s="307">
        <v>8445</v>
      </c>
      <c r="M17" s="307">
        <v>8920</v>
      </c>
      <c r="N17" s="307">
        <v>8486</v>
      </c>
      <c r="O17" s="307">
        <v>8079</v>
      </c>
      <c r="P17" s="307">
        <v>8162</v>
      </c>
      <c r="Q17" s="307">
        <v>7655</v>
      </c>
      <c r="R17" s="307">
        <v>6058</v>
      </c>
      <c r="S17" s="307">
        <v>5530</v>
      </c>
      <c r="T17" s="302">
        <v>5318</v>
      </c>
      <c r="U17" s="308">
        <v>4709</v>
      </c>
      <c r="V17" s="308">
        <v>4620</v>
      </c>
      <c r="W17" s="308">
        <v>4275</v>
      </c>
      <c r="X17" s="308">
        <v>4273</v>
      </c>
      <c r="Y17" s="308">
        <v>3992</v>
      </c>
      <c r="Z17" s="308">
        <v>3963</v>
      </c>
      <c r="AA17" s="308">
        <v>3653</v>
      </c>
      <c r="AB17" s="308">
        <v>3268</v>
      </c>
      <c r="AC17" s="308">
        <v>3384</v>
      </c>
      <c r="AD17" s="356">
        <v>3461</v>
      </c>
      <c r="AE17" s="247">
        <f t="shared" si="3"/>
        <v>2.275413711583923</v>
      </c>
      <c r="AF17" s="168">
        <f t="shared" si="4"/>
        <v>-57.59617740749816</v>
      </c>
      <c r="AG17" s="52" t="s">
        <v>34</v>
      </c>
    </row>
    <row r="18" spans="1:33" ht="12.75">
      <c r="A18" s="7"/>
      <c r="B18" s="9" t="s">
        <v>44</v>
      </c>
      <c r="C18" s="118"/>
      <c r="D18" s="162"/>
      <c r="E18" s="309">
        <v>1360</v>
      </c>
      <c r="F18" s="305"/>
      <c r="G18" s="305"/>
      <c r="H18" s="305"/>
      <c r="I18" s="305">
        <v>804</v>
      </c>
      <c r="J18" s="305">
        <v>800</v>
      </c>
      <c r="K18" s="305">
        <v>721</v>
      </c>
      <c r="L18" s="305">
        <v>714</v>
      </c>
      <c r="M18" s="305">
        <v>646</v>
      </c>
      <c r="N18" s="305">
        <v>662</v>
      </c>
      <c r="O18" s="305">
        <v>655</v>
      </c>
      <c r="P18" s="305">
        <v>647</v>
      </c>
      <c r="Q18" s="305">
        <v>627</v>
      </c>
      <c r="R18" s="305">
        <v>701</v>
      </c>
      <c r="S18" s="305">
        <v>608</v>
      </c>
      <c r="T18" s="305">
        <v>597</v>
      </c>
      <c r="U18" s="310">
        <v>614</v>
      </c>
      <c r="V18" s="310">
        <v>619</v>
      </c>
      <c r="W18" s="310">
        <v>664</v>
      </c>
      <c r="X18" s="310">
        <v>548</v>
      </c>
      <c r="Y18" s="310">
        <v>426</v>
      </c>
      <c r="Z18" s="310">
        <v>418</v>
      </c>
      <c r="AA18" s="310">
        <v>390</v>
      </c>
      <c r="AB18" s="310">
        <v>368</v>
      </c>
      <c r="AC18" s="310">
        <v>308</v>
      </c>
      <c r="AD18" s="355">
        <v>348</v>
      </c>
      <c r="AE18" s="167">
        <f t="shared" si="3"/>
        <v>12.987012987012989</v>
      </c>
      <c r="AF18" s="167">
        <f t="shared" si="4"/>
        <v>-46.21329211746522</v>
      </c>
      <c r="AG18" s="9" t="s">
        <v>44</v>
      </c>
    </row>
    <row r="19" spans="1:33" ht="12.75">
      <c r="A19" s="7"/>
      <c r="B19" s="244" t="s">
        <v>36</v>
      </c>
      <c r="C19" s="245">
        <v>11004</v>
      </c>
      <c r="D19" s="246">
        <v>9220</v>
      </c>
      <c r="E19" s="311">
        <v>7151</v>
      </c>
      <c r="F19" s="312">
        <v>8109</v>
      </c>
      <c r="G19" s="312">
        <v>8053</v>
      </c>
      <c r="H19" s="312">
        <v>7187</v>
      </c>
      <c r="I19" s="312">
        <v>7091</v>
      </c>
      <c r="J19" s="312">
        <v>7020</v>
      </c>
      <c r="K19" s="313">
        <v>6676</v>
      </c>
      <c r="L19" s="313">
        <v>6714</v>
      </c>
      <c r="M19" s="313">
        <v>6313</v>
      </c>
      <c r="N19" s="313">
        <v>6688</v>
      </c>
      <c r="O19" s="313">
        <v>7061</v>
      </c>
      <c r="P19" s="314">
        <v>7096</v>
      </c>
      <c r="Q19" s="314">
        <v>6980</v>
      </c>
      <c r="R19" s="314">
        <v>6563</v>
      </c>
      <c r="S19" s="314">
        <v>6122</v>
      </c>
      <c r="T19" s="312">
        <v>5818</v>
      </c>
      <c r="U19" s="315">
        <v>5669</v>
      </c>
      <c r="V19" s="315">
        <v>5131</v>
      </c>
      <c r="W19" s="315">
        <v>4725</v>
      </c>
      <c r="X19" s="315">
        <v>4237</v>
      </c>
      <c r="Y19" s="315">
        <v>4114</v>
      </c>
      <c r="Z19" s="315">
        <v>3860</v>
      </c>
      <c r="AA19" s="315">
        <v>3753</v>
      </c>
      <c r="AB19" s="315">
        <v>3401</v>
      </c>
      <c r="AC19" s="315">
        <v>3381</v>
      </c>
      <c r="AD19" s="357">
        <v>3428</v>
      </c>
      <c r="AE19" s="247">
        <f t="shared" si="3"/>
        <v>1.3901212658976618</v>
      </c>
      <c r="AF19" s="247">
        <f t="shared" si="4"/>
        <v>-51.69109357384442</v>
      </c>
      <c r="AG19" s="244" t="s">
        <v>36</v>
      </c>
    </row>
    <row r="20" spans="1:33" ht="12.75">
      <c r="A20" s="7"/>
      <c r="B20" s="9" t="s">
        <v>15</v>
      </c>
      <c r="C20" s="117" t="s">
        <v>73</v>
      </c>
      <c r="D20" s="161">
        <v>85</v>
      </c>
      <c r="E20" s="309">
        <v>116</v>
      </c>
      <c r="F20" s="305">
        <v>103</v>
      </c>
      <c r="G20" s="305">
        <v>132</v>
      </c>
      <c r="H20" s="305">
        <v>115</v>
      </c>
      <c r="I20" s="305">
        <v>133</v>
      </c>
      <c r="J20" s="305">
        <v>118</v>
      </c>
      <c r="K20" s="306">
        <v>128</v>
      </c>
      <c r="L20" s="306">
        <v>115</v>
      </c>
      <c r="M20" s="306">
        <v>111</v>
      </c>
      <c r="N20" s="306">
        <v>113</v>
      </c>
      <c r="O20" s="306">
        <v>111</v>
      </c>
      <c r="P20" s="306">
        <v>98</v>
      </c>
      <c r="Q20" s="306">
        <v>94</v>
      </c>
      <c r="R20" s="306">
        <v>97</v>
      </c>
      <c r="S20" s="306">
        <v>117</v>
      </c>
      <c r="T20" s="305">
        <v>102</v>
      </c>
      <c r="U20" s="299">
        <v>86</v>
      </c>
      <c r="V20" s="299">
        <v>89</v>
      </c>
      <c r="W20" s="299">
        <v>82</v>
      </c>
      <c r="X20" s="299">
        <v>71</v>
      </c>
      <c r="Y20" s="299">
        <v>60</v>
      </c>
      <c r="Z20" s="299">
        <v>71</v>
      </c>
      <c r="AA20" s="299">
        <v>51</v>
      </c>
      <c r="AB20" s="299">
        <v>44</v>
      </c>
      <c r="AC20" s="299">
        <v>45</v>
      </c>
      <c r="AD20" s="353">
        <v>57</v>
      </c>
      <c r="AE20" s="167">
        <f t="shared" si="3"/>
        <v>26.666666666666657</v>
      </c>
      <c r="AF20" s="167">
        <f t="shared" si="4"/>
        <v>-41.83673469387755</v>
      </c>
      <c r="AG20" s="9" t="s">
        <v>15</v>
      </c>
    </row>
    <row r="21" spans="1:33" ht="12.75">
      <c r="A21" s="7"/>
      <c r="B21" s="244" t="s">
        <v>19</v>
      </c>
      <c r="C21" s="245" t="s">
        <v>73</v>
      </c>
      <c r="D21" s="246" t="s">
        <v>73</v>
      </c>
      <c r="E21" s="311">
        <v>947</v>
      </c>
      <c r="F21" s="312">
        <v>997</v>
      </c>
      <c r="G21" s="312">
        <v>787</v>
      </c>
      <c r="H21" s="312">
        <v>724</v>
      </c>
      <c r="I21" s="312">
        <v>774</v>
      </c>
      <c r="J21" s="312">
        <v>660</v>
      </c>
      <c r="K21" s="313">
        <v>594</v>
      </c>
      <c r="L21" s="313">
        <v>567</v>
      </c>
      <c r="M21" s="313">
        <v>677</v>
      </c>
      <c r="N21" s="313">
        <v>652</v>
      </c>
      <c r="O21" s="313">
        <v>635</v>
      </c>
      <c r="P21" s="313">
        <v>558</v>
      </c>
      <c r="Q21" s="313">
        <v>559</v>
      </c>
      <c r="R21" s="313">
        <v>532.44</v>
      </c>
      <c r="S21" s="313">
        <v>516</v>
      </c>
      <c r="T21" s="312">
        <v>442</v>
      </c>
      <c r="U21" s="316">
        <v>407</v>
      </c>
      <c r="V21" s="316">
        <v>419</v>
      </c>
      <c r="W21" s="316">
        <v>316</v>
      </c>
      <c r="X21" s="316">
        <v>254</v>
      </c>
      <c r="Y21" s="316">
        <v>218</v>
      </c>
      <c r="Z21" s="316">
        <v>179</v>
      </c>
      <c r="AA21" s="316">
        <v>177</v>
      </c>
      <c r="AB21" s="316">
        <v>179</v>
      </c>
      <c r="AC21" s="316">
        <v>212</v>
      </c>
      <c r="AD21" s="357">
        <v>188</v>
      </c>
      <c r="AE21" s="247">
        <f t="shared" si="3"/>
        <v>-11.320754716981128</v>
      </c>
      <c r="AF21" s="247">
        <f t="shared" si="4"/>
        <v>-66.30824372759857</v>
      </c>
      <c r="AG21" s="244" t="s">
        <v>19</v>
      </c>
    </row>
    <row r="22" spans="1:33" ht="12.75">
      <c r="A22" s="7"/>
      <c r="B22" s="9" t="s">
        <v>20</v>
      </c>
      <c r="C22" s="117" t="s">
        <v>73</v>
      </c>
      <c r="D22" s="161" t="s">
        <v>73</v>
      </c>
      <c r="E22" s="309">
        <v>933</v>
      </c>
      <c r="F22" s="305">
        <v>1093</v>
      </c>
      <c r="G22" s="305">
        <v>779</v>
      </c>
      <c r="H22" s="305">
        <v>958</v>
      </c>
      <c r="I22" s="305">
        <v>765</v>
      </c>
      <c r="J22" s="305">
        <v>672</v>
      </c>
      <c r="K22" s="306">
        <v>667</v>
      </c>
      <c r="L22" s="306">
        <v>752</v>
      </c>
      <c r="M22" s="306">
        <v>829</v>
      </c>
      <c r="N22" s="306">
        <v>748</v>
      </c>
      <c r="O22" s="306">
        <v>641</v>
      </c>
      <c r="P22" s="306">
        <v>706</v>
      </c>
      <c r="Q22" s="306">
        <v>697</v>
      </c>
      <c r="R22" s="306">
        <v>709</v>
      </c>
      <c r="S22" s="306">
        <v>752</v>
      </c>
      <c r="T22" s="305">
        <v>773</v>
      </c>
      <c r="U22" s="299">
        <v>760</v>
      </c>
      <c r="V22" s="299">
        <v>740</v>
      </c>
      <c r="W22" s="299">
        <v>499</v>
      </c>
      <c r="X22" s="299">
        <v>370</v>
      </c>
      <c r="Y22" s="299">
        <v>299</v>
      </c>
      <c r="Z22" s="299">
        <v>296</v>
      </c>
      <c r="AA22" s="299">
        <v>302</v>
      </c>
      <c r="AB22" s="299">
        <v>256</v>
      </c>
      <c r="AC22" s="299">
        <v>267</v>
      </c>
      <c r="AD22" s="353">
        <v>242</v>
      </c>
      <c r="AE22" s="167">
        <f t="shared" si="3"/>
        <v>-9.36329588014982</v>
      </c>
      <c r="AF22" s="167">
        <f t="shared" si="4"/>
        <v>-65.72237960339943</v>
      </c>
      <c r="AG22" s="9" t="s">
        <v>20</v>
      </c>
    </row>
    <row r="23" spans="1:33" ht="12.75">
      <c r="A23" s="7"/>
      <c r="B23" s="244" t="s">
        <v>37</v>
      </c>
      <c r="C23" s="245">
        <v>132</v>
      </c>
      <c r="D23" s="246">
        <v>98</v>
      </c>
      <c r="E23" s="311">
        <v>70</v>
      </c>
      <c r="F23" s="312">
        <v>83</v>
      </c>
      <c r="G23" s="312">
        <v>69</v>
      </c>
      <c r="H23" s="312">
        <v>78</v>
      </c>
      <c r="I23" s="312">
        <v>65</v>
      </c>
      <c r="J23" s="312">
        <v>70</v>
      </c>
      <c r="K23" s="313">
        <v>71</v>
      </c>
      <c r="L23" s="313">
        <v>60</v>
      </c>
      <c r="M23" s="313">
        <v>57</v>
      </c>
      <c r="N23" s="313">
        <v>58</v>
      </c>
      <c r="O23" s="313">
        <v>76</v>
      </c>
      <c r="P23" s="313">
        <v>70</v>
      </c>
      <c r="Q23" s="313">
        <v>62</v>
      </c>
      <c r="R23" s="313">
        <v>53</v>
      </c>
      <c r="S23" s="313">
        <v>50</v>
      </c>
      <c r="T23" s="312">
        <v>47</v>
      </c>
      <c r="U23" s="316">
        <v>43</v>
      </c>
      <c r="V23" s="316">
        <v>46</v>
      </c>
      <c r="W23" s="316">
        <v>35</v>
      </c>
      <c r="X23" s="316">
        <v>48</v>
      </c>
      <c r="Y23" s="316">
        <v>32</v>
      </c>
      <c r="Z23" s="316">
        <v>33</v>
      </c>
      <c r="AA23" s="316">
        <v>34</v>
      </c>
      <c r="AB23" s="316">
        <v>45</v>
      </c>
      <c r="AC23" s="316">
        <v>35</v>
      </c>
      <c r="AD23" s="357">
        <v>36</v>
      </c>
      <c r="AE23" s="247">
        <f t="shared" si="3"/>
        <v>2.857142857142847</v>
      </c>
      <c r="AF23" s="247">
        <f t="shared" si="4"/>
        <v>-48.57142857142858</v>
      </c>
      <c r="AG23" s="244" t="s">
        <v>37</v>
      </c>
    </row>
    <row r="24" spans="1:33" ht="12.75">
      <c r="A24" s="7"/>
      <c r="B24" s="9" t="s">
        <v>18</v>
      </c>
      <c r="C24" s="117" t="s">
        <v>73</v>
      </c>
      <c r="D24" s="161" t="s">
        <v>73</v>
      </c>
      <c r="E24" s="309">
        <v>2432</v>
      </c>
      <c r="F24" s="305">
        <v>2120</v>
      </c>
      <c r="G24" s="305">
        <v>2101</v>
      </c>
      <c r="H24" s="305">
        <v>1678</v>
      </c>
      <c r="I24" s="305">
        <v>1562</v>
      </c>
      <c r="J24" s="305">
        <v>1589</v>
      </c>
      <c r="K24" s="306">
        <v>1370</v>
      </c>
      <c r="L24" s="306">
        <v>1391</v>
      </c>
      <c r="M24" s="306">
        <v>1371</v>
      </c>
      <c r="N24" s="306">
        <v>1306</v>
      </c>
      <c r="O24" s="306">
        <v>1200</v>
      </c>
      <c r="P24" s="306">
        <v>1239</v>
      </c>
      <c r="Q24" s="306">
        <v>1429</v>
      </c>
      <c r="R24" s="306">
        <v>1326</v>
      </c>
      <c r="S24" s="306">
        <v>1296</v>
      </c>
      <c r="T24" s="305">
        <v>1278</v>
      </c>
      <c r="U24" s="299">
        <v>1303</v>
      </c>
      <c r="V24" s="299">
        <v>1232</v>
      </c>
      <c r="W24" s="299">
        <v>996</v>
      </c>
      <c r="X24" s="299">
        <v>822</v>
      </c>
      <c r="Y24" s="299">
        <v>740</v>
      </c>
      <c r="Z24" s="299">
        <v>638</v>
      </c>
      <c r="AA24" s="299">
        <v>606</v>
      </c>
      <c r="AB24" s="299">
        <v>591</v>
      </c>
      <c r="AC24" s="299">
        <v>626</v>
      </c>
      <c r="AD24" s="353">
        <v>644</v>
      </c>
      <c r="AE24" s="167">
        <f t="shared" si="3"/>
        <v>2.8753993610223745</v>
      </c>
      <c r="AF24" s="167">
        <f t="shared" si="4"/>
        <v>-48.0225988700565</v>
      </c>
      <c r="AG24" s="9" t="s">
        <v>18</v>
      </c>
    </row>
    <row r="25" spans="1:33" ht="12.75">
      <c r="A25" s="7"/>
      <c r="B25" s="244" t="s">
        <v>21</v>
      </c>
      <c r="C25" s="245" t="s">
        <v>73</v>
      </c>
      <c r="D25" s="246" t="s">
        <v>73</v>
      </c>
      <c r="E25" s="311">
        <v>4</v>
      </c>
      <c r="F25" s="312">
        <v>16</v>
      </c>
      <c r="G25" s="312">
        <v>11</v>
      </c>
      <c r="H25" s="312">
        <v>14</v>
      </c>
      <c r="I25" s="312">
        <v>6</v>
      </c>
      <c r="J25" s="312">
        <v>14</v>
      </c>
      <c r="K25" s="313">
        <v>19</v>
      </c>
      <c r="L25" s="313">
        <v>18</v>
      </c>
      <c r="M25" s="313">
        <v>17</v>
      </c>
      <c r="N25" s="313">
        <v>4</v>
      </c>
      <c r="O25" s="313">
        <v>15</v>
      </c>
      <c r="P25" s="313">
        <v>16</v>
      </c>
      <c r="Q25" s="313">
        <v>16</v>
      </c>
      <c r="R25" s="313">
        <v>16</v>
      </c>
      <c r="S25" s="313">
        <v>13</v>
      </c>
      <c r="T25" s="312">
        <v>17</v>
      </c>
      <c r="U25" s="316">
        <v>11</v>
      </c>
      <c r="V25" s="316">
        <v>14</v>
      </c>
      <c r="W25" s="316">
        <v>15</v>
      </c>
      <c r="X25" s="316">
        <v>21</v>
      </c>
      <c r="Y25" s="316">
        <v>13</v>
      </c>
      <c r="Z25" s="316">
        <v>16</v>
      </c>
      <c r="AA25" s="316">
        <v>9</v>
      </c>
      <c r="AB25" s="316">
        <v>17</v>
      </c>
      <c r="AC25" s="316">
        <v>10</v>
      </c>
      <c r="AD25" s="357">
        <v>11</v>
      </c>
      <c r="AE25" s="247">
        <f t="shared" si="3"/>
        <v>10.000000000000014</v>
      </c>
      <c r="AF25" s="247">
        <f t="shared" si="4"/>
        <v>-31.25</v>
      </c>
      <c r="AG25" s="244" t="s">
        <v>21</v>
      </c>
    </row>
    <row r="26" spans="1:33" ht="12.75">
      <c r="A26" s="7"/>
      <c r="B26" s="243" t="s">
        <v>29</v>
      </c>
      <c r="C26" s="117">
        <v>3181</v>
      </c>
      <c r="D26" s="161">
        <v>1997</v>
      </c>
      <c r="E26" s="309">
        <v>1376</v>
      </c>
      <c r="F26" s="305">
        <v>1281</v>
      </c>
      <c r="G26" s="305">
        <v>1253</v>
      </c>
      <c r="H26" s="305">
        <v>1235</v>
      </c>
      <c r="I26" s="305">
        <v>1298</v>
      </c>
      <c r="J26" s="305">
        <v>1334</v>
      </c>
      <c r="K26" s="306">
        <v>1180</v>
      </c>
      <c r="L26" s="306">
        <v>1163</v>
      </c>
      <c r="M26" s="306">
        <v>1066</v>
      </c>
      <c r="N26" s="306">
        <v>1090</v>
      </c>
      <c r="O26" s="306">
        <v>1082</v>
      </c>
      <c r="P26" s="306">
        <v>993</v>
      </c>
      <c r="Q26" s="306">
        <v>987</v>
      </c>
      <c r="R26" s="306">
        <v>1028</v>
      </c>
      <c r="S26" s="306">
        <v>804</v>
      </c>
      <c r="T26" s="305">
        <v>750</v>
      </c>
      <c r="U26" s="299">
        <v>730</v>
      </c>
      <c r="V26" s="299">
        <v>709</v>
      </c>
      <c r="W26" s="299">
        <v>677</v>
      </c>
      <c r="X26" s="299">
        <v>644</v>
      </c>
      <c r="Y26" s="299">
        <v>537</v>
      </c>
      <c r="Z26" s="299">
        <v>546</v>
      </c>
      <c r="AA26" s="299">
        <v>562</v>
      </c>
      <c r="AB26" s="299">
        <v>476</v>
      </c>
      <c r="AC26" s="299">
        <v>477</v>
      </c>
      <c r="AD26" s="353">
        <v>531</v>
      </c>
      <c r="AE26" s="167">
        <f t="shared" si="3"/>
        <v>11.320754716981128</v>
      </c>
      <c r="AF26" s="167">
        <f t="shared" si="4"/>
        <v>-46.52567975830816</v>
      </c>
      <c r="AG26" s="243" t="s">
        <v>29</v>
      </c>
    </row>
    <row r="27" spans="1:33" ht="12.75">
      <c r="A27" s="7"/>
      <c r="B27" s="244" t="s">
        <v>38</v>
      </c>
      <c r="C27" s="245">
        <v>2507</v>
      </c>
      <c r="D27" s="246">
        <v>2003</v>
      </c>
      <c r="E27" s="311">
        <v>1391</v>
      </c>
      <c r="F27" s="312">
        <v>1551</v>
      </c>
      <c r="G27" s="312">
        <v>1403</v>
      </c>
      <c r="H27" s="312">
        <v>1283</v>
      </c>
      <c r="I27" s="312">
        <v>1338</v>
      </c>
      <c r="J27" s="312">
        <v>1210</v>
      </c>
      <c r="K27" s="312">
        <v>1027</v>
      </c>
      <c r="L27" s="312">
        <v>1105</v>
      </c>
      <c r="M27" s="312">
        <v>963</v>
      </c>
      <c r="N27" s="312">
        <v>1079</v>
      </c>
      <c r="O27" s="312">
        <v>976</v>
      </c>
      <c r="P27" s="312">
        <v>958</v>
      </c>
      <c r="Q27" s="312">
        <v>956</v>
      </c>
      <c r="R27" s="312">
        <v>931</v>
      </c>
      <c r="S27" s="312">
        <v>878</v>
      </c>
      <c r="T27" s="312">
        <v>768</v>
      </c>
      <c r="U27" s="316">
        <v>730</v>
      </c>
      <c r="V27" s="316">
        <v>691</v>
      </c>
      <c r="W27" s="316">
        <v>679</v>
      </c>
      <c r="X27" s="316">
        <v>633</v>
      </c>
      <c r="Y27" s="316">
        <v>552</v>
      </c>
      <c r="Z27" s="316">
        <v>523</v>
      </c>
      <c r="AA27" s="316">
        <v>531</v>
      </c>
      <c r="AB27" s="316">
        <v>455</v>
      </c>
      <c r="AC27" s="316">
        <v>430</v>
      </c>
      <c r="AD27" s="357">
        <v>479</v>
      </c>
      <c r="AE27" s="247">
        <f t="shared" si="3"/>
        <v>11.395348837209298</v>
      </c>
      <c r="AF27" s="247">
        <f t="shared" si="4"/>
        <v>-50</v>
      </c>
      <c r="AG27" s="244" t="s">
        <v>38</v>
      </c>
    </row>
    <row r="28" spans="1:33" ht="12.75">
      <c r="A28" s="7"/>
      <c r="B28" s="9" t="s">
        <v>22</v>
      </c>
      <c r="C28" s="117" t="s">
        <v>73</v>
      </c>
      <c r="D28" s="161" t="s">
        <v>73</v>
      </c>
      <c r="E28" s="309">
        <v>7333</v>
      </c>
      <c r="F28" s="305">
        <v>7901</v>
      </c>
      <c r="G28" s="305">
        <v>6946</v>
      </c>
      <c r="H28" s="305">
        <v>6341</v>
      </c>
      <c r="I28" s="305">
        <v>6744</v>
      </c>
      <c r="J28" s="305">
        <v>6900</v>
      </c>
      <c r="K28" s="306">
        <v>6359</v>
      </c>
      <c r="L28" s="306">
        <v>7310</v>
      </c>
      <c r="M28" s="306">
        <v>7080</v>
      </c>
      <c r="N28" s="306">
        <v>6730</v>
      </c>
      <c r="O28" s="306">
        <v>6294</v>
      </c>
      <c r="P28" s="306">
        <v>5534</v>
      </c>
      <c r="Q28" s="306">
        <v>5826</v>
      </c>
      <c r="R28" s="306">
        <v>5642</v>
      </c>
      <c r="S28" s="306">
        <v>5712</v>
      </c>
      <c r="T28" s="305">
        <v>5444</v>
      </c>
      <c r="U28" s="299">
        <v>5243</v>
      </c>
      <c r="V28" s="299">
        <v>5583</v>
      </c>
      <c r="W28" s="299">
        <v>5437</v>
      </c>
      <c r="X28" s="299">
        <v>4572</v>
      </c>
      <c r="Y28" s="299">
        <v>3908</v>
      </c>
      <c r="Z28" s="299">
        <v>4189</v>
      </c>
      <c r="AA28" s="299">
        <v>3571</v>
      </c>
      <c r="AB28" s="299">
        <v>3357</v>
      </c>
      <c r="AC28" s="299">
        <v>3202</v>
      </c>
      <c r="AD28" s="353">
        <v>2938</v>
      </c>
      <c r="AE28" s="167">
        <f t="shared" si="3"/>
        <v>-8.244846970643351</v>
      </c>
      <c r="AF28" s="167">
        <f t="shared" si="4"/>
        <v>-46.910010842067216</v>
      </c>
      <c r="AG28" s="9" t="s">
        <v>22</v>
      </c>
    </row>
    <row r="29" spans="1:33" ht="12.75">
      <c r="A29" s="7"/>
      <c r="B29" s="244" t="s">
        <v>39</v>
      </c>
      <c r="C29" s="245">
        <v>1842</v>
      </c>
      <c r="D29" s="246">
        <v>2941</v>
      </c>
      <c r="E29" s="311">
        <v>2646</v>
      </c>
      <c r="F29" s="312">
        <v>3217</v>
      </c>
      <c r="G29" s="312">
        <v>3086</v>
      </c>
      <c r="H29" s="312">
        <v>2701</v>
      </c>
      <c r="I29" s="312">
        <v>2505</v>
      </c>
      <c r="J29" s="312">
        <v>2711</v>
      </c>
      <c r="K29" s="313">
        <v>2730</v>
      </c>
      <c r="L29" s="313">
        <v>2521</v>
      </c>
      <c r="M29" s="313">
        <v>2126</v>
      </c>
      <c r="N29" s="313">
        <v>2028</v>
      </c>
      <c r="O29" s="313">
        <v>1877</v>
      </c>
      <c r="P29" s="313">
        <v>1670</v>
      </c>
      <c r="Q29" s="313">
        <v>1655</v>
      </c>
      <c r="R29" s="313">
        <v>1542</v>
      </c>
      <c r="S29" s="313">
        <v>1294</v>
      </c>
      <c r="T29" s="312">
        <v>1247</v>
      </c>
      <c r="U29" s="316">
        <v>969</v>
      </c>
      <c r="V29" s="316">
        <v>973.56</v>
      </c>
      <c r="W29" s="316">
        <v>884.64</v>
      </c>
      <c r="X29" s="316">
        <v>840</v>
      </c>
      <c r="Y29" s="316">
        <v>937</v>
      </c>
      <c r="Z29" s="316">
        <v>891</v>
      </c>
      <c r="AA29" s="316">
        <v>718</v>
      </c>
      <c r="AB29" s="316">
        <v>637</v>
      </c>
      <c r="AC29" s="316">
        <v>638</v>
      </c>
      <c r="AD29" s="357">
        <v>593</v>
      </c>
      <c r="AE29" s="247">
        <f t="shared" si="3"/>
        <v>-7.053291536050153</v>
      </c>
      <c r="AF29" s="247">
        <f t="shared" si="4"/>
        <v>-64.49101796407186</v>
      </c>
      <c r="AG29" s="244" t="s">
        <v>39</v>
      </c>
    </row>
    <row r="30" spans="1:33" ht="12.75">
      <c r="A30" s="7"/>
      <c r="B30" s="9" t="s">
        <v>23</v>
      </c>
      <c r="C30" s="118"/>
      <c r="D30" s="162"/>
      <c r="E30" s="309">
        <v>3782</v>
      </c>
      <c r="F30" s="305">
        <v>3078</v>
      </c>
      <c r="G30" s="305">
        <v>2816</v>
      </c>
      <c r="H30" s="305">
        <v>2826</v>
      </c>
      <c r="I30" s="305">
        <v>2877</v>
      </c>
      <c r="J30" s="305">
        <v>2845</v>
      </c>
      <c r="K30" s="306">
        <v>2845</v>
      </c>
      <c r="L30" s="306">
        <v>2863</v>
      </c>
      <c r="M30" s="306">
        <v>2778</v>
      </c>
      <c r="N30" s="306">
        <v>2505</v>
      </c>
      <c r="O30" s="306">
        <v>2466</v>
      </c>
      <c r="P30" s="306">
        <v>2450</v>
      </c>
      <c r="Q30" s="306">
        <v>2411</v>
      </c>
      <c r="R30" s="306">
        <v>2229</v>
      </c>
      <c r="S30" s="306">
        <v>2442</v>
      </c>
      <c r="T30" s="305">
        <v>2629</v>
      </c>
      <c r="U30" s="310">
        <v>2587</v>
      </c>
      <c r="V30" s="310">
        <v>2800</v>
      </c>
      <c r="W30" s="310">
        <v>3061</v>
      </c>
      <c r="X30" s="310">
        <v>2796</v>
      </c>
      <c r="Y30" s="310">
        <v>2377</v>
      </c>
      <c r="Z30" s="310">
        <v>2018</v>
      </c>
      <c r="AA30" s="310">
        <v>2042</v>
      </c>
      <c r="AB30" s="310">
        <v>1861</v>
      </c>
      <c r="AC30" s="310">
        <v>1818</v>
      </c>
      <c r="AD30" s="355">
        <v>1893</v>
      </c>
      <c r="AE30" s="167">
        <f t="shared" si="3"/>
        <v>4.125412541254136</v>
      </c>
      <c r="AF30" s="167">
        <f t="shared" si="4"/>
        <v>-22.73469387755101</v>
      </c>
      <c r="AG30" s="9" t="s">
        <v>23</v>
      </c>
    </row>
    <row r="31" spans="1:33" ht="12.75">
      <c r="A31" s="7"/>
      <c r="B31" s="244" t="s">
        <v>25</v>
      </c>
      <c r="C31" s="245" t="s">
        <v>73</v>
      </c>
      <c r="D31" s="246" t="s">
        <v>73</v>
      </c>
      <c r="E31" s="311">
        <v>517</v>
      </c>
      <c r="F31" s="312">
        <v>462</v>
      </c>
      <c r="G31" s="312">
        <v>493</v>
      </c>
      <c r="H31" s="312">
        <v>493</v>
      </c>
      <c r="I31" s="312">
        <v>505</v>
      </c>
      <c r="J31" s="312">
        <v>415</v>
      </c>
      <c r="K31" s="312">
        <v>389</v>
      </c>
      <c r="L31" s="312">
        <v>357</v>
      </c>
      <c r="M31" s="312">
        <v>309</v>
      </c>
      <c r="N31" s="312">
        <v>334</v>
      </c>
      <c r="O31" s="312">
        <v>314</v>
      </c>
      <c r="P31" s="312">
        <v>278</v>
      </c>
      <c r="Q31" s="312">
        <v>269</v>
      </c>
      <c r="R31" s="312">
        <v>242</v>
      </c>
      <c r="S31" s="312">
        <v>274</v>
      </c>
      <c r="T31" s="312">
        <v>258</v>
      </c>
      <c r="U31" s="316">
        <v>262</v>
      </c>
      <c r="V31" s="316">
        <v>293</v>
      </c>
      <c r="W31" s="316">
        <v>214</v>
      </c>
      <c r="X31" s="316">
        <v>171</v>
      </c>
      <c r="Y31" s="316">
        <v>138</v>
      </c>
      <c r="Z31" s="316">
        <v>141</v>
      </c>
      <c r="AA31" s="316">
        <v>130</v>
      </c>
      <c r="AB31" s="316">
        <v>125</v>
      </c>
      <c r="AC31" s="316">
        <v>108</v>
      </c>
      <c r="AD31" s="357">
        <v>120</v>
      </c>
      <c r="AE31" s="247">
        <f t="shared" si="3"/>
        <v>11.111111111111114</v>
      </c>
      <c r="AF31" s="247">
        <f t="shared" si="4"/>
        <v>-56.83453237410072</v>
      </c>
      <c r="AG31" s="244" t="s">
        <v>25</v>
      </c>
    </row>
    <row r="32" spans="1:33" ht="12.75">
      <c r="A32" s="7"/>
      <c r="B32" s="9" t="s">
        <v>24</v>
      </c>
      <c r="C32" s="115"/>
      <c r="D32" s="159"/>
      <c r="E32" s="304">
        <v>731</v>
      </c>
      <c r="F32" s="305">
        <v>614</v>
      </c>
      <c r="G32" s="305">
        <v>677</v>
      </c>
      <c r="H32" s="305">
        <v>584</v>
      </c>
      <c r="I32" s="305">
        <v>633</v>
      </c>
      <c r="J32" s="305">
        <v>660</v>
      </c>
      <c r="K32" s="306">
        <v>616</v>
      </c>
      <c r="L32" s="306">
        <v>788</v>
      </c>
      <c r="M32" s="306">
        <v>819</v>
      </c>
      <c r="N32" s="306">
        <v>647</v>
      </c>
      <c r="O32" s="306">
        <v>628</v>
      </c>
      <c r="P32" s="306">
        <v>614</v>
      </c>
      <c r="Q32" s="306">
        <v>610</v>
      </c>
      <c r="R32" s="306">
        <v>645</v>
      </c>
      <c r="S32" s="306">
        <v>603</v>
      </c>
      <c r="T32" s="305">
        <v>606</v>
      </c>
      <c r="U32" s="299">
        <v>614</v>
      </c>
      <c r="V32" s="299">
        <v>667</v>
      </c>
      <c r="W32" s="299">
        <v>622</v>
      </c>
      <c r="X32" s="299">
        <v>380</v>
      </c>
      <c r="Y32" s="299">
        <v>371</v>
      </c>
      <c r="Z32" s="299">
        <v>328</v>
      </c>
      <c r="AA32" s="299">
        <v>352</v>
      </c>
      <c r="AB32" s="299">
        <v>251</v>
      </c>
      <c r="AC32" s="299">
        <v>291</v>
      </c>
      <c r="AD32" s="353">
        <v>310</v>
      </c>
      <c r="AE32" s="167">
        <f t="shared" si="3"/>
        <v>6.529209621993132</v>
      </c>
      <c r="AF32" s="167">
        <f t="shared" si="4"/>
        <v>-49.5114006514658</v>
      </c>
      <c r="AG32" s="9" t="s">
        <v>24</v>
      </c>
    </row>
    <row r="33" spans="1:33" ht="12.75">
      <c r="A33" s="7"/>
      <c r="B33" s="244" t="s">
        <v>40</v>
      </c>
      <c r="C33" s="245">
        <v>1055</v>
      </c>
      <c r="D33" s="246">
        <v>551</v>
      </c>
      <c r="E33" s="311">
        <v>649</v>
      </c>
      <c r="F33" s="312">
        <v>632</v>
      </c>
      <c r="G33" s="312">
        <v>601</v>
      </c>
      <c r="H33" s="312">
        <v>484</v>
      </c>
      <c r="I33" s="312">
        <v>480</v>
      </c>
      <c r="J33" s="312">
        <v>441</v>
      </c>
      <c r="K33" s="313">
        <v>404</v>
      </c>
      <c r="L33" s="313">
        <v>438</v>
      </c>
      <c r="M33" s="313">
        <v>400</v>
      </c>
      <c r="N33" s="313">
        <v>431</v>
      </c>
      <c r="O33" s="313">
        <v>396</v>
      </c>
      <c r="P33" s="313">
        <v>433</v>
      </c>
      <c r="Q33" s="313">
        <v>415</v>
      </c>
      <c r="R33" s="313">
        <v>379</v>
      </c>
      <c r="S33" s="313">
        <v>375</v>
      </c>
      <c r="T33" s="312">
        <v>379</v>
      </c>
      <c r="U33" s="316">
        <v>336</v>
      </c>
      <c r="V33" s="316">
        <v>380</v>
      </c>
      <c r="W33" s="316">
        <v>344</v>
      </c>
      <c r="X33" s="316">
        <v>279</v>
      </c>
      <c r="Y33" s="316">
        <v>272</v>
      </c>
      <c r="Z33" s="316">
        <v>292</v>
      </c>
      <c r="AA33" s="316">
        <v>255</v>
      </c>
      <c r="AB33" s="316">
        <v>258</v>
      </c>
      <c r="AC33" s="316">
        <v>229</v>
      </c>
      <c r="AD33" s="357">
        <v>266</v>
      </c>
      <c r="AE33" s="247">
        <f t="shared" si="3"/>
        <v>16.157205240174676</v>
      </c>
      <c r="AF33" s="247">
        <f t="shared" si="4"/>
        <v>-38.56812933025404</v>
      </c>
      <c r="AG33" s="244" t="s">
        <v>40</v>
      </c>
    </row>
    <row r="34" spans="1:33" ht="12.75">
      <c r="A34" s="7"/>
      <c r="B34" s="9" t="s">
        <v>41</v>
      </c>
      <c r="C34" s="117">
        <v>1307</v>
      </c>
      <c r="D34" s="161">
        <v>848</v>
      </c>
      <c r="E34" s="309">
        <v>772</v>
      </c>
      <c r="F34" s="305">
        <v>745</v>
      </c>
      <c r="G34" s="305">
        <v>759</v>
      </c>
      <c r="H34" s="305">
        <v>632</v>
      </c>
      <c r="I34" s="305">
        <v>589</v>
      </c>
      <c r="J34" s="305">
        <v>572</v>
      </c>
      <c r="K34" s="306">
        <v>537</v>
      </c>
      <c r="L34" s="306">
        <v>541</v>
      </c>
      <c r="M34" s="306">
        <v>531</v>
      </c>
      <c r="N34" s="306">
        <v>580</v>
      </c>
      <c r="O34" s="306">
        <v>591</v>
      </c>
      <c r="P34" s="306">
        <v>583</v>
      </c>
      <c r="Q34" s="306">
        <v>560</v>
      </c>
      <c r="R34" s="306">
        <v>529</v>
      </c>
      <c r="S34" s="306">
        <v>480</v>
      </c>
      <c r="T34" s="305">
        <v>440</v>
      </c>
      <c r="U34" s="299">
        <v>445</v>
      </c>
      <c r="V34" s="299">
        <v>471</v>
      </c>
      <c r="W34" s="299">
        <v>397</v>
      </c>
      <c r="X34" s="300">
        <v>358</v>
      </c>
      <c r="Y34" s="300">
        <v>266</v>
      </c>
      <c r="Z34" s="300">
        <v>319</v>
      </c>
      <c r="AA34" s="300">
        <v>285</v>
      </c>
      <c r="AB34" s="300">
        <v>260</v>
      </c>
      <c r="AC34" s="300">
        <v>270</v>
      </c>
      <c r="AD34" s="353">
        <v>259</v>
      </c>
      <c r="AE34" s="167">
        <f t="shared" si="3"/>
        <v>-4.074074074074076</v>
      </c>
      <c r="AF34" s="167">
        <f t="shared" si="4"/>
        <v>-55.5746140651801</v>
      </c>
      <c r="AG34" s="9" t="s">
        <v>41</v>
      </c>
    </row>
    <row r="35" spans="1:33" ht="12.75">
      <c r="A35" s="7"/>
      <c r="B35" s="244" t="s">
        <v>30</v>
      </c>
      <c r="C35" s="245">
        <v>7770</v>
      </c>
      <c r="D35" s="246">
        <v>6240</v>
      </c>
      <c r="E35" s="311">
        <v>5402</v>
      </c>
      <c r="F35" s="312">
        <v>4753</v>
      </c>
      <c r="G35" s="312">
        <v>4379</v>
      </c>
      <c r="H35" s="312">
        <v>3957</v>
      </c>
      <c r="I35" s="312">
        <v>3807</v>
      </c>
      <c r="J35" s="312">
        <v>3765</v>
      </c>
      <c r="K35" s="313">
        <v>3740</v>
      </c>
      <c r="L35" s="313">
        <v>3743</v>
      </c>
      <c r="M35" s="313">
        <v>3581</v>
      </c>
      <c r="N35" s="313">
        <v>3564</v>
      </c>
      <c r="O35" s="313">
        <v>3580</v>
      </c>
      <c r="P35" s="313">
        <v>3598</v>
      </c>
      <c r="Q35" s="313">
        <v>3581</v>
      </c>
      <c r="R35" s="313">
        <v>3658</v>
      </c>
      <c r="S35" s="313">
        <v>3368</v>
      </c>
      <c r="T35" s="312">
        <v>3336</v>
      </c>
      <c r="U35" s="316">
        <v>3298</v>
      </c>
      <c r="V35" s="316">
        <v>3059</v>
      </c>
      <c r="W35" s="316">
        <v>2645</v>
      </c>
      <c r="X35" s="316">
        <v>2337</v>
      </c>
      <c r="Y35" s="316">
        <v>1905</v>
      </c>
      <c r="Z35" s="316">
        <v>1960</v>
      </c>
      <c r="AA35" s="316">
        <v>1802</v>
      </c>
      <c r="AB35" s="316">
        <v>1770</v>
      </c>
      <c r="AC35" s="316">
        <v>1854</v>
      </c>
      <c r="AD35" s="357">
        <v>1804</v>
      </c>
      <c r="AE35" s="248">
        <f t="shared" si="3"/>
        <v>-2.696871628910472</v>
      </c>
      <c r="AF35" s="247">
        <f t="shared" si="4"/>
        <v>-49.861033907726515</v>
      </c>
      <c r="AG35" s="244" t="s">
        <v>30</v>
      </c>
    </row>
    <row r="36" spans="1:33" ht="12.75">
      <c r="A36" s="7"/>
      <c r="B36" s="8" t="s">
        <v>126</v>
      </c>
      <c r="C36" s="113"/>
      <c r="D36" s="157"/>
      <c r="E36" s="296"/>
      <c r="F36" s="297"/>
      <c r="G36" s="297"/>
      <c r="H36" s="297"/>
      <c r="I36" s="297"/>
      <c r="J36" s="297">
        <v>306</v>
      </c>
      <c r="K36" s="297">
        <v>257</v>
      </c>
      <c r="L36" s="297">
        <v>266</v>
      </c>
      <c r="M36" s="297">
        <v>308</v>
      </c>
      <c r="N36" s="297">
        <v>274</v>
      </c>
      <c r="O36" s="297">
        <v>280</v>
      </c>
      <c r="P36" s="297">
        <v>297</v>
      </c>
      <c r="Q36" s="297">
        <v>250</v>
      </c>
      <c r="R36" s="297">
        <v>264</v>
      </c>
      <c r="S36" s="297">
        <v>315</v>
      </c>
      <c r="T36" s="297">
        <v>307</v>
      </c>
      <c r="U36" s="298">
        <v>277</v>
      </c>
      <c r="V36" s="298">
        <v>384</v>
      </c>
      <c r="W36" s="298">
        <v>303</v>
      </c>
      <c r="X36" s="298">
        <v>378</v>
      </c>
      <c r="Y36" s="298">
        <v>352</v>
      </c>
      <c r="Z36" s="298">
        <v>322</v>
      </c>
      <c r="AA36" s="298">
        <v>334</v>
      </c>
      <c r="AB36" s="298">
        <v>295</v>
      </c>
      <c r="AC36" s="298">
        <v>264</v>
      </c>
      <c r="AD36" s="298">
        <v>270</v>
      </c>
      <c r="AE36" s="167">
        <f t="shared" si="3"/>
        <v>2.2727272727272663</v>
      </c>
      <c r="AF36" s="284">
        <f t="shared" si="4"/>
        <v>-9.090909090909093</v>
      </c>
      <c r="AG36" s="8" t="s">
        <v>126</v>
      </c>
    </row>
    <row r="37" spans="1:33" ht="12.75">
      <c r="A37" s="7"/>
      <c r="B37" s="244" t="s">
        <v>115</v>
      </c>
      <c r="C37" s="249"/>
      <c r="D37" s="250"/>
      <c r="E37" s="311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7"/>
      <c r="V37" s="317"/>
      <c r="W37" s="317"/>
      <c r="X37" s="317"/>
      <c r="Y37" s="317">
        <v>95</v>
      </c>
      <c r="Z37" s="317">
        <v>58</v>
      </c>
      <c r="AA37" s="317">
        <v>46</v>
      </c>
      <c r="AB37" s="317">
        <v>74</v>
      </c>
      <c r="AC37" s="317">
        <v>65</v>
      </c>
      <c r="AD37" s="317">
        <v>51</v>
      </c>
      <c r="AE37" s="247">
        <f t="shared" si="3"/>
        <v>-21.538461538461533</v>
      </c>
      <c r="AF37" s="285"/>
      <c r="AG37" s="244" t="s">
        <v>115</v>
      </c>
    </row>
    <row r="38" spans="1:33" ht="12.75">
      <c r="A38" s="7"/>
      <c r="B38" s="9" t="s">
        <v>48</v>
      </c>
      <c r="C38" s="118"/>
      <c r="D38" s="162"/>
      <c r="E38" s="309"/>
      <c r="F38" s="305"/>
      <c r="G38" s="305"/>
      <c r="H38" s="305"/>
      <c r="I38" s="305"/>
      <c r="J38" s="305"/>
      <c r="K38" s="305"/>
      <c r="L38" s="305"/>
      <c r="M38" s="305"/>
      <c r="N38" s="305"/>
      <c r="O38" s="305">
        <v>162</v>
      </c>
      <c r="P38" s="305">
        <v>107</v>
      </c>
      <c r="Q38" s="305">
        <v>176</v>
      </c>
      <c r="R38" s="305">
        <v>118</v>
      </c>
      <c r="S38" s="305">
        <v>155</v>
      </c>
      <c r="T38" s="305">
        <v>143</v>
      </c>
      <c r="U38" s="310">
        <v>140</v>
      </c>
      <c r="V38" s="310">
        <v>173</v>
      </c>
      <c r="W38" s="310">
        <v>162</v>
      </c>
      <c r="X38" s="310">
        <v>160</v>
      </c>
      <c r="Y38" s="310">
        <v>162</v>
      </c>
      <c r="Z38" s="310">
        <v>172</v>
      </c>
      <c r="AA38" s="310">
        <v>132</v>
      </c>
      <c r="AB38" s="310">
        <v>198</v>
      </c>
      <c r="AC38" s="310">
        <v>130</v>
      </c>
      <c r="AD38" s="310">
        <v>148</v>
      </c>
      <c r="AE38" s="167">
        <f t="shared" si="3"/>
        <v>13.84615384615384</v>
      </c>
      <c r="AF38" s="167">
        <f t="shared" si="4"/>
        <v>38.3177570093458</v>
      </c>
      <c r="AG38" s="9" t="s">
        <v>48</v>
      </c>
    </row>
    <row r="39" spans="1:33" ht="12.75">
      <c r="A39" s="7"/>
      <c r="B39" s="244" t="s">
        <v>116</v>
      </c>
      <c r="C39" s="249"/>
      <c r="D39" s="250"/>
      <c r="E39" s="311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7"/>
      <c r="V39" s="317"/>
      <c r="W39" s="317"/>
      <c r="X39" s="317"/>
      <c r="Y39" s="317">
        <v>656</v>
      </c>
      <c r="Z39" s="317">
        <v>728</v>
      </c>
      <c r="AA39" s="317">
        <v>668</v>
      </c>
      <c r="AB39" s="312">
        <v>631</v>
      </c>
      <c r="AC39" s="317">
        <v>536</v>
      </c>
      <c r="AD39" s="317">
        <v>601</v>
      </c>
      <c r="AE39" s="247">
        <f>AD39/AC39*100-100</f>
        <v>12.12686567164178</v>
      </c>
      <c r="AF39" s="285"/>
      <c r="AG39" s="244" t="s">
        <v>116</v>
      </c>
    </row>
    <row r="40" spans="1:33" ht="12.75">
      <c r="A40" s="7"/>
      <c r="B40" s="9" t="s">
        <v>26</v>
      </c>
      <c r="C40" s="117">
        <v>3978</v>
      </c>
      <c r="D40" s="161">
        <v>4100</v>
      </c>
      <c r="E40" s="309">
        <v>6317</v>
      </c>
      <c r="F40" s="310">
        <v>6231</v>
      </c>
      <c r="G40" s="310">
        <v>6214</v>
      </c>
      <c r="H40" s="310">
        <v>6457</v>
      </c>
      <c r="I40" s="310">
        <v>5942</v>
      </c>
      <c r="J40" s="310">
        <v>6004</v>
      </c>
      <c r="K40" s="310">
        <v>5428</v>
      </c>
      <c r="L40" s="310">
        <v>5125</v>
      </c>
      <c r="M40" s="310">
        <v>6083</v>
      </c>
      <c r="N40" s="310">
        <v>5713</v>
      </c>
      <c r="O40" s="310">
        <v>5510</v>
      </c>
      <c r="P40" s="306">
        <v>4386</v>
      </c>
      <c r="Q40" s="306">
        <v>4093</v>
      </c>
      <c r="R40" s="306">
        <v>3946</v>
      </c>
      <c r="S40" s="306">
        <v>4427</v>
      </c>
      <c r="T40" s="305">
        <v>4505</v>
      </c>
      <c r="U40" s="310">
        <v>4633</v>
      </c>
      <c r="V40" s="318">
        <v>5007</v>
      </c>
      <c r="W40" s="318">
        <v>4236</v>
      </c>
      <c r="X40" s="318">
        <v>4324</v>
      </c>
      <c r="Y40" s="318">
        <v>4045</v>
      </c>
      <c r="Z40" s="318">
        <v>3835</v>
      </c>
      <c r="AA40" s="318">
        <v>3750</v>
      </c>
      <c r="AB40" s="318">
        <v>3685</v>
      </c>
      <c r="AC40" s="318">
        <v>3524</v>
      </c>
      <c r="AD40" s="385">
        <v>7530</v>
      </c>
      <c r="AE40" s="453" t="s">
        <v>43</v>
      </c>
      <c r="AF40" s="169"/>
      <c r="AG40" s="9" t="s">
        <v>26</v>
      </c>
    </row>
    <row r="41" spans="1:33" ht="12.75">
      <c r="A41" s="7"/>
      <c r="B41" s="283" t="s">
        <v>12</v>
      </c>
      <c r="C41" s="286"/>
      <c r="D41" s="287"/>
      <c r="E41" s="319">
        <v>24</v>
      </c>
      <c r="F41" s="320">
        <v>27</v>
      </c>
      <c r="G41" s="320">
        <v>21</v>
      </c>
      <c r="H41" s="320">
        <v>17</v>
      </c>
      <c r="I41" s="320">
        <v>12</v>
      </c>
      <c r="J41" s="320">
        <v>24</v>
      </c>
      <c r="K41" s="320">
        <v>10</v>
      </c>
      <c r="L41" s="320">
        <v>15</v>
      </c>
      <c r="M41" s="320">
        <v>27</v>
      </c>
      <c r="N41" s="320">
        <v>21</v>
      </c>
      <c r="O41" s="320">
        <v>32</v>
      </c>
      <c r="P41" s="320">
        <v>24</v>
      </c>
      <c r="Q41" s="320">
        <v>29</v>
      </c>
      <c r="R41" s="320">
        <v>23</v>
      </c>
      <c r="S41" s="320">
        <v>23</v>
      </c>
      <c r="T41" s="320">
        <v>19</v>
      </c>
      <c r="U41" s="320">
        <v>31</v>
      </c>
      <c r="V41" s="320">
        <v>15</v>
      </c>
      <c r="W41" s="320">
        <v>12</v>
      </c>
      <c r="X41" s="317">
        <v>17</v>
      </c>
      <c r="Y41" s="317">
        <v>8</v>
      </c>
      <c r="Z41" s="317">
        <v>12</v>
      </c>
      <c r="AA41" s="317">
        <v>9</v>
      </c>
      <c r="AB41" s="317">
        <v>15</v>
      </c>
      <c r="AC41" s="317">
        <v>4</v>
      </c>
      <c r="AD41" s="358">
        <v>16</v>
      </c>
      <c r="AE41" s="247">
        <f t="shared" si="3"/>
        <v>300</v>
      </c>
      <c r="AF41" s="247">
        <f t="shared" si="4"/>
        <v>-33.33333333333334</v>
      </c>
      <c r="AG41" s="283" t="s">
        <v>12</v>
      </c>
    </row>
    <row r="42" spans="1:33" ht="12.75">
      <c r="A42" s="7"/>
      <c r="B42" s="9" t="s">
        <v>42</v>
      </c>
      <c r="C42" s="118"/>
      <c r="D42" s="162"/>
      <c r="E42" s="309">
        <v>332</v>
      </c>
      <c r="F42" s="305">
        <v>323</v>
      </c>
      <c r="G42" s="321">
        <v>325</v>
      </c>
      <c r="H42" s="305">
        <v>281</v>
      </c>
      <c r="I42" s="305">
        <v>283</v>
      </c>
      <c r="J42" s="305">
        <v>305</v>
      </c>
      <c r="K42" s="305">
        <v>255</v>
      </c>
      <c r="L42" s="305">
        <v>303</v>
      </c>
      <c r="M42" s="305">
        <v>352</v>
      </c>
      <c r="N42" s="305">
        <v>304</v>
      </c>
      <c r="O42" s="305">
        <v>341</v>
      </c>
      <c r="P42" s="305">
        <v>275</v>
      </c>
      <c r="Q42" s="305">
        <v>310</v>
      </c>
      <c r="R42" s="305">
        <v>280</v>
      </c>
      <c r="S42" s="305">
        <v>257</v>
      </c>
      <c r="T42" s="305">
        <v>224</v>
      </c>
      <c r="U42" s="310">
        <v>242</v>
      </c>
      <c r="V42" s="310">
        <v>233</v>
      </c>
      <c r="W42" s="310">
        <v>260</v>
      </c>
      <c r="X42" s="310">
        <v>214</v>
      </c>
      <c r="Y42" s="310">
        <v>208</v>
      </c>
      <c r="Z42" s="310">
        <v>168</v>
      </c>
      <c r="AA42" s="310">
        <v>145</v>
      </c>
      <c r="AB42" s="310">
        <v>187</v>
      </c>
      <c r="AC42" s="310">
        <v>147</v>
      </c>
      <c r="AD42" s="355">
        <v>123</v>
      </c>
      <c r="AE42" s="167">
        <f t="shared" si="3"/>
        <v>-16.326530612244895</v>
      </c>
      <c r="AF42" s="167">
        <f t="shared" si="4"/>
        <v>-55.27272727272727</v>
      </c>
      <c r="AG42" s="9" t="s">
        <v>42</v>
      </c>
    </row>
    <row r="43" spans="1:33" ht="12.75">
      <c r="A43" s="7"/>
      <c r="B43" s="264" t="s">
        <v>13</v>
      </c>
      <c r="C43" s="288">
        <v>1694</v>
      </c>
      <c r="D43" s="289">
        <v>1246</v>
      </c>
      <c r="E43" s="322">
        <v>954</v>
      </c>
      <c r="F43" s="323">
        <v>860</v>
      </c>
      <c r="G43" s="323">
        <v>834</v>
      </c>
      <c r="H43" s="323">
        <v>723</v>
      </c>
      <c r="I43" s="323">
        <v>679</v>
      </c>
      <c r="J43" s="323">
        <v>692</v>
      </c>
      <c r="K43" s="323">
        <v>616</v>
      </c>
      <c r="L43" s="323">
        <v>587</v>
      </c>
      <c r="M43" s="323">
        <v>597</v>
      </c>
      <c r="N43" s="323">
        <v>583</v>
      </c>
      <c r="O43" s="323">
        <v>592</v>
      </c>
      <c r="P43" s="323">
        <v>544</v>
      </c>
      <c r="Q43" s="323">
        <v>513</v>
      </c>
      <c r="R43" s="323">
        <v>546</v>
      </c>
      <c r="S43" s="323">
        <v>510</v>
      </c>
      <c r="T43" s="323">
        <v>409</v>
      </c>
      <c r="U43" s="324">
        <v>370</v>
      </c>
      <c r="V43" s="324">
        <v>384</v>
      </c>
      <c r="W43" s="324">
        <v>357</v>
      </c>
      <c r="X43" s="324">
        <v>349</v>
      </c>
      <c r="Y43" s="324">
        <v>328</v>
      </c>
      <c r="Z43" s="324">
        <v>320</v>
      </c>
      <c r="AA43" s="324">
        <v>339</v>
      </c>
      <c r="AB43" s="324">
        <v>269</v>
      </c>
      <c r="AC43" s="324">
        <v>243</v>
      </c>
      <c r="AD43" s="359">
        <v>253</v>
      </c>
      <c r="AE43" s="248">
        <f>AD43/AC43*100-100</f>
        <v>4.115226337448561</v>
      </c>
      <c r="AF43" s="248">
        <f t="shared" si="4"/>
        <v>-53.49264705882353</v>
      </c>
      <c r="AG43" s="264" t="s">
        <v>13</v>
      </c>
    </row>
    <row r="44" spans="2:32" ht="24.75" customHeight="1">
      <c r="B44" s="463" t="s">
        <v>82</v>
      </c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</row>
    <row r="45" spans="2:32" ht="10.5" customHeight="1">
      <c r="B45" s="463" t="s">
        <v>136</v>
      </c>
      <c r="C45" s="464"/>
      <c r="D45" s="464"/>
      <c r="E45" s="464"/>
      <c r="F45" s="464"/>
      <c r="G45" s="464"/>
      <c r="H45" s="464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</row>
    <row r="46" ht="16.5" customHeight="1">
      <c r="B46" s="5"/>
    </row>
  </sheetData>
  <sheetProtection/>
  <mergeCells count="3">
    <mergeCell ref="B2:AF2"/>
    <mergeCell ref="B44:AF44"/>
    <mergeCell ref="B45:AF45"/>
  </mergeCells>
  <printOptions horizontalCentered="1"/>
  <pageMargins left="0.6692913385826772" right="0.6692913385826772" top="0.5118110236220472" bottom="0.275590551181102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1"/>
  <dimension ref="A1:M40"/>
  <sheetViews>
    <sheetView zoomScalePageLayoutView="0" workbookViewId="0" topLeftCell="A19">
      <selection activeCell="O30" sqref="O30"/>
    </sheetView>
  </sheetViews>
  <sheetFormatPr defaultColWidth="9.140625" defaultRowHeight="12.75"/>
  <cols>
    <col min="1" max="1" width="3.421875" style="0" customWidth="1"/>
    <col min="2" max="2" width="3.28125" style="0" customWidth="1"/>
    <col min="3" max="4" width="5.7109375" style="0" customWidth="1"/>
    <col min="5" max="6" width="3.28125" style="0" customWidth="1"/>
    <col min="7" max="8" width="5.7109375" style="0" customWidth="1"/>
    <col min="9" max="9" width="3.28125" style="0" customWidth="1"/>
    <col min="10" max="10" width="3.28125" style="6" customWidth="1"/>
    <col min="11" max="12" width="5.7109375" style="0" customWidth="1"/>
    <col min="13" max="13" width="3.28125" style="0" customWidth="1"/>
  </cols>
  <sheetData>
    <row r="1" spans="3:13" ht="14.25" customHeight="1">
      <c r="C1" s="24"/>
      <c r="D1" s="24"/>
      <c r="E1" s="24"/>
      <c r="F1" s="24"/>
      <c r="G1" s="24"/>
      <c r="H1" s="24"/>
      <c r="I1" s="24"/>
      <c r="J1" s="41"/>
      <c r="K1" s="24"/>
      <c r="L1" s="45"/>
      <c r="M1" s="18" t="s">
        <v>89</v>
      </c>
    </row>
    <row r="2" spans="3:13" ht="30" customHeight="1">
      <c r="C2" s="470" t="s">
        <v>58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</row>
    <row r="3" spans="2:13" ht="15.75" customHeight="1">
      <c r="B3" s="48"/>
      <c r="C3" s="468" t="s">
        <v>8</v>
      </c>
      <c r="D3" s="468"/>
      <c r="E3" s="468"/>
      <c r="F3" s="468"/>
      <c r="G3" s="468"/>
      <c r="H3" s="468"/>
      <c r="I3" s="468"/>
      <c r="J3" s="468"/>
      <c r="K3" s="468"/>
      <c r="L3" s="468"/>
      <c r="M3" s="469"/>
    </row>
    <row r="4" spans="2:13" ht="16.5" customHeight="1">
      <c r="B4" s="47"/>
      <c r="C4" s="466">
        <v>2015</v>
      </c>
      <c r="D4" s="466"/>
      <c r="E4" s="466"/>
      <c r="F4" s="466"/>
      <c r="G4" s="466"/>
      <c r="H4" s="466"/>
      <c r="I4" s="466"/>
      <c r="J4" s="466"/>
      <c r="K4" s="466"/>
      <c r="L4" s="466"/>
      <c r="M4" s="467"/>
    </row>
    <row r="5" spans="2:13" ht="30.75" customHeight="1">
      <c r="B5" s="478" t="s">
        <v>9</v>
      </c>
      <c r="C5" s="479"/>
      <c r="D5" s="479"/>
      <c r="E5" s="480"/>
      <c r="F5" s="481" t="s">
        <v>56</v>
      </c>
      <c r="G5" s="479"/>
      <c r="H5" s="479"/>
      <c r="I5" s="480"/>
      <c r="J5" s="481" t="s">
        <v>46</v>
      </c>
      <c r="K5" s="479"/>
      <c r="L5" s="479"/>
      <c r="M5" s="482"/>
    </row>
    <row r="6" spans="1:13" ht="12.75" customHeight="1">
      <c r="A6" s="7"/>
      <c r="B6" s="172"/>
      <c r="C6" s="170" t="s">
        <v>21</v>
      </c>
      <c r="D6" s="173">
        <v>25.47042131550095</v>
      </c>
      <c r="E6" s="22"/>
      <c r="F6" s="174"/>
      <c r="G6" s="175" t="s">
        <v>41</v>
      </c>
      <c r="H6" s="202">
        <v>22.953672726054588</v>
      </c>
      <c r="I6" s="22"/>
      <c r="J6" s="176"/>
      <c r="K6" s="170" t="s">
        <v>21</v>
      </c>
      <c r="L6" s="177">
        <v>40.598046126761865</v>
      </c>
      <c r="M6" s="178"/>
    </row>
    <row r="7" spans="1:13" ht="12.75" customHeight="1">
      <c r="A7" s="7"/>
      <c r="B7" s="98"/>
      <c r="C7" s="33" t="s">
        <v>41</v>
      </c>
      <c r="D7" s="171">
        <v>26.430766800426074</v>
      </c>
      <c r="E7" s="14"/>
      <c r="F7" s="4"/>
      <c r="G7" s="55" t="s">
        <v>30</v>
      </c>
      <c r="H7" s="203">
        <v>27.233858988767615</v>
      </c>
      <c r="I7" s="14"/>
      <c r="J7" s="92"/>
      <c r="K7" s="33" t="s">
        <v>41</v>
      </c>
      <c r="L7" s="179">
        <v>55.97227405840695</v>
      </c>
      <c r="M7" s="93"/>
    </row>
    <row r="8" spans="1:13" ht="12.75" customHeight="1">
      <c r="A8" s="7"/>
      <c r="B8" s="98"/>
      <c r="C8" s="33" t="s">
        <v>30</v>
      </c>
      <c r="D8" s="171">
        <v>27.698933869724314</v>
      </c>
      <c r="E8" s="14"/>
      <c r="F8" s="4"/>
      <c r="G8" s="55" t="s">
        <v>27</v>
      </c>
      <c r="H8" s="203">
        <v>31.191953177023098</v>
      </c>
      <c r="I8" s="14"/>
      <c r="J8" s="92"/>
      <c r="K8" s="33" t="s">
        <v>30</v>
      </c>
      <c r="L8" s="179">
        <v>58.40909206805986</v>
      </c>
      <c r="M8" s="93"/>
    </row>
    <row r="9" spans="1:13" ht="12.75" customHeight="1">
      <c r="A9" s="7"/>
      <c r="B9" s="98"/>
      <c r="C9" s="33" t="s">
        <v>27</v>
      </c>
      <c r="D9" s="171">
        <v>31.318823334212485</v>
      </c>
      <c r="E9" s="14"/>
      <c r="F9" s="4"/>
      <c r="G9" s="55" t="s">
        <v>35</v>
      </c>
      <c r="H9" s="203">
        <v>31.91356422604801</v>
      </c>
      <c r="I9" s="14"/>
      <c r="J9" s="92"/>
      <c r="K9" s="33" t="s">
        <v>29</v>
      </c>
      <c r="L9" s="179">
        <v>66.04499380501689</v>
      </c>
      <c r="M9" s="93"/>
    </row>
    <row r="10" spans="1:13" ht="28.5" customHeight="1">
      <c r="A10" s="7"/>
      <c r="B10" s="98"/>
      <c r="C10" s="33" t="s">
        <v>29</v>
      </c>
      <c r="D10" s="171">
        <v>31.346069282605356</v>
      </c>
      <c r="E10" s="14"/>
      <c r="F10" s="4"/>
      <c r="G10" s="55" t="s">
        <v>32</v>
      </c>
      <c r="H10" s="203">
        <v>36.52201457079506</v>
      </c>
      <c r="I10" s="14"/>
      <c r="J10" s="92"/>
      <c r="K10" s="33" t="s">
        <v>27</v>
      </c>
      <c r="L10" s="239">
        <v>75.4173215368779</v>
      </c>
      <c r="M10" s="93"/>
    </row>
    <row r="11" spans="1:13" ht="12.75" customHeight="1">
      <c r="A11" s="7"/>
      <c r="B11" s="98"/>
      <c r="C11" s="33" t="s">
        <v>35</v>
      </c>
      <c r="D11" s="171">
        <v>35.49409328040152</v>
      </c>
      <c r="E11" s="14"/>
      <c r="F11" s="4"/>
      <c r="G11" s="55" t="s">
        <v>29</v>
      </c>
      <c r="H11" s="203">
        <v>37.29712919201828</v>
      </c>
      <c r="I11" s="14"/>
      <c r="J11" s="92"/>
      <c r="K11" s="33" t="s">
        <v>33</v>
      </c>
      <c r="L11" s="179">
        <v>76.10668823909018</v>
      </c>
      <c r="M11" s="93"/>
    </row>
    <row r="12" spans="1:13" ht="12.75" customHeight="1">
      <c r="A12" s="7"/>
      <c r="B12" s="98"/>
      <c r="C12" s="33" t="s">
        <v>33</v>
      </c>
      <c r="D12" s="171">
        <v>36.36348252490842</v>
      </c>
      <c r="E12" s="14"/>
      <c r="F12" s="4"/>
      <c r="G12" s="55" t="s">
        <v>40</v>
      </c>
      <c r="H12" s="203">
        <v>39.42294676249232</v>
      </c>
      <c r="I12" s="14"/>
      <c r="J12" s="92"/>
      <c r="K12" s="33" t="s">
        <v>32</v>
      </c>
      <c r="L12" s="179">
        <v>77.3182628810432</v>
      </c>
      <c r="M12" s="93"/>
    </row>
    <row r="13" spans="1:13" ht="12.75" customHeight="1">
      <c r="A13" s="7"/>
      <c r="B13" s="98"/>
      <c r="C13" s="33" t="s">
        <v>32</v>
      </c>
      <c r="D13" s="171">
        <v>42.34476101808631</v>
      </c>
      <c r="E13" s="14"/>
      <c r="F13" s="4"/>
      <c r="G13" s="55" t="s">
        <v>21</v>
      </c>
      <c r="H13" s="203">
        <v>42.5896290532229</v>
      </c>
      <c r="I13" s="14"/>
      <c r="J13" s="92"/>
      <c r="K13" s="33" t="s">
        <v>40</v>
      </c>
      <c r="L13" s="179">
        <v>82.4482671993362</v>
      </c>
      <c r="M13" s="93"/>
    </row>
    <row r="14" spans="1:13" ht="12.75" customHeight="1">
      <c r="A14" s="7"/>
      <c r="B14" s="98"/>
      <c r="C14" s="33" t="s">
        <v>40</v>
      </c>
      <c r="D14" s="171">
        <v>48.544305027593154</v>
      </c>
      <c r="E14" s="14"/>
      <c r="F14" s="4"/>
      <c r="G14" s="55" t="s">
        <v>25</v>
      </c>
      <c r="H14" s="203">
        <v>45.5417755256049</v>
      </c>
      <c r="I14" s="14"/>
      <c r="J14" s="92"/>
      <c r="K14" s="33" t="s">
        <v>35</v>
      </c>
      <c r="L14" s="179">
        <v>83.55673854895166</v>
      </c>
      <c r="M14" s="93"/>
    </row>
    <row r="15" spans="1:13" ht="12.75" customHeight="1">
      <c r="A15" s="7"/>
      <c r="B15" s="98"/>
      <c r="C15" s="33" t="s">
        <v>17</v>
      </c>
      <c r="D15" s="171">
        <v>50.934805729329405</v>
      </c>
      <c r="E15" s="14"/>
      <c r="F15" s="4"/>
      <c r="G15" s="55" t="s">
        <v>34</v>
      </c>
      <c r="H15" s="203">
        <v>46.89683200839656</v>
      </c>
      <c r="I15" s="14"/>
      <c r="J15" s="92"/>
      <c r="K15" s="33" t="s">
        <v>36</v>
      </c>
      <c r="L15" s="179">
        <v>92.11093735964535</v>
      </c>
      <c r="M15" s="93"/>
    </row>
    <row r="16" spans="1:13" ht="12.75" customHeight="1">
      <c r="A16" s="7"/>
      <c r="B16" s="98"/>
      <c r="C16" s="94" t="s">
        <v>121</v>
      </c>
      <c r="D16" s="325">
        <v>51.30406082713419</v>
      </c>
      <c r="E16" s="14"/>
      <c r="F16" s="4"/>
      <c r="G16" s="55" t="s">
        <v>36</v>
      </c>
      <c r="H16" s="203">
        <v>47.561369845148064</v>
      </c>
      <c r="I16" s="14"/>
      <c r="J16" s="92"/>
      <c r="K16" s="33" t="s">
        <v>37</v>
      </c>
      <c r="L16" s="179">
        <v>95.49958218932791</v>
      </c>
      <c r="M16" s="93"/>
    </row>
    <row r="17" spans="1:13" ht="12.75" customHeight="1">
      <c r="A17" s="7"/>
      <c r="B17" s="98"/>
      <c r="C17" s="238" t="s">
        <v>34</v>
      </c>
      <c r="D17" s="326">
        <v>51.94819385691069</v>
      </c>
      <c r="E17" s="14"/>
      <c r="F17" s="4"/>
      <c r="G17" s="236" t="s">
        <v>37</v>
      </c>
      <c r="H17" s="237">
        <v>48.481156010351015</v>
      </c>
      <c r="I17" s="14"/>
      <c r="J17" s="92"/>
      <c r="K17" s="33" t="s">
        <v>17</v>
      </c>
      <c r="L17" s="179">
        <v>100.78219013237064</v>
      </c>
      <c r="M17" s="93"/>
    </row>
    <row r="18" spans="1:13" ht="12.75" customHeight="1">
      <c r="A18" s="7"/>
      <c r="B18" s="98"/>
      <c r="C18" s="238" t="s">
        <v>38</v>
      </c>
      <c r="D18" s="326">
        <v>55.48368481398226</v>
      </c>
      <c r="E18" s="14"/>
      <c r="F18" s="4"/>
      <c r="G18" s="236" t="s">
        <v>33</v>
      </c>
      <c r="H18" s="237">
        <v>51.36327880465676</v>
      </c>
      <c r="I18" s="14"/>
      <c r="J18" s="92"/>
      <c r="K18" s="33" t="s">
        <v>38</v>
      </c>
      <c r="L18" s="201">
        <v>101.45114317329643</v>
      </c>
      <c r="M18" s="93"/>
    </row>
    <row r="19" spans="1:13" ht="12.75" customHeight="1">
      <c r="A19" s="7"/>
      <c r="B19" s="98"/>
      <c r="C19" s="33" t="s">
        <v>36</v>
      </c>
      <c r="D19" s="171">
        <v>56.44602629072472</v>
      </c>
      <c r="E19" s="14"/>
      <c r="F19" s="4"/>
      <c r="G19" s="236" t="s">
        <v>17</v>
      </c>
      <c r="H19" s="237">
        <v>52.42533386329526</v>
      </c>
      <c r="I19" s="14"/>
      <c r="J19" s="92"/>
      <c r="K19" s="94" t="s">
        <v>121</v>
      </c>
      <c r="L19" s="328">
        <v>103.70136763132592</v>
      </c>
      <c r="M19" s="93"/>
    </row>
    <row r="20" spans="1:13" ht="12.75" customHeight="1">
      <c r="A20" s="7"/>
      <c r="B20" s="98"/>
      <c r="C20" s="33" t="s">
        <v>24</v>
      </c>
      <c r="D20" s="171">
        <v>57.155494565111674</v>
      </c>
      <c r="E20" s="14"/>
      <c r="F20" s="4"/>
      <c r="G20" s="59" t="s">
        <v>121</v>
      </c>
      <c r="H20" s="327">
        <v>53.951660117864776</v>
      </c>
      <c r="I20" s="14"/>
      <c r="J20" s="92"/>
      <c r="K20" s="238" t="s">
        <v>34</v>
      </c>
      <c r="L20" s="179">
        <v>108.49529780564264</v>
      </c>
      <c r="M20" s="93"/>
    </row>
    <row r="21" spans="1:13" ht="12.75" customHeight="1">
      <c r="A21" s="7"/>
      <c r="B21" s="98"/>
      <c r="C21" s="33" t="s">
        <v>39</v>
      </c>
      <c r="D21" s="171">
        <v>57.25001438491086</v>
      </c>
      <c r="E21" s="14"/>
      <c r="F21" s="4"/>
      <c r="G21" s="55" t="s">
        <v>38</v>
      </c>
      <c r="H21" s="203">
        <v>59.70781810929398</v>
      </c>
      <c r="I21" s="14"/>
      <c r="J21" s="92"/>
      <c r="K21" s="238" t="s">
        <v>25</v>
      </c>
      <c r="L21" s="179">
        <v>111.77857409661955</v>
      </c>
      <c r="M21" s="93"/>
    </row>
    <row r="22" spans="1:13" ht="12.75" customHeight="1">
      <c r="A22" s="7"/>
      <c r="B22" s="98"/>
      <c r="C22" s="33" t="s">
        <v>25</v>
      </c>
      <c r="D22" s="171">
        <v>58.15274885620811</v>
      </c>
      <c r="E22" s="14"/>
      <c r="F22" s="4"/>
      <c r="G22" s="55" t="s">
        <v>31</v>
      </c>
      <c r="H22" s="203">
        <v>67.54901381962486</v>
      </c>
      <c r="I22" s="14"/>
      <c r="J22" s="92"/>
      <c r="K22" s="33" t="s">
        <v>15</v>
      </c>
      <c r="L22" s="179">
        <v>117.98994808442285</v>
      </c>
      <c r="M22" s="93"/>
    </row>
    <row r="23" spans="1:13" ht="12.75" customHeight="1">
      <c r="A23" s="7"/>
      <c r="B23" s="98"/>
      <c r="C23" s="33" t="s">
        <v>37</v>
      </c>
      <c r="D23" s="171">
        <v>63.20185883689269</v>
      </c>
      <c r="E23" s="14"/>
      <c r="F23" s="4"/>
      <c r="G23" s="55" t="s">
        <v>39</v>
      </c>
      <c r="H23" s="203">
        <v>68.70470113065285</v>
      </c>
      <c r="I23" s="14"/>
      <c r="J23" s="92"/>
      <c r="K23" s="33" t="s">
        <v>31</v>
      </c>
      <c r="L23" s="179">
        <v>130.31502143210332</v>
      </c>
      <c r="M23" s="93"/>
    </row>
    <row r="24" spans="1:13" ht="12.75" customHeight="1">
      <c r="A24" s="7"/>
      <c r="B24" s="98"/>
      <c r="C24" s="33" t="s">
        <v>31</v>
      </c>
      <c r="D24" s="171">
        <v>64.92702738745307</v>
      </c>
      <c r="E24" s="14"/>
      <c r="F24" s="4"/>
      <c r="G24" s="55" t="s">
        <v>28</v>
      </c>
      <c r="H24" s="203">
        <v>75.92153008561692</v>
      </c>
      <c r="I24" s="14"/>
      <c r="J24" s="92"/>
      <c r="K24" s="33" t="s">
        <v>39</v>
      </c>
      <c r="L24" s="179">
        <v>131.28182421961478</v>
      </c>
      <c r="M24" s="93"/>
    </row>
    <row r="25" spans="1:13" ht="12.75" customHeight="1">
      <c r="A25" s="7"/>
      <c r="B25" s="98"/>
      <c r="C25" s="33" t="s">
        <v>18</v>
      </c>
      <c r="D25" s="171">
        <v>65.42702103458407</v>
      </c>
      <c r="E25" s="14"/>
      <c r="F25" s="4"/>
      <c r="G25" s="55" t="s">
        <v>15</v>
      </c>
      <c r="H25" s="203">
        <v>90.19306817575718</v>
      </c>
      <c r="I25" s="14"/>
      <c r="J25" s="92"/>
      <c r="K25" s="33" t="s">
        <v>22</v>
      </c>
      <c r="L25" s="179">
        <v>144.27823719199785</v>
      </c>
      <c r="M25" s="93"/>
    </row>
    <row r="26" spans="1:13" ht="12.75" customHeight="1">
      <c r="A26" s="7"/>
      <c r="B26" s="98"/>
      <c r="C26" s="33" t="s">
        <v>15</v>
      </c>
      <c r="D26" s="171">
        <v>67.24366449658385</v>
      </c>
      <c r="E26" s="14"/>
      <c r="F26" s="4"/>
      <c r="G26" s="55" t="s">
        <v>20</v>
      </c>
      <c r="H26" s="203">
        <v>94.05931096363771</v>
      </c>
      <c r="I26" s="14"/>
      <c r="J26" s="92"/>
      <c r="K26" s="33" t="s">
        <v>16</v>
      </c>
      <c r="L26" s="179">
        <v>147.5569375783896</v>
      </c>
      <c r="M26" s="93"/>
    </row>
    <row r="27" spans="1:13" ht="12.75" customHeight="1">
      <c r="A27" s="7"/>
      <c r="B27" s="98"/>
      <c r="C27" s="33" t="s">
        <v>16</v>
      </c>
      <c r="D27" s="171">
        <v>69.59945890687698</v>
      </c>
      <c r="E27" s="14"/>
      <c r="F27" s="4"/>
      <c r="G27" s="55" t="s">
        <v>16</v>
      </c>
      <c r="H27" s="203">
        <v>99.76722535553236</v>
      </c>
      <c r="I27" s="14"/>
      <c r="J27" s="92"/>
      <c r="K27" s="33" t="s">
        <v>28</v>
      </c>
      <c r="L27" s="179">
        <v>154.46533373277458</v>
      </c>
      <c r="M27" s="93"/>
    </row>
    <row r="28" spans="1:13" ht="12.75" customHeight="1">
      <c r="A28" s="7"/>
      <c r="B28" s="98"/>
      <c r="C28" s="33" t="s">
        <v>28</v>
      </c>
      <c r="D28" s="171">
        <v>73.2842227385695</v>
      </c>
      <c r="E28" s="14"/>
      <c r="F28" s="4"/>
      <c r="G28" s="55" t="s">
        <v>24</v>
      </c>
      <c r="H28" s="203">
        <v>109.38759009832839</v>
      </c>
      <c r="I28" s="14"/>
      <c r="J28" s="92"/>
      <c r="K28" s="33" t="s">
        <v>24</v>
      </c>
      <c r="L28" s="179">
        <v>155.63698326325067</v>
      </c>
      <c r="M28" s="93"/>
    </row>
    <row r="29" spans="1:13" ht="12.75" customHeight="1">
      <c r="A29" s="7"/>
      <c r="B29" s="98"/>
      <c r="C29" s="33" t="s">
        <v>22</v>
      </c>
      <c r="D29" s="171">
        <v>77.34344687968222</v>
      </c>
      <c r="E29" s="14"/>
      <c r="F29" s="4"/>
      <c r="G29" s="55" t="s">
        <v>18</v>
      </c>
      <c r="H29" s="203">
        <v>115.01952174021537</v>
      </c>
      <c r="I29" s="14"/>
      <c r="J29" s="92"/>
      <c r="K29" s="33" t="s">
        <v>20</v>
      </c>
      <c r="L29" s="179">
        <v>197.57271308564083</v>
      </c>
      <c r="M29" s="93"/>
    </row>
    <row r="30" spans="1:13" ht="12.75" customHeight="1">
      <c r="A30" s="7"/>
      <c r="B30" s="98"/>
      <c r="C30" s="33" t="s">
        <v>44</v>
      </c>
      <c r="D30" s="171">
        <v>82.69976716926183</v>
      </c>
      <c r="E30" s="14"/>
      <c r="F30" s="4"/>
      <c r="G30" s="55" t="s">
        <v>14</v>
      </c>
      <c r="H30" s="203">
        <v>121.72529456879113</v>
      </c>
      <c r="I30" s="14"/>
      <c r="J30" s="92"/>
      <c r="K30" s="33" t="s">
        <v>18</v>
      </c>
      <c r="L30" s="179">
        <v>204.29686428105666</v>
      </c>
      <c r="M30" s="93"/>
    </row>
    <row r="31" spans="1:13" ht="12.75" customHeight="1">
      <c r="A31" s="7"/>
      <c r="B31" s="98"/>
      <c r="C31" s="33" t="s">
        <v>20</v>
      </c>
      <c r="D31" s="171">
        <v>83.30722810689487</v>
      </c>
      <c r="E31" s="14"/>
      <c r="F31" s="4"/>
      <c r="G31" s="55" t="s">
        <v>44</v>
      </c>
      <c r="H31" s="203">
        <v>130.78773301262777</v>
      </c>
      <c r="I31" s="14"/>
      <c r="J31" s="92"/>
      <c r="K31" s="33" t="s">
        <v>14</v>
      </c>
      <c r="L31" s="179">
        <v>229.27832380705647</v>
      </c>
      <c r="M31" s="93"/>
    </row>
    <row r="32" spans="1:13" ht="12.75" customHeight="1">
      <c r="A32" s="7"/>
      <c r="B32" s="98"/>
      <c r="C32" s="33" t="s">
        <v>19</v>
      </c>
      <c r="D32" s="171">
        <v>95.0682582509008</v>
      </c>
      <c r="E32" s="14"/>
      <c r="F32" s="4"/>
      <c r="G32" s="55" t="s">
        <v>19</v>
      </c>
      <c r="H32" s="203">
        <v>133.30272240180173</v>
      </c>
      <c r="I32" s="14"/>
      <c r="J32" s="92"/>
      <c r="K32" s="33" t="s">
        <v>44</v>
      </c>
      <c r="L32" s="179">
        <v>234.00487577400648</v>
      </c>
      <c r="M32" s="93"/>
    </row>
    <row r="33" spans="1:13" ht="12.75" customHeight="1">
      <c r="A33" s="7"/>
      <c r="B33" s="98"/>
      <c r="C33" s="33" t="s">
        <v>23</v>
      </c>
      <c r="D33" s="171">
        <v>95.53137003162755</v>
      </c>
      <c r="E33" s="14"/>
      <c r="F33" s="4"/>
      <c r="G33" s="55" t="s">
        <v>22</v>
      </c>
      <c r="H33" s="203">
        <v>143.8271332971073</v>
      </c>
      <c r="I33" s="14"/>
      <c r="J33" s="92"/>
      <c r="K33" s="33" t="s">
        <v>19</v>
      </c>
      <c r="L33" s="179">
        <v>281.258812713796</v>
      </c>
      <c r="M33" s="93"/>
    </row>
    <row r="34" spans="2:13" ht="24.75" customHeight="1">
      <c r="B34" s="232"/>
      <c r="C34" s="95" t="s">
        <v>14</v>
      </c>
      <c r="D34" s="180">
        <v>98.63484086285423</v>
      </c>
      <c r="E34" s="233"/>
      <c r="F34" s="233"/>
      <c r="G34" s="235" t="s">
        <v>23</v>
      </c>
      <c r="H34" s="204">
        <v>202.4221424643048</v>
      </c>
      <c r="I34" s="233"/>
      <c r="J34" s="96"/>
      <c r="K34" s="95" t="s">
        <v>23</v>
      </c>
      <c r="L34" s="240">
        <v>376.24384814973195</v>
      </c>
      <c r="M34" s="234"/>
    </row>
    <row r="35" spans="2:13" ht="24.75" customHeight="1">
      <c r="B35" s="474" t="s">
        <v>96</v>
      </c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</row>
    <row r="36" spans="2:12" ht="14.25" customHeight="1">
      <c r="B36" s="473" t="s">
        <v>53</v>
      </c>
      <c r="C36" s="473"/>
      <c r="D36" s="11"/>
      <c r="E36" s="11"/>
      <c r="F36" s="11"/>
      <c r="G36" s="11"/>
      <c r="H36" s="11"/>
      <c r="I36" s="11"/>
      <c r="J36" s="42"/>
      <c r="K36" s="11"/>
      <c r="L36" s="11"/>
    </row>
    <row r="37" spans="2:13" ht="36.75" customHeight="1">
      <c r="B37" s="471" t="s">
        <v>140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</row>
    <row r="38" spans="2:13" ht="37.5" customHeight="1">
      <c r="B38" s="483" t="s">
        <v>139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</row>
    <row r="39" spans="2:13" ht="14.25" customHeight="1">
      <c r="B39" s="475" t="s">
        <v>137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</row>
    <row r="40" spans="2:13" ht="23.25" customHeight="1">
      <c r="B40" s="475" t="s">
        <v>138</v>
      </c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</row>
  </sheetData>
  <sheetProtection/>
  <mergeCells count="12">
    <mergeCell ref="B39:M39"/>
    <mergeCell ref="B40:M40"/>
    <mergeCell ref="B5:E5"/>
    <mergeCell ref="F5:I5"/>
    <mergeCell ref="J5:M5"/>
    <mergeCell ref="B38:M38"/>
    <mergeCell ref="C4:M4"/>
    <mergeCell ref="C3:M3"/>
    <mergeCell ref="C2:M2"/>
    <mergeCell ref="B37:M37"/>
    <mergeCell ref="B36:C36"/>
    <mergeCell ref="B35:M3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9"/>
  <dimension ref="A1:M4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3" width="5.28125" style="3" customWidth="1"/>
    <col min="4" max="4" width="8.00390625" style="3" customWidth="1"/>
    <col min="5" max="8" width="9.28125" style="3" customWidth="1"/>
    <col min="9" max="9" width="4.00390625" style="3" customWidth="1"/>
    <col min="10" max="12" width="9.140625" style="3" customWidth="1"/>
    <col min="13" max="16384" width="9.140625" style="3" customWidth="1"/>
  </cols>
  <sheetData>
    <row r="1" spans="2:9" ht="14.25" customHeight="1">
      <c r="B1" s="29"/>
      <c r="C1" s="29"/>
      <c r="D1" s="29"/>
      <c r="E1" s="29"/>
      <c r="F1" s="29"/>
      <c r="G1" s="29"/>
      <c r="I1" s="12" t="s">
        <v>90</v>
      </c>
    </row>
    <row r="2" spans="2:9" ht="30" customHeight="1">
      <c r="B2" s="485" t="s">
        <v>47</v>
      </c>
      <c r="C2" s="485"/>
      <c r="D2" s="485"/>
      <c r="E2" s="485"/>
      <c r="F2" s="485"/>
      <c r="G2" s="485"/>
      <c r="H2" s="485"/>
      <c r="I2" s="485"/>
    </row>
    <row r="3" spans="3:8" ht="78.75" customHeight="1">
      <c r="C3" s="205" t="s">
        <v>57</v>
      </c>
      <c r="D3" s="206" t="s">
        <v>60</v>
      </c>
      <c r="E3" s="207" t="s">
        <v>69</v>
      </c>
      <c r="F3" s="208" t="s">
        <v>70</v>
      </c>
      <c r="G3" s="208" t="s">
        <v>68</v>
      </c>
      <c r="H3" s="209" t="s">
        <v>71</v>
      </c>
    </row>
    <row r="4" spans="1:12" ht="12.75" customHeight="1">
      <c r="A4" s="7"/>
      <c r="B4" s="60" t="s">
        <v>31</v>
      </c>
      <c r="C4" s="360">
        <v>2015</v>
      </c>
      <c r="D4" s="337">
        <f aca="true" t="shared" si="0" ref="D4:D31">SUM(E4:G4)</f>
        <v>724</v>
      </c>
      <c r="E4" s="366">
        <v>539</v>
      </c>
      <c r="F4" s="366">
        <v>93</v>
      </c>
      <c r="G4" s="366">
        <v>92</v>
      </c>
      <c r="H4" s="99">
        <f>G4/D4</f>
        <v>0.1270718232044199</v>
      </c>
      <c r="I4" s="8" t="s">
        <v>31</v>
      </c>
      <c r="J4" s="386"/>
      <c r="L4" s="386"/>
    </row>
    <row r="5" spans="1:13" ht="12.75" customHeight="1">
      <c r="A5" s="7"/>
      <c r="B5" s="61" t="s">
        <v>14</v>
      </c>
      <c r="C5" s="361">
        <v>2009</v>
      </c>
      <c r="D5" s="338">
        <f t="shared" si="0"/>
        <v>901</v>
      </c>
      <c r="E5" s="357">
        <v>436</v>
      </c>
      <c r="F5" s="357">
        <v>267</v>
      </c>
      <c r="G5" s="357">
        <v>198</v>
      </c>
      <c r="H5" s="100">
        <f aca="true" t="shared" si="1" ref="H5:H31">G5/D5</f>
        <v>0.21975582685904552</v>
      </c>
      <c r="I5" s="52" t="s">
        <v>14</v>
      </c>
      <c r="J5" s="386"/>
      <c r="L5" s="386"/>
      <c r="M5"/>
    </row>
    <row r="6" spans="1:13" ht="12.75" customHeight="1">
      <c r="A6" s="7"/>
      <c r="B6" s="62" t="s">
        <v>16</v>
      </c>
      <c r="C6" s="362">
        <v>2015</v>
      </c>
      <c r="D6" s="339">
        <f t="shared" si="0"/>
        <v>734</v>
      </c>
      <c r="E6" s="353">
        <v>458</v>
      </c>
      <c r="F6" s="353">
        <v>126</v>
      </c>
      <c r="G6" s="353">
        <v>150</v>
      </c>
      <c r="H6" s="181">
        <f t="shared" si="1"/>
        <v>0.20435967302452315</v>
      </c>
      <c r="I6" s="9" t="s">
        <v>16</v>
      </c>
      <c r="J6" s="386"/>
      <c r="L6" s="386"/>
      <c r="M6"/>
    </row>
    <row r="7" spans="1:13" ht="12.75" customHeight="1">
      <c r="A7" s="7"/>
      <c r="B7" s="61" t="s">
        <v>27</v>
      </c>
      <c r="C7" s="361">
        <v>2015</v>
      </c>
      <c r="D7" s="338">
        <f t="shared" si="0"/>
        <v>178</v>
      </c>
      <c r="E7" s="357">
        <v>127</v>
      </c>
      <c r="F7" s="357">
        <v>24</v>
      </c>
      <c r="G7" s="357">
        <v>27</v>
      </c>
      <c r="H7" s="100">
        <f t="shared" si="1"/>
        <v>0.15168539325842698</v>
      </c>
      <c r="I7" s="52" t="s">
        <v>27</v>
      </c>
      <c r="J7" s="386"/>
      <c r="L7" s="386"/>
      <c r="M7"/>
    </row>
    <row r="8" spans="1:13" ht="12.75" customHeight="1">
      <c r="A8" s="7"/>
      <c r="B8" s="62" t="s">
        <v>32</v>
      </c>
      <c r="C8" s="362">
        <v>2015</v>
      </c>
      <c r="D8" s="339">
        <f t="shared" si="0"/>
        <v>3459</v>
      </c>
      <c r="E8" s="353">
        <v>2484</v>
      </c>
      <c r="F8" s="367">
        <v>430</v>
      </c>
      <c r="G8" s="353">
        <v>545</v>
      </c>
      <c r="H8" s="181">
        <f t="shared" si="1"/>
        <v>0.15755998843596414</v>
      </c>
      <c r="I8" s="9" t="s">
        <v>32</v>
      </c>
      <c r="J8" s="386"/>
      <c r="L8" s="386"/>
      <c r="M8"/>
    </row>
    <row r="9" spans="1:13" ht="12.75" customHeight="1">
      <c r="A9" s="7"/>
      <c r="B9" s="61" t="s">
        <v>17</v>
      </c>
      <c r="C9" s="361">
        <v>2015</v>
      </c>
      <c r="D9" s="340">
        <f t="shared" si="0"/>
        <v>66</v>
      </c>
      <c r="E9" s="357">
        <v>28</v>
      </c>
      <c r="F9" s="357">
        <v>14</v>
      </c>
      <c r="G9" s="357">
        <v>24</v>
      </c>
      <c r="H9" s="100">
        <f t="shared" si="1"/>
        <v>0.36363636363636365</v>
      </c>
      <c r="I9" s="52" t="s">
        <v>17</v>
      </c>
      <c r="J9" s="386"/>
      <c r="L9" s="386"/>
      <c r="M9"/>
    </row>
    <row r="10" spans="1:13" ht="12.75" customHeight="1">
      <c r="A10" s="7"/>
      <c r="B10" s="62" t="s">
        <v>35</v>
      </c>
      <c r="C10" s="362">
        <v>2013</v>
      </c>
      <c r="D10" s="341">
        <f t="shared" si="0"/>
        <v>188</v>
      </c>
      <c r="E10" s="353">
        <v>124</v>
      </c>
      <c r="F10" s="353">
        <v>33</v>
      </c>
      <c r="G10" s="353">
        <v>31</v>
      </c>
      <c r="H10" s="181">
        <f t="shared" si="1"/>
        <v>0.16489361702127658</v>
      </c>
      <c r="I10" s="9" t="s">
        <v>35</v>
      </c>
      <c r="J10" s="386"/>
      <c r="L10" s="386"/>
      <c r="M10"/>
    </row>
    <row r="11" spans="1:13" ht="12.75" customHeight="1">
      <c r="A11" s="7"/>
      <c r="B11" s="61" t="s">
        <v>28</v>
      </c>
      <c r="C11" s="361">
        <v>2015</v>
      </c>
      <c r="D11" s="340">
        <f t="shared" si="0"/>
        <v>793</v>
      </c>
      <c r="E11" s="357">
        <v>545</v>
      </c>
      <c r="F11" s="357">
        <v>120</v>
      </c>
      <c r="G11" s="357">
        <v>128</v>
      </c>
      <c r="H11" s="100">
        <f t="shared" si="1"/>
        <v>0.1614123581336696</v>
      </c>
      <c r="I11" s="52" t="s">
        <v>28</v>
      </c>
      <c r="J11" s="386"/>
      <c r="L11" s="386"/>
      <c r="M11"/>
    </row>
    <row r="12" spans="1:13" ht="12.75" customHeight="1">
      <c r="A12" s="7"/>
      <c r="B12" s="62" t="s">
        <v>33</v>
      </c>
      <c r="C12" s="362">
        <v>2015</v>
      </c>
      <c r="D12" s="339">
        <f t="shared" si="0"/>
        <v>1689</v>
      </c>
      <c r="E12" s="353">
        <v>1048</v>
      </c>
      <c r="F12" s="353">
        <v>274</v>
      </c>
      <c r="G12" s="353">
        <v>367</v>
      </c>
      <c r="H12" s="181">
        <f t="shared" si="1"/>
        <v>0.2172883362936649</v>
      </c>
      <c r="I12" s="9" t="s">
        <v>33</v>
      </c>
      <c r="J12" s="386"/>
      <c r="L12" s="386"/>
      <c r="M12"/>
    </row>
    <row r="13" spans="1:13" ht="12.75" customHeight="1">
      <c r="A13" s="7"/>
      <c r="B13" s="61" t="s">
        <v>34</v>
      </c>
      <c r="C13" s="361">
        <v>2015</v>
      </c>
      <c r="D13" s="338">
        <f t="shared" si="0"/>
        <v>3459</v>
      </c>
      <c r="E13" s="357">
        <v>2371</v>
      </c>
      <c r="F13" s="357">
        <v>622</v>
      </c>
      <c r="G13" s="357">
        <v>466</v>
      </c>
      <c r="H13" s="100">
        <f t="shared" si="1"/>
        <v>0.13472101763515468</v>
      </c>
      <c r="I13" s="52" t="s">
        <v>34</v>
      </c>
      <c r="J13" s="386"/>
      <c r="L13" s="386"/>
      <c r="M13"/>
    </row>
    <row r="14" spans="1:13" ht="12.75" customHeight="1">
      <c r="A14" s="7"/>
      <c r="B14" s="224" t="s">
        <v>44</v>
      </c>
      <c r="C14" s="362">
        <v>2015</v>
      </c>
      <c r="D14" s="339">
        <f t="shared" si="0"/>
        <v>348</v>
      </c>
      <c r="E14" s="353">
        <v>225</v>
      </c>
      <c r="F14" s="353">
        <v>62</v>
      </c>
      <c r="G14" s="353">
        <v>61</v>
      </c>
      <c r="H14" s="181">
        <f>G14/D14</f>
        <v>0.1752873563218391</v>
      </c>
      <c r="I14" s="9" t="s">
        <v>44</v>
      </c>
      <c r="J14" s="386"/>
      <c r="L14" s="386"/>
      <c r="M14"/>
    </row>
    <row r="15" spans="1:13" ht="12.75" customHeight="1">
      <c r="A15" s="7"/>
      <c r="B15" s="270" t="s">
        <v>36</v>
      </c>
      <c r="C15" s="363">
        <v>2015</v>
      </c>
      <c r="D15" s="342">
        <f t="shared" si="0"/>
        <v>3428</v>
      </c>
      <c r="E15" s="365">
        <v>2349</v>
      </c>
      <c r="F15" s="365">
        <v>477</v>
      </c>
      <c r="G15" s="365">
        <v>602</v>
      </c>
      <c r="H15" s="271">
        <f t="shared" si="1"/>
        <v>0.17561260210035007</v>
      </c>
      <c r="I15" s="244" t="s">
        <v>36</v>
      </c>
      <c r="J15" s="386"/>
      <c r="L15" s="386"/>
      <c r="M15"/>
    </row>
    <row r="16" spans="1:13" ht="12.75" customHeight="1">
      <c r="A16" s="7"/>
      <c r="B16" s="62" t="s">
        <v>15</v>
      </c>
      <c r="C16" s="362">
        <v>2015</v>
      </c>
      <c r="D16" s="339">
        <f t="shared" si="0"/>
        <v>57</v>
      </c>
      <c r="E16" s="353">
        <v>33</v>
      </c>
      <c r="F16" s="353">
        <v>8</v>
      </c>
      <c r="G16" s="353">
        <v>16</v>
      </c>
      <c r="H16" s="181">
        <f t="shared" si="1"/>
        <v>0.2807017543859649</v>
      </c>
      <c r="I16" s="9" t="s">
        <v>15</v>
      </c>
      <c r="J16" s="386"/>
      <c r="L16" s="386"/>
      <c r="M16"/>
    </row>
    <row r="17" spans="1:13" ht="12.75" customHeight="1">
      <c r="A17" s="7"/>
      <c r="B17" s="270" t="s">
        <v>19</v>
      </c>
      <c r="C17" s="363">
        <v>2015</v>
      </c>
      <c r="D17" s="342">
        <f t="shared" si="0"/>
        <v>188</v>
      </c>
      <c r="E17" s="365">
        <v>85</v>
      </c>
      <c r="F17" s="365">
        <v>40</v>
      </c>
      <c r="G17" s="365">
        <v>63</v>
      </c>
      <c r="H17" s="271">
        <f t="shared" si="1"/>
        <v>0.3351063829787234</v>
      </c>
      <c r="I17" s="244" t="s">
        <v>19</v>
      </c>
      <c r="J17" s="386"/>
      <c r="L17" s="386"/>
      <c r="M17"/>
    </row>
    <row r="18" spans="1:13" ht="12.75" customHeight="1">
      <c r="A18" s="7"/>
      <c r="B18" s="62" t="s">
        <v>20</v>
      </c>
      <c r="C18" s="362">
        <v>2015</v>
      </c>
      <c r="D18" s="339">
        <f>SUM(E18:G18)</f>
        <v>240</v>
      </c>
      <c r="E18" s="353">
        <v>103</v>
      </c>
      <c r="F18" s="353">
        <v>56</v>
      </c>
      <c r="G18" s="353">
        <v>81</v>
      </c>
      <c r="H18" s="181">
        <f>G18/D18</f>
        <v>0.3375</v>
      </c>
      <c r="I18" s="9" t="s">
        <v>20</v>
      </c>
      <c r="J18" s="386"/>
      <c r="L18" s="386"/>
      <c r="M18"/>
    </row>
    <row r="19" spans="1:13" ht="12.75" customHeight="1">
      <c r="A19" s="7"/>
      <c r="B19" s="270" t="s">
        <v>37</v>
      </c>
      <c r="C19" s="363">
        <v>2015</v>
      </c>
      <c r="D19" s="342">
        <f t="shared" si="0"/>
        <v>36</v>
      </c>
      <c r="E19" s="365">
        <v>26</v>
      </c>
      <c r="F19" s="365">
        <v>3</v>
      </c>
      <c r="G19" s="365">
        <v>7</v>
      </c>
      <c r="H19" s="271">
        <f t="shared" si="1"/>
        <v>0.19444444444444445</v>
      </c>
      <c r="I19" s="244" t="s">
        <v>37</v>
      </c>
      <c r="J19" s="386"/>
      <c r="L19" s="386"/>
      <c r="M19"/>
    </row>
    <row r="20" spans="1:13" ht="12.75" customHeight="1">
      <c r="A20" s="7"/>
      <c r="B20" s="62" t="s">
        <v>18</v>
      </c>
      <c r="C20" s="362">
        <v>2015</v>
      </c>
      <c r="D20" s="339">
        <f t="shared" si="0"/>
        <v>644</v>
      </c>
      <c r="E20" s="353">
        <v>353</v>
      </c>
      <c r="F20" s="353">
        <v>142</v>
      </c>
      <c r="G20" s="353">
        <v>149</v>
      </c>
      <c r="H20" s="181">
        <f t="shared" si="1"/>
        <v>0.23136645962732919</v>
      </c>
      <c r="I20" s="9" t="s">
        <v>18</v>
      </c>
      <c r="J20" s="386"/>
      <c r="L20" s="386"/>
      <c r="M20"/>
    </row>
    <row r="21" spans="1:13" ht="12.75" customHeight="1">
      <c r="A21" s="7"/>
      <c r="B21" s="270" t="s">
        <v>21</v>
      </c>
      <c r="C21" s="363">
        <v>2015</v>
      </c>
      <c r="D21" s="342">
        <f t="shared" si="0"/>
        <v>11</v>
      </c>
      <c r="E21" s="365">
        <v>4</v>
      </c>
      <c r="F21" s="365">
        <v>2</v>
      </c>
      <c r="G21" s="365">
        <v>5</v>
      </c>
      <c r="H21" s="271">
        <f t="shared" si="1"/>
        <v>0.45454545454545453</v>
      </c>
      <c r="I21" s="244" t="s">
        <v>21</v>
      </c>
      <c r="J21" s="386"/>
      <c r="L21" s="386"/>
      <c r="M21"/>
    </row>
    <row r="22" spans="1:13" ht="12.75" customHeight="1">
      <c r="A22" s="7"/>
      <c r="B22" s="62" t="s">
        <v>29</v>
      </c>
      <c r="C22" s="362">
        <v>2015</v>
      </c>
      <c r="D22" s="339">
        <f t="shared" si="0"/>
        <v>494</v>
      </c>
      <c r="E22" s="353">
        <v>403</v>
      </c>
      <c r="F22" s="353">
        <v>31</v>
      </c>
      <c r="G22" s="353">
        <v>60</v>
      </c>
      <c r="H22" s="181">
        <f t="shared" si="1"/>
        <v>0.1214574898785425</v>
      </c>
      <c r="I22" s="243" t="s">
        <v>29</v>
      </c>
      <c r="J22" s="386"/>
      <c r="L22" s="386"/>
      <c r="M22"/>
    </row>
    <row r="23" spans="1:13" ht="12.75" customHeight="1">
      <c r="A23" s="7"/>
      <c r="B23" s="270" t="s">
        <v>38</v>
      </c>
      <c r="C23" s="363">
        <v>2015</v>
      </c>
      <c r="D23" s="342">
        <f t="shared" si="0"/>
        <v>479</v>
      </c>
      <c r="E23" s="365">
        <v>332</v>
      </c>
      <c r="F23" s="365">
        <v>63</v>
      </c>
      <c r="G23" s="365">
        <v>84</v>
      </c>
      <c r="H23" s="271">
        <f t="shared" si="1"/>
        <v>0.17536534446764093</v>
      </c>
      <c r="I23" s="244" t="s">
        <v>38</v>
      </c>
      <c r="J23" s="386"/>
      <c r="L23" s="386"/>
      <c r="M23"/>
    </row>
    <row r="24" spans="1:13" ht="12.75" customHeight="1">
      <c r="A24" s="7"/>
      <c r="B24" s="62" t="s">
        <v>22</v>
      </c>
      <c r="C24" s="362">
        <v>2015</v>
      </c>
      <c r="D24" s="339">
        <f t="shared" si="0"/>
        <v>2938</v>
      </c>
      <c r="E24" s="353">
        <v>1484</v>
      </c>
      <c r="F24" s="353">
        <v>539</v>
      </c>
      <c r="G24" s="353">
        <v>915</v>
      </c>
      <c r="H24" s="181">
        <f t="shared" si="1"/>
        <v>0.3114363512593601</v>
      </c>
      <c r="I24" s="9" t="s">
        <v>22</v>
      </c>
      <c r="J24" s="386"/>
      <c r="L24" s="386"/>
      <c r="M24"/>
    </row>
    <row r="25" spans="1:13" ht="12.75" customHeight="1">
      <c r="A25" s="7"/>
      <c r="B25" s="270" t="s">
        <v>39</v>
      </c>
      <c r="C25" s="363">
        <v>2015</v>
      </c>
      <c r="D25" s="342">
        <f t="shared" si="0"/>
        <v>593</v>
      </c>
      <c r="E25" s="365">
        <v>363</v>
      </c>
      <c r="F25" s="365">
        <v>84</v>
      </c>
      <c r="G25" s="365">
        <v>146</v>
      </c>
      <c r="H25" s="271">
        <f t="shared" si="1"/>
        <v>0.24620573355817876</v>
      </c>
      <c r="I25" s="244" t="s">
        <v>39</v>
      </c>
      <c r="J25" s="386"/>
      <c r="L25" s="386"/>
      <c r="M25"/>
    </row>
    <row r="26" spans="1:13" ht="12.75" customHeight="1">
      <c r="A26" s="7"/>
      <c r="B26" s="62" t="s">
        <v>23</v>
      </c>
      <c r="C26" s="362">
        <v>2015</v>
      </c>
      <c r="D26" s="339">
        <f t="shared" si="0"/>
        <v>1893</v>
      </c>
      <c r="E26" s="353">
        <v>800</v>
      </c>
      <c r="F26" s="353">
        <v>444</v>
      </c>
      <c r="G26" s="353">
        <v>649</v>
      </c>
      <c r="H26" s="181">
        <f t="shared" si="1"/>
        <v>0.3428420496566297</v>
      </c>
      <c r="I26" s="9" t="s">
        <v>23</v>
      </c>
      <c r="J26" s="386"/>
      <c r="L26" s="386"/>
      <c r="M26"/>
    </row>
    <row r="27" spans="1:13" ht="12.75" customHeight="1">
      <c r="A27" s="7"/>
      <c r="B27" s="270" t="s">
        <v>25</v>
      </c>
      <c r="C27" s="363">
        <v>2015</v>
      </c>
      <c r="D27" s="342">
        <f t="shared" si="0"/>
        <v>119</v>
      </c>
      <c r="E27" s="365">
        <v>83</v>
      </c>
      <c r="F27" s="365">
        <v>20</v>
      </c>
      <c r="G27" s="365">
        <v>16</v>
      </c>
      <c r="H27" s="271">
        <f t="shared" si="1"/>
        <v>0.13445378151260504</v>
      </c>
      <c r="I27" s="244" t="s">
        <v>25</v>
      </c>
      <c r="J27" s="386"/>
      <c r="L27" s="386"/>
      <c r="M27"/>
    </row>
    <row r="28" spans="1:13" ht="12.75" customHeight="1">
      <c r="A28" s="7"/>
      <c r="B28" s="62" t="s">
        <v>24</v>
      </c>
      <c r="C28" s="362">
        <v>2010</v>
      </c>
      <c r="D28" s="339">
        <f t="shared" si="0"/>
        <v>371</v>
      </c>
      <c r="E28" s="353">
        <v>170</v>
      </c>
      <c r="F28" s="353">
        <v>75</v>
      </c>
      <c r="G28" s="353">
        <v>126</v>
      </c>
      <c r="H28" s="181">
        <f t="shared" si="1"/>
        <v>0.33962264150943394</v>
      </c>
      <c r="I28" s="9" t="s">
        <v>24</v>
      </c>
      <c r="J28" s="386"/>
      <c r="M28"/>
    </row>
    <row r="29" spans="1:13" ht="12.75" customHeight="1">
      <c r="A29" s="7"/>
      <c r="B29" s="270" t="s">
        <v>40</v>
      </c>
      <c r="C29" s="363">
        <v>2015</v>
      </c>
      <c r="D29" s="342">
        <f t="shared" si="0"/>
        <v>266</v>
      </c>
      <c r="E29" s="365">
        <v>191</v>
      </c>
      <c r="F29" s="365">
        <v>43</v>
      </c>
      <c r="G29" s="365">
        <v>32</v>
      </c>
      <c r="H29" s="271">
        <f t="shared" si="1"/>
        <v>0.12030075187969924</v>
      </c>
      <c r="I29" s="244" t="s">
        <v>40</v>
      </c>
      <c r="J29" s="386"/>
      <c r="M29"/>
    </row>
    <row r="30" spans="1:13" ht="12.75" customHeight="1">
      <c r="A30" s="7"/>
      <c r="B30" s="62" t="s">
        <v>41</v>
      </c>
      <c r="C30" s="362">
        <v>2014</v>
      </c>
      <c r="D30" s="341">
        <f t="shared" si="0"/>
        <v>270</v>
      </c>
      <c r="E30" s="353">
        <v>178</v>
      </c>
      <c r="F30" s="353">
        <v>40</v>
      </c>
      <c r="G30" s="353">
        <v>52</v>
      </c>
      <c r="H30" s="181">
        <f t="shared" si="1"/>
        <v>0.1925925925925926</v>
      </c>
      <c r="I30" s="9" t="s">
        <v>41</v>
      </c>
      <c r="J30" s="386"/>
      <c r="M30"/>
    </row>
    <row r="31" spans="1:13" ht="12" customHeight="1">
      <c r="A31" s="7"/>
      <c r="B31" s="272" t="s">
        <v>30</v>
      </c>
      <c r="C31" s="364">
        <v>2015</v>
      </c>
      <c r="D31" s="343">
        <f t="shared" si="0"/>
        <v>1804</v>
      </c>
      <c r="E31" s="368">
        <v>1106</v>
      </c>
      <c r="F31" s="368">
        <v>271</v>
      </c>
      <c r="G31" s="368">
        <v>427</v>
      </c>
      <c r="H31" s="273">
        <f t="shared" si="1"/>
        <v>0.23669623059866962</v>
      </c>
      <c r="I31" s="264" t="s">
        <v>30</v>
      </c>
      <c r="J31" s="386"/>
      <c r="M31"/>
    </row>
    <row r="32" spans="2:13" ht="24.75" customHeight="1">
      <c r="B32" s="463" t="s">
        <v>118</v>
      </c>
      <c r="C32" s="464"/>
      <c r="D32" s="464"/>
      <c r="E32" s="464"/>
      <c r="F32" s="464"/>
      <c r="G32" s="464"/>
      <c r="H32" s="43"/>
      <c r="M32"/>
    </row>
    <row r="33" spans="2:13" ht="12.75" customHeight="1">
      <c r="B33" s="51" t="s">
        <v>62</v>
      </c>
      <c r="C33" s="51"/>
      <c r="D33" s="2"/>
      <c r="E33" s="2"/>
      <c r="F33" s="2"/>
      <c r="G33" s="2"/>
      <c r="H33" s="2"/>
      <c r="M33"/>
    </row>
    <row r="34" spans="2:13" ht="12.75" customHeight="1">
      <c r="B34" s="274" t="s">
        <v>131</v>
      </c>
      <c r="C34" s="51"/>
      <c r="D34" s="2"/>
      <c r="E34" s="2"/>
      <c r="F34" s="2"/>
      <c r="G34" s="2"/>
      <c r="H34" s="2"/>
      <c r="M34"/>
    </row>
    <row r="35" spans="2:13" ht="12.75" customHeight="1">
      <c r="B35" s="86" t="s">
        <v>72</v>
      </c>
      <c r="M35"/>
    </row>
    <row r="36" ht="12.75">
      <c r="M36"/>
    </row>
    <row r="37" ht="12.75">
      <c r="M37"/>
    </row>
    <row r="38" ht="12.75">
      <c r="M38"/>
    </row>
    <row r="39" ht="12.75">
      <c r="M39"/>
    </row>
    <row r="40" ht="12.75">
      <c r="M40"/>
    </row>
    <row r="41" ht="12.75">
      <c r="M41"/>
    </row>
  </sheetData>
  <sheetProtection/>
  <mergeCells count="2">
    <mergeCell ref="B32:G32"/>
    <mergeCell ref="B2:I2"/>
  </mergeCells>
  <printOptions horizontalCentered="1"/>
  <pageMargins left="0.6692913385826772" right="0.6692913385826772" top="0.4724409448818898" bottom="0.275590551181102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0">
    <pageSetUpPr fitToPage="1"/>
  </sheetPr>
  <dimension ref="B1:AL40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3" width="5.7109375" style="3" customWidth="1"/>
    <col min="4" max="4" width="6.140625" style="3" customWidth="1"/>
    <col min="5" max="10" width="7.00390625" style="3" customWidth="1"/>
    <col min="11" max="11" width="7.00390625" style="15" customWidth="1"/>
    <col min="12" max="12" width="7.00390625" style="3" customWidth="1"/>
    <col min="13" max="13" width="8.57421875" style="3" customWidth="1"/>
    <col min="14" max="14" width="4.00390625" style="3" customWidth="1"/>
    <col min="15" max="15" width="0" style="0" hidden="1" customWidth="1"/>
    <col min="16" max="16" width="4.28125" style="0" hidden="1" customWidth="1"/>
    <col min="17" max="35" width="0" style="0" hidden="1" customWidth="1"/>
  </cols>
  <sheetData>
    <row r="1" spans="2:14" ht="14.25" customHeight="1">
      <c r="B1" s="29"/>
      <c r="C1" s="29"/>
      <c r="D1" s="29"/>
      <c r="E1" s="29"/>
      <c r="F1" s="29"/>
      <c r="I1" s="29"/>
      <c r="J1" s="29"/>
      <c r="N1" s="12" t="s">
        <v>91</v>
      </c>
    </row>
    <row r="2" spans="2:14" ht="30" customHeight="1">
      <c r="B2" s="485" t="s">
        <v>67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3:13" ht="50.25" customHeight="1">
      <c r="C3" s="205" t="s">
        <v>57</v>
      </c>
      <c r="D3" s="206" t="s">
        <v>60</v>
      </c>
      <c r="E3" s="212" t="s">
        <v>52</v>
      </c>
      <c r="F3" s="212" t="s">
        <v>3</v>
      </c>
      <c r="G3" s="212" t="s">
        <v>5</v>
      </c>
      <c r="H3" s="212" t="s">
        <v>61</v>
      </c>
      <c r="I3" s="212" t="s">
        <v>50</v>
      </c>
      <c r="J3" s="212" t="s">
        <v>51</v>
      </c>
      <c r="K3" s="212" t="s">
        <v>4</v>
      </c>
      <c r="L3" s="212" t="s">
        <v>59</v>
      </c>
      <c r="M3" s="212" t="s">
        <v>105</v>
      </c>
    </row>
    <row r="4" spans="2:38" ht="12.75" customHeight="1">
      <c r="B4" s="8" t="s">
        <v>31</v>
      </c>
      <c r="C4" s="369">
        <v>2015</v>
      </c>
      <c r="D4" s="344">
        <f>SUM(E4:M4)</f>
        <v>640</v>
      </c>
      <c r="E4" s="374">
        <v>361</v>
      </c>
      <c r="F4" s="374">
        <v>4</v>
      </c>
      <c r="G4" s="374">
        <v>16</v>
      </c>
      <c r="H4" s="374">
        <v>37</v>
      </c>
      <c r="I4" s="374">
        <v>100</v>
      </c>
      <c r="J4" s="374">
        <v>19</v>
      </c>
      <c r="K4" s="374">
        <v>83</v>
      </c>
      <c r="L4" s="374">
        <v>4</v>
      </c>
      <c r="M4" s="374">
        <v>16</v>
      </c>
      <c r="N4" s="182" t="s">
        <v>31</v>
      </c>
      <c r="O4" s="225"/>
      <c r="T4" t="s">
        <v>119</v>
      </c>
      <c r="AJ4" s="387"/>
      <c r="AL4" s="352"/>
    </row>
    <row r="5" spans="2:38" ht="12.75" customHeight="1">
      <c r="B5" s="52" t="s">
        <v>14</v>
      </c>
      <c r="C5" s="370">
        <v>2009</v>
      </c>
      <c r="D5" s="345">
        <f aca="true" t="shared" si="0" ref="D5:D30">SUM(E5:M5)</f>
        <v>703</v>
      </c>
      <c r="E5" s="375">
        <v>570</v>
      </c>
      <c r="F5" s="375">
        <v>5</v>
      </c>
      <c r="G5" s="375">
        <v>33</v>
      </c>
      <c r="H5" s="375" t="s">
        <v>43</v>
      </c>
      <c r="I5" s="375">
        <v>48</v>
      </c>
      <c r="J5" s="375">
        <v>5</v>
      </c>
      <c r="K5" s="375">
        <v>29</v>
      </c>
      <c r="L5" s="375">
        <v>1</v>
      </c>
      <c r="M5" s="375">
        <v>12</v>
      </c>
      <c r="N5" s="183" t="s">
        <v>14</v>
      </c>
      <c r="W5" t="s">
        <v>107</v>
      </c>
      <c r="X5" t="s">
        <v>3</v>
      </c>
      <c r="Y5" t="s">
        <v>5</v>
      </c>
      <c r="Z5" t="s">
        <v>108</v>
      </c>
      <c r="AA5" t="s">
        <v>50</v>
      </c>
      <c r="AB5" t="s">
        <v>51</v>
      </c>
      <c r="AC5" t="s">
        <v>4</v>
      </c>
      <c r="AD5" t="s">
        <v>112</v>
      </c>
      <c r="AE5" t="s">
        <v>106</v>
      </c>
      <c r="AF5" t="s">
        <v>109</v>
      </c>
      <c r="AG5" t="s">
        <v>110</v>
      </c>
      <c r="AL5" s="352"/>
    </row>
    <row r="6" spans="2:38" ht="12.75" customHeight="1">
      <c r="B6" s="9" t="s">
        <v>16</v>
      </c>
      <c r="C6" s="371">
        <v>2015</v>
      </c>
      <c r="D6" s="346">
        <f t="shared" si="0"/>
        <v>584</v>
      </c>
      <c r="E6" s="376">
        <v>365</v>
      </c>
      <c r="F6" s="376">
        <v>1</v>
      </c>
      <c r="G6" s="376">
        <v>9</v>
      </c>
      <c r="H6" s="376">
        <v>15</v>
      </c>
      <c r="I6" s="376">
        <v>91</v>
      </c>
      <c r="J6" s="376">
        <v>6</v>
      </c>
      <c r="K6" s="376">
        <v>84</v>
      </c>
      <c r="L6" s="376">
        <v>4</v>
      </c>
      <c r="M6" s="376">
        <v>9</v>
      </c>
      <c r="N6" s="184" t="s">
        <v>16</v>
      </c>
      <c r="T6">
        <v>1</v>
      </c>
      <c r="U6" t="s">
        <v>31</v>
      </c>
      <c r="V6">
        <v>2011</v>
      </c>
      <c r="W6">
        <v>455</v>
      </c>
      <c r="X6">
        <v>2</v>
      </c>
      <c r="Y6">
        <v>15</v>
      </c>
      <c r="Z6">
        <v>29</v>
      </c>
      <c r="AA6">
        <v>127</v>
      </c>
      <c r="AB6">
        <v>20</v>
      </c>
      <c r="AC6">
        <v>68</v>
      </c>
      <c r="AD6">
        <v>1</v>
      </c>
      <c r="AE6">
        <v>2</v>
      </c>
      <c r="AF6">
        <v>111</v>
      </c>
      <c r="AG6">
        <v>28</v>
      </c>
      <c r="AL6" s="352"/>
    </row>
    <row r="7" spans="2:38" ht="12.75" customHeight="1">
      <c r="B7" s="52" t="s">
        <v>27</v>
      </c>
      <c r="C7" s="370">
        <v>2015</v>
      </c>
      <c r="D7" s="345">
        <f t="shared" si="0"/>
        <v>151</v>
      </c>
      <c r="E7" s="375">
        <v>74</v>
      </c>
      <c r="F7" s="375">
        <v>0</v>
      </c>
      <c r="G7" s="375">
        <v>2</v>
      </c>
      <c r="H7" s="375">
        <v>9</v>
      </c>
      <c r="I7" s="375">
        <v>19</v>
      </c>
      <c r="J7" s="375">
        <v>19</v>
      </c>
      <c r="K7" s="375">
        <v>26</v>
      </c>
      <c r="L7" s="375">
        <v>0</v>
      </c>
      <c r="M7" s="375">
        <v>2</v>
      </c>
      <c r="N7" s="183" t="s">
        <v>27</v>
      </c>
      <c r="T7">
        <v>2</v>
      </c>
      <c r="U7" t="s">
        <v>14</v>
      </c>
      <c r="V7">
        <v>2009</v>
      </c>
      <c r="AF7">
        <v>200</v>
      </c>
      <c r="AG7">
        <v>701</v>
      </c>
      <c r="AL7" s="352"/>
    </row>
    <row r="8" spans="2:38" ht="12.75" customHeight="1">
      <c r="B8" s="9" t="s">
        <v>32</v>
      </c>
      <c r="C8" s="371">
        <v>2015</v>
      </c>
      <c r="D8" s="347">
        <f t="shared" si="0"/>
        <v>2914</v>
      </c>
      <c r="E8" s="376">
        <v>1624</v>
      </c>
      <c r="F8" s="377">
        <v>5</v>
      </c>
      <c r="G8" s="376">
        <v>84</v>
      </c>
      <c r="H8" s="377">
        <v>62</v>
      </c>
      <c r="I8" s="376">
        <v>639</v>
      </c>
      <c r="J8" s="376">
        <v>62</v>
      </c>
      <c r="K8" s="376">
        <v>383</v>
      </c>
      <c r="L8" s="376">
        <v>25</v>
      </c>
      <c r="M8" s="376">
        <v>30</v>
      </c>
      <c r="N8" s="184" t="s">
        <v>32</v>
      </c>
      <c r="T8">
        <v>3</v>
      </c>
      <c r="U8" t="s">
        <v>16</v>
      </c>
      <c r="V8">
        <v>2012</v>
      </c>
      <c r="W8">
        <v>368</v>
      </c>
      <c r="X8">
        <v>2</v>
      </c>
      <c r="Y8">
        <v>25</v>
      </c>
      <c r="Z8">
        <v>7</v>
      </c>
      <c r="AA8">
        <v>86</v>
      </c>
      <c r="AB8">
        <v>7</v>
      </c>
      <c r="AC8">
        <v>78</v>
      </c>
      <c r="AD8">
        <v>4</v>
      </c>
      <c r="AE8">
        <v>2</v>
      </c>
      <c r="AF8">
        <v>163</v>
      </c>
      <c r="AH8">
        <f>SUM(W8:AG8)-AF8</f>
        <v>579</v>
      </c>
      <c r="AL8" s="352"/>
    </row>
    <row r="9" spans="2:38" ht="12.75" customHeight="1">
      <c r="B9" s="52" t="s">
        <v>17</v>
      </c>
      <c r="C9" s="370">
        <v>2015</v>
      </c>
      <c r="D9" s="345">
        <f t="shared" si="0"/>
        <v>43</v>
      </c>
      <c r="E9" s="375">
        <v>35</v>
      </c>
      <c r="F9" s="375">
        <v>1</v>
      </c>
      <c r="G9" s="375">
        <v>0</v>
      </c>
      <c r="H9" s="375" t="s">
        <v>43</v>
      </c>
      <c r="I9" s="375">
        <v>0</v>
      </c>
      <c r="J9" s="375">
        <v>0</v>
      </c>
      <c r="K9" s="375">
        <v>0</v>
      </c>
      <c r="L9" s="375">
        <v>0</v>
      </c>
      <c r="M9" s="375">
        <v>7</v>
      </c>
      <c r="N9" s="183" t="s">
        <v>17</v>
      </c>
      <c r="T9">
        <v>4</v>
      </c>
      <c r="U9" t="s">
        <v>27</v>
      </c>
      <c r="V9">
        <v>2012</v>
      </c>
      <c r="W9">
        <v>81</v>
      </c>
      <c r="X9">
        <v>1</v>
      </c>
      <c r="Y9">
        <v>0</v>
      </c>
      <c r="Z9">
        <v>6</v>
      </c>
      <c r="AA9">
        <v>10</v>
      </c>
      <c r="AB9">
        <v>14</v>
      </c>
      <c r="AC9">
        <v>22</v>
      </c>
      <c r="AD9">
        <v>1</v>
      </c>
      <c r="AE9">
        <v>1</v>
      </c>
      <c r="AF9">
        <v>31</v>
      </c>
      <c r="AG9">
        <v>0</v>
      </c>
      <c r="AH9">
        <f>SUM(W9:AG9)-AF9</f>
        <v>136</v>
      </c>
      <c r="AJ9" s="242"/>
      <c r="AL9" s="352"/>
    </row>
    <row r="10" spans="2:38" ht="12.75" customHeight="1">
      <c r="B10" s="9" t="s">
        <v>35</v>
      </c>
      <c r="C10" s="371">
        <v>2013</v>
      </c>
      <c r="D10" s="346">
        <f t="shared" si="0"/>
        <v>157</v>
      </c>
      <c r="E10" s="376">
        <v>107</v>
      </c>
      <c r="F10" s="376">
        <v>0</v>
      </c>
      <c r="G10" s="376">
        <v>2</v>
      </c>
      <c r="H10" s="376">
        <v>12</v>
      </c>
      <c r="I10" s="376">
        <v>26</v>
      </c>
      <c r="J10" s="376" t="s">
        <v>43</v>
      </c>
      <c r="K10" s="376">
        <v>5</v>
      </c>
      <c r="L10" s="376" t="s">
        <v>43</v>
      </c>
      <c r="M10" s="376">
        <v>5</v>
      </c>
      <c r="N10" s="184" t="s">
        <v>35</v>
      </c>
      <c r="T10">
        <v>5</v>
      </c>
      <c r="U10" t="s">
        <v>32</v>
      </c>
      <c r="V10">
        <v>2012</v>
      </c>
      <c r="W10">
        <v>1791</v>
      </c>
      <c r="X10">
        <v>3</v>
      </c>
      <c r="Y10">
        <v>154</v>
      </c>
      <c r="AA10">
        <v>586</v>
      </c>
      <c r="AB10">
        <v>93</v>
      </c>
      <c r="AC10">
        <v>406</v>
      </c>
      <c r="AD10">
        <v>15</v>
      </c>
      <c r="AE10">
        <v>19</v>
      </c>
      <c r="AF10">
        <v>527</v>
      </c>
      <c r="AG10">
        <v>6</v>
      </c>
      <c r="AH10">
        <f>SUM(W10:AG10)-AF10</f>
        <v>3073</v>
      </c>
      <c r="AL10" s="352"/>
    </row>
    <row r="11" spans="2:38" ht="12.75" customHeight="1">
      <c r="B11" s="52" t="s">
        <v>28</v>
      </c>
      <c r="C11" s="370">
        <v>2015</v>
      </c>
      <c r="D11" s="345">
        <f t="shared" si="0"/>
        <v>665</v>
      </c>
      <c r="E11" s="375">
        <v>314</v>
      </c>
      <c r="F11" s="375">
        <v>3</v>
      </c>
      <c r="G11" s="375">
        <v>11</v>
      </c>
      <c r="H11" s="375">
        <v>44</v>
      </c>
      <c r="I11" s="375">
        <v>237</v>
      </c>
      <c r="J11" s="375">
        <v>32</v>
      </c>
      <c r="K11" s="375">
        <v>11</v>
      </c>
      <c r="L11" s="375">
        <v>12</v>
      </c>
      <c r="M11" s="375">
        <v>1</v>
      </c>
      <c r="N11" s="183" t="s">
        <v>28</v>
      </c>
      <c r="T11">
        <v>6</v>
      </c>
      <c r="U11" t="s">
        <v>17</v>
      </c>
      <c r="V11">
        <v>2009</v>
      </c>
      <c r="W11">
        <v>54</v>
      </c>
      <c r="X11">
        <v>2</v>
      </c>
      <c r="Y11">
        <v>6</v>
      </c>
      <c r="Z11">
        <v>0</v>
      </c>
      <c r="AA11">
        <v>2</v>
      </c>
      <c r="AB11">
        <v>3</v>
      </c>
      <c r="AC11">
        <v>7</v>
      </c>
      <c r="AD11">
        <v>0</v>
      </c>
      <c r="AE11">
        <v>0</v>
      </c>
      <c r="AF11">
        <v>23</v>
      </c>
      <c r="AG11">
        <v>1</v>
      </c>
      <c r="AL11" s="352"/>
    </row>
    <row r="12" spans="2:38" ht="12.75" customHeight="1">
      <c r="B12" s="9" t="s">
        <v>33</v>
      </c>
      <c r="C12" s="371">
        <v>2015</v>
      </c>
      <c r="D12" s="347">
        <f t="shared" si="0"/>
        <v>1322</v>
      </c>
      <c r="E12" s="376">
        <v>693</v>
      </c>
      <c r="F12" s="376">
        <v>2</v>
      </c>
      <c r="G12" s="376">
        <v>59</v>
      </c>
      <c r="H12" s="376">
        <v>93</v>
      </c>
      <c r="I12" s="376">
        <v>329</v>
      </c>
      <c r="J12" s="376">
        <v>56</v>
      </c>
      <c r="K12" s="376">
        <v>58</v>
      </c>
      <c r="L12" s="376">
        <v>21</v>
      </c>
      <c r="M12" s="376">
        <v>11</v>
      </c>
      <c r="N12" s="184" t="s">
        <v>33</v>
      </c>
      <c r="T12">
        <v>7</v>
      </c>
      <c r="U12" t="s">
        <v>35</v>
      </c>
      <c r="V12">
        <v>2010</v>
      </c>
      <c r="W12">
        <v>129</v>
      </c>
      <c r="X12">
        <v>1</v>
      </c>
      <c r="Y12">
        <v>2</v>
      </c>
      <c r="Z12">
        <v>8</v>
      </c>
      <c r="AA12">
        <v>17</v>
      </c>
      <c r="AC12">
        <v>5</v>
      </c>
      <c r="AF12">
        <v>44</v>
      </c>
      <c r="AG12">
        <v>6</v>
      </c>
      <c r="AL12" s="352"/>
    </row>
    <row r="13" spans="2:38" ht="12.75" customHeight="1">
      <c r="B13" s="52" t="s">
        <v>34</v>
      </c>
      <c r="C13" s="370">
        <v>2015</v>
      </c>
      <c r="D13" s="345">
        <f t="shared" si="0"/>
        <v>2993</v>
      </c>
      <c r="E13" s="375">
        <v>1796</v>
      </c>
      <c r="F13" s="375">
        <v>43</v>
      </c>
      <c r="G13" s="375">
        <v>56</v>
      </c>
      <c r="H13" s="375">
        <v>120</v>
      </c>
      <c r="I13" s="375">
        <v>614</v>
      </c>
      <c r="J13" s="375">
        <v>155</v>
      </c>
      <c r="K13" s="375">
        <v>149</v>
      </c>
      <c r="L13" s="375">
        <v>5</v>
      </c>
      <c r="M13" s="375">
        <v>55</v>
      </c>
      <c r="N13" s="183" t="s">
        <v>34</v>
      </c>
      <c r="T13">
        <v>8</v>
      </c>
      <c r="U13" t="s">
        <v>111</v>
      </c>
      <c r="V13">
        <v>2011</v>
      </c>
      <c r="W13">
        <v>474</v>
      </c>
      <c r="X13">
        <v>4</v>
      </c>
      <c r="Y13">
        <v>10</v>
      </c>
      <c r="Z13">
        <v>51</v>
      </c>
      <c r="AA13">
        <v>305</v>
      </c>
      <c r="AB13">
        <v>34</v>
      </c>
      <c r="AC13">
        <v>13</v>
      </c>
      <c r="AD13">
        <v>25</v>
      </c>
      <c r="AE13">
        <v>1</v>
      </c>
      <c r="AF13">
        <v>223</v>
      </c>
      <c r="AG13">
        <v>1</v>
      </c>
      <c r="AL13" s="352"/>
    </row>
    <row r="14" spans="2:38" ht="12.75" customHeight="1">
      <c r="B14" s="9" t="s">
        <v>113</v>
      </c>
      <c r="C14" s="371">
        <v>2015</v>
      </c>
      <c r="D14" s="347">
        <f>SUM(E14:M14)</f>
        <v>287</v>
      </c>
      <c r="E14" s="378">
        <v>164</v>
      </c>
      <c r="F14" s="378">
        <v>1</v>
      </c>
      <c r="G14" s="378">
        <v>6</v>
      </c>
      <c r="H14" s="378">
        <v>5</v>
      </c>
      <c r="I14" s="378">
        <v>58</v>
      </c>
      <c r="J14" s="378">
        <v>14</v>
      </c>
      <c r="K14" s="378">
        <v>34</v>
      </c>
      <c r="L14" s="378">
        <v>5</v>
      </c>
      <c r="M14" s="378">
        <v>0</v>
      </c>
      <c r="N14" s="184" t="s">
        <v>44</v>
      </c>
      <c r="T14">
        <v>9</v>
      </c>
      <c r="U14" t="s">
        <v>33</v>
      </c>
      <c r="V14">
        <v>2012</v>
      </c>
      <c r="W14">
        <v>871</v>
      </c>
      <c r="X14">
        <v>3</v>
      </c>
      <c r="Y14">
        <v>50</v>
      </c>
      <c r="Z14">
        <v>98</v>
      </c>
      <c r="AA14">
        <v>304</v>
      </c>
      <c r="AB14">
        <v>67</v>
      </c>
      <c r="AC14">
        <v>74</v>
      </c>
      <c r="AD14">
        <v>18</v>
      </c>
      <c r="AE14">
        <v>3</v>
      </c>
      <c r="AF14">
        <v>370</v>
      </c>
      <c r="AG14">
        <v>44</v>
      </c>
      <c r="AH14">
        <f aca="true" t="shared" si="1" ref="AH14:AH19">SUM(W14:AG14)-AF14</f>
        <v>1532</v>
      </c>
      <c r="AL14" s="352"/>
    </row>
    <row r="15" spans="2:38" ht="12.75" customHeight="1">
      <c r="B15" s="244" t="s">
        <v>36</v>
      </c>
      <c r="C15" s="372">
        <v>2015</v>
      </c>
      <c r="D15" s="348">
        <f>SUM(E15:M15)</f>
        <v>2826</v>
      </c>
      <c r="E15" s="379">
        <v>1476</v>
      </c>
      <c r="F15" s="379">
        <v>6</v>
      </c>
      <c r="G15" s="379">
        <v>44</v>
      </c>
      <c r="H15" s="379">
        <v>118</v>
      </c>
      <c r="I15" s="379">
        <v>773</v>
      </c>
      <c r="J15" s="379">
        <v>105</v>
      </c>
      <c r="K15" s="379">
        <v>251</v>
      </c>
      <c r="L15" s="379">
        <v>22</v>
      </c>
      <c r="M15" s="379">
        <v>31</v>
      </c>
      <c r="N15" s="276" t="s">
        <v>36</v>
      </c>
      <c r="T15">
        <v>10</v>
      </c>
      <c r="U15" t="s">
        <v>34</v>
      </c>
      <c r="V15">
        <v>2012</v>
      </c>
      <c r="W15">
        <v>1881</v>
      </c>
      <c r="X15">
        <v>7</v>
      </c>
      <c r="Y15">
        <v>56</v>
      </c>
      <c r="Z15">
        <v>145</v>
      </c>
      <c r="AA15">
        <v>692</v>
      </c>
      <c r="AB15">
        <v>179</v>
      </c>
      <c r="AC15">
        <v>164</v>
      </c>
      <c r="AD15">
        <v>7</v>
      </c>
      <c r="AE15">
        <v>0</v>
      </c>
      <c r="AF15">
        <v>489</v>
      </c>
      <c r="AG15">
        <v>33</v>
      </c>
      <c r="AH15">
        <f t="shared" si="1"/>
        <v>3164</v>
      </c>
      <c r="AL15" s="352"/>
    </row>
    <row r="16" spans="2:38" ht="12.75" customHeight="1">
      <c r="B16" s="9" t="s">
        <v>15</v>
      </c>
      <c r="C16" s="371">
        <v>2015</v>
      </c>
      <c r="D16" s="347">
        <f t="shared" si="0"/>
        <v>41</v>
      </c>
      <c r="E16" s="378">
        <v>24</v>
      </c>
      <c r="F16" s="378">
        <v>0</v>
      </c>
      <c r="G16" s="378">
        <v>0</v>
      </c>
      <c r="H16" s="378">
        <v>0</v>
      </c>
      <c r="I16" s="378">
        <v>13</v>
      </c>
      <c r="J16" s="378">
        <v>2</v>
      </c>
      <c r="K16" s="378">
        <v>1</v>
      </c>
      <c r="L16" s="378">
        <v>0</v>
      </c>
      <c r="M16" s="378">
        <v>1</v>
      </c>
      <c r="N16" s="184" t="s">
        <v>15</v>
      </c>
      <c r="T16">
        <v>11</v>
      </c>
      <c r="U16" t="s">
        <v>44</v>
      </c>
      <c r="V16">
        <v>2012</v>
      </c>
      <c r="W16">
        <v>186</v>
      </c>
      <c r="X16">
        <v>8</v>
      </c>
      <c r="Y16">
        <v>2</v>
      </c>
      <c r="Z16">
        <v>15</v>
      </c>
      <c r="AA16">
        <v>62</v>
      </c>
      <c r="AB16">
        <v>16</v>
      </c>
      <c r="AC16">
        <v>21</v>
      </c>
      <c r="AD16">
        <v>11</v>
      </c>
      <c r="AE16">
        <v>0</v>
      </c>
      <c r="AF16">
        <v>72</v>
      </c>
      <c r="AG16">
        <v>0</v>
      </c>
      <c r="AH16">
        <f t="shared" si="1"/>
        <v>321</v>
      </c>
      <c r="AL16" s="352"/>
    </row>
    <row r="17" spans="2:38" ht="12.75" customHeight="1">
      <c r="B17" s="244" t="s">
        <v>19</v>
      </c>
      <c r="C17" s="372">
        <v>2015</v>
      </c>
      <c r="D17" s="348">
        <f t="shared" si="0"/>
        <v>125</v>
      </c>
      <c r="E17" s="379">
        <v>85</v>
      </c>
      <c r="F17" s="379">
        <v>2</v>
      </c>
      <c r="G17" s="379">
        <v>5</v>
      </c>
      <c r="H17" s="379">
        <v>3</v>
      </c>
      <c r="I17" s="379">
        <v>7</v>
      </c>
      <c r="J17" s="379">
        <v>6</v>
      </c>
      <c r="K17" s="379">
        <v>9</v>
      </c>
      <c r="L17" s="379">
        <v>6</v>
      </c>
      <c r="M17" s="379">
        <v>2</v>
      </c>
      <c r="N17" s="276" t="s">
        <v>19</v>
      </c>
      <c r="T17">
        <v>12</v>
      </c>
      <c r="U17" t="s">
        <v>36</v>
      </c>
      <c r="V17">
        <v>2012</v>
      </c>
      <c r="W17">
        <v>1644</v>
      </c>
      <c r="X17">
        <v>7</v>
      </c>
      <c r="Y17">
        <v>46</v>
      </c>
      <c r="Z17">
        <v>117</v>
      </c>
      <c r="AA17">
        <v>822</v>
      </c>
      <c r="AB17">
        <v>122</v>
      </c>
      <c r="AC17">
        <v>289</v>
      </c>
      <c r="AD17">
        <v>7</v>
      </c>
      <c r="AE17">
        <v>13</v>
      </c>
      <c r="AF17">
        <v>564</v>
      </c>
      <c r="AG17">
        <v>22</v>
      </c>
      <c r="AH17">
        <f t="shared" si="1"/>
        <v>3089</v>
      </c>
      <c r="AJ17" s="282"/>
      <c r="AL17" s="352"/>
    </row>
    <row r="18" spans="2:38" ht="12.75" customHeight="1">
      <c r="B18" s="9" t="s">
        <v>20</v>
      </c>
      <c r="C18" s="371">
        <v>2015</v>
      </c>
      <c r="D18" s="347">
        <f t="shared" si="0"/>
        <v>161</v>
      </c>
      <c r="E18" s="378">
        <v>115</v>
      </c>
      <c r="F18" s="378">
        <v>1</v>
      </c>
      <c r="G18" s="378">
        <v>3</v>
      </c>
      <c r="H18" s="378">
        <v>1</v>
      </c>
      <c r="I18" s="378">
        <v>13</v>
      </c>
      <c r="J18" s="378">
        <v>3</v>
      </c>
      <c r="K18" s="378">
        <v>22</v>
      </c>
      <c r="L18" s="378">
        <v>0</v>
      </c>
      <c r="M18" s="378">
        <v>3</v>
      </c>
      <c r="N18" s="184" t="s">
        <v>20</v>
      </c>
      <c r="T18">
        <v>13</v>
      </c>
      <c r="U18" t="s">
        <v>15</v>
      </c>
      <c r="V18">
        <v>2012</v>
      </c>
      <c r="W18">
        <v>18</v>
      </c>
      <c r="X18">
        <v>0</v>
      </c>
      <c r="Y18">
        <v>1</v>
      </c>
      <c r="Z18">
        <v>4</v>
      </c>
      <c r="AA18">
        <v>11</v>
      </c>
      <c r="AB18">
        <v>3</v>
      </c>
      <c r="AC18">
        <v>1</v>
      </c>
      <c r="AD18">
        <v>0</v>
      </c>
      <c r="AE18">
        <v>0</v>
      </c>
      <c r="AF18">
        <v>10</v>
      </c>
      <c r="AG18">
        <v>3</v>
      </c>
      <c r="AH18">
        <f t="shared" si="1"/>
        <v>41</v>
      </c>
      <c r="AJ18" s="242"/>
      <c r="AL18" s="352"/>
    </row>
    <row r="19" spans="2:38" ht="12.75" customHeight="1">
      <c r="B19" s="244" t="s">
        <v>37</v>
      </c>
      <c r="C19" s="372">
        <v>2015</v>
      </c>
      <c r="D19" s="348">
        <f t="shared" si="0"/>
        <v>29</v>
      </c>
      <c r="E19" s="379">
        <v>16</v>
      </c>
      <c r="F19" s="379">
        <v>0</v>
      </c>
      <c r="G19" s="379">
        <v>1</v>
      </c>
      <c r="H19" s="379">
        <v>6</v>
      </c>
      <c r="I19" s="379">
        <v>6</v>
      </c>
      <c r="J19" s="379">
        <v>0</v>
      </c>
      <c r="K19" s="379">
        <v>0</v>
      </c>
      <c r="L19" s="379">
        <v>0</v>
      </c>
      <c r="M19" s="379">
        <v>0</v>
      </c>
      <c r="N19" s="276" t="s">
        <v>37</v>
      </c>
      <c r="T19">
        <v>14</v>
      </c>
      <c r="U19" t="s">
        <v>19</v>
      </c>
      <c r="V19">
        <v>2012</v>
      </c>
      <c r="W19">
        <v>72</v>
      </c>
      <c r="X19">
        <v>3</v>
      </c>
      <c r="Y19">
        <v>4</v>
      </c>
      <c r="Z19">
        <v>4</v>
      </c>
      <c r="AA19">
        <v>7</v>
      </c>
      <c r="AB19">
        <v>3</v>
      </c>
      <c r="AC19">
        <v>18</v>
      </c>
      <c r="AD19">
        <v>3</v>
      </c>
      <c r="AE19">
        <v>1</v>
      </c>
      <c r="AF19">
        <v>62</v>
      </c>
      <c r="AG19">
        <v>0</v>
      </c>
      <c r="AH19">
        <f t="shared" si="1"/>
        <v>115</v>
      </c>
      <c r="AJ19" s="282"/>
      <c r="AL19" s="352"/>
    </row>
    <row r="20" spans="2:38" ht="12.75" customHeight="1">
      <c r="B20" s="9" t="s">
        <v>18</v>
      </c>
      <c r="C20" s="371">
        <v>2015</v>
      </c>
      <c r="D20" s="347">
        <f t="shared" si="0"/>
        <v>495</v>
      </c>
      <c r="E20" s="378">
        <v>304</v>
      </c>
      <c r="F20" s="378">
        <v>1</v>
      </c>
      <c r="G20" s="378">
        <v>11</v>
      </c>
      <c r="H20" s="378">
        <v>17</v>
      </c>
      <c r="I20" s="378">
        <v>50</v>
      </c>
      <c r="J20" s="378">
        <v>27</v>
      </c>
      <c r="K20" s="378">
        <v>83</v>
      </c>
      <c r="L20" s="378" t="s">
        <v>43</v>
      </c>
      <c r="M20" s="378">
        <v>2</v>
      </c>
      <c r="N20" s="184" t="s">
        <v>18</v>
      </c>
      <c r="U20" t="s">
        <v>20</v>
      </c>
      <c r="V20" t="s">
        <v>117</v>
      </c>
      <c r="AJ20" s="282"/>
      <c r="AL20" s="352"/>
    </row>
    <row r="21" spans="2:38" ht="12.75" customHeight="1">
      <c r="B21" s="244" t="s">
        <v>21</v>
      </c>
      <c r="C21" s="372">
        <v>2015</v>
      </c>
      <c r="D21" s="348">
        <f t="shared" si="0"/>
        <v>11</v>
      </c>
      <c r="E21" s="379">
        <v>8</v>
      </c>
      <c r="F21" s="379">
        <v>1</v>
      </c>
      <c r="G21" s="379" t="s">
        <v>43</v>
      </c>
      <c r="H21" s="379" t="s">
        <v>43</v>
      </c>
      <c r="I21" s="379">
        <v>2</v>
      </c>
      <c r="J21" s="379" t="s">
        <v>43</v>
      </c>
      <c r="K21" s="379" t="s">
        <v>43</v>
      </c>
      <c r="L21" s="379" t="s">
        <v>43</v>
      </c>
      <c r="M21" s="379" t="s">
        <v>43</v>
      </c>
      <c r="N21" s="276" t="s">
        <v>21</v>
      </c>
      <c r="T21">
        <v>16</v>
      </c>
      <c r="U21" t="s">
        <v>37</v>
      </c>
      <c r="V21">
        <v>2012</v>
      </c>
      <c r="W21">
        <v>22</v>
      </c>
      <c r="X21">
        <v>0</v>
      </c>
      <c r="Y21">
        <v>0</v>
      </c>
      <c r="Z21">
        <v>1</v>
      </c>
      <c r="AA21">
        <v>5</v>
      </c>
      <c r="AB21">
        <v>0</v>
      </c>
      <c r="AC21">
        <v>0</v>
      </c>
      <c r="AD21">
        <v>0</v>
      </c>
      <c r="AE21">
        <v>0</v>
      </c>
      <c r="AF21">
        <v>6</v>
      </c>
      <c r="AG21">
        <v>0</v>
      </c>
      <c r="AH21">
        <f>SUM(W21:AG21)-AF21</f>
        <v>28</v>
      </c>
      <c r="AL21" s="352"/>
    </row>
    <row r="22" spans="2:38" ht="12.75" customHeight="1">
      <c r="B22" s="243" t="s">
        <v>29</v>
      </c>
      <c r="C22" s="371">
        <v>2015</v>
      </c>
      <c r="D22" s="347">
        <f t="shared" si="0"/>
        <v>471</v>
      </c>
      <c r="E22" s="378">
        <v>214</v>
      </c>
      <c r="F22" s="378">
        <v>1</v>
      </c>
      <c r="G22" s="378">
        <v>9</v>
      </c>
      <c r="H22" s="378">
        <v>15</v>
      </c>
      <c r="I22" s="378">
        <v>43</v>
      </c>
      <c r="J22" s="378">
        <v>35</v>
      </c>
      <c r="K22" s="378">
        <v>107</v>
      </c>
      <c r="L22" s="378">
        <v>2</v>
      </c>
      <c r="M22" s="378">
        <v>45</v>
      </c>
      <c r="N22" s="275" t="s">
        <v>29</v>
      </c>
      <c r="T22">
        <v>17</v>
      </c>
      <c r="U22" t="s">
        <v>18</v>
      </c>
      <c r="V22">
        <v>2012</v>
      </c>
      <c r="W22">
        <v>253</v>
      </c>
      <c r="X22">
        <v>3</v>
      </c>
      <c r="Y22">
        <v>15</v>
      </c>
      <c r="Z22">
        <v>20</v>
      </c>
      <c r="AA22">
        <v>39</v>
      </c>
      <c r="AB22">
        <v>25</v>
      </c>
      <c r="AC22">
        <v>84</v>
      </c>
      <c r="AE22">
        <v>10</v>
      </c>
      <c r="AF22">
        <v>156</v>
      </c>
      <c r="AG22">
        <v>0</v>
      </c>
      <c r="AH22">
        <f>SUM(W22:AG22)-AF22</f>
        <v>449</v>
      </c>
      <c r="AJ22" s="242"/>
      <c r="AL22" s="352"/>
    </row>
    <row r="23" spans="2:38" ht="12.75" customHeight="1">
      <c r="B23" s="244" t="s">
        <v>38</v>
      </c>
      <c r="C23" s="372">
        <v>2015</v>
      </c>
      <c r="D23" s="348">
        <f t="shared" si="0"/>
        <v>395</v>
      </c>
      <c r="E23" s="379">
        <v>241</v>
      </c>
      <c r="F23" s="379">
        <v>0</v>
      </c>
      <c r="G23" s="379">
        <v>8</v>
      </c>
      <c r="H23" s="379">
        <v>12</v>
      </c>
      <c r="I23" s="379">
        <v>83</v>
      </c>
      <c r="J23" s="379">
        <v>8</v>
      </c>
      <c r="K23" s="379">
        <v>39</v>
      </c>
      <c r="L23" s="379">
        <v>3</v>
      </c>
      <c r="M23" s="379">
        <v>1</v>
      </c>
      <c r="N23" s="276" t="s">
        <v>38</v>
      </c>
      <c r="T23">
        <v>18</v>
      </c>
      <c r="U23" t="s">
        <v>21</v>
      </c>
      <c r="V23">
        <v>2010</v>
      </c>
      <c r="W23">
        <v>9</v>
      </c>
      <c r="X23">
        <v>0</v>
      </c>
      <c r="Y23">
        <v>0</v>
      </c>
      <c r="Z23">
        <v>0</v>
      </c>
      <c r="AA23">
        <v>3</v>
      </c>
      <c r="AC23">
        <v>0</v>
      </c>
      <c r="AD23">
        <v>0</v>
      </c>
      <c r="AG23">
        <v>1</v>
      </c>
      <c r="AJ23" s="282"/>
      <c r="AL23" s="352"/>
    </row>
    <row r="24" spans="2:38" ht="12.75" customHeight="1">
      <c r="B24" s="9" t="s">
        <v>22</v>
      </c>
      <c r="C24" s="371">
        <v>2015</v>
      </c>
      <c r="D24" s="347">
        <f t="shared" si="0"/>
        <v>2023</v>
      </c>
      <c r="E24" s="378">
        <v>1332</v>
      </c>
      <c r="F24" s="378">
        <v>14</v>
      </c>
      <c r="G24" s="378">
        <v>74</v>
      </c>
      <c r="H24" s="378" t="s">
        <v>43</v>
      </c>
      <c r="I24" s="378">
        <v>208</v>
      </c>
      <c r="J24" s="378">
        <v>65</v>
      </c>
      <c r="K24" s="378">
        <v>300</v>
      </c>
      <c r="L24" s="378">
        <v>15</v>
      </c>
      <c r="M24" s="378">
        <v>15</v>
      </c>
      <c r="N24" s="184" t="s">
        <v>22</v>
      </c>
      <c r="T24">
        <v>19</v>
      </c>
      <c r="U24" t="s">
        <v>29</v>
      </c>
      <c r="V24">
        <v>2012</v>
      </c>
      <c r="W24">
        <v>218</v>
      </c>
      <c r="X24">
        <v>1</v>
      </c>
      <c r="Y24">
        <v>7</v>
      </c>
      <c r="Z24">
        <v>16</v>
      </c>
      <c r="AA24">
        <v>53</v>
      </c>
      <c r="AB24">
        <v>40</v>
      </c>
      <c r="AC24">
        <v>145</v>
      </c>
      <c r="AD24">
        <v>1</v>
      </c>
      <c r="AE24">
        <v>4</v>
      </c>
      <c r="AF24">
        <v>64</v>
      </c>
      <c r="AG24">
        <v>13</v>
      </c>
      <c r="AH24">
        <f>SUM(W24:AG24)-AF24</f>
        <v>498</v>
      </c>
      <c r="AL24" s="352"/>
    </row>
    <row r="25" spans="2:38" ht="12.75" customHeight="1">
      <c r="B25" s="244" t="s">
        <v>39</v>
      </c>
      <c r="C25" s="372">
        <v>2015</v>
      </c>
      <c r="D25" s="348">
        <f t="shared" si="0"/>
        <v>447</v>
      </c>
      <c r="E25" s="379">
        <v>214</v>
      </c>
      <c r="F25" s="379">
        <v>8</v>
      </c>
      <c r="G25" s="379">
        <v>10</v>
      </c>
      <c r="H25" s="379">
        <v>46</v>
      </c>
      <c r="I25" s="379">
        <v>73</v>
      </c>
      <c r="J25" s="379">
        <v>42</v>
      </c>
      <c r="K25" s="379">
        <v>25</v>
      </c>
      <c r="L25" s="379">
        <v>13</v>
      </c>
      <c r="M25" s="379">
        <v>16</v>
      </c>
      <c r="N25" s="276" t="s">
        <v>39</v>
      </c>
      <c r="T25">
        <v>20</v>
      </c>
      <c r="U25" t="s">
        <v>38</v>
      </c>
      <c r="V25">
        <v>2012</v>
      </c>
      <c r="W25">
        <v>282</v>
      </c>
      <c r="X25">
        <v>2</v>
      </c>
      <c r="Y25">
        <v>4</v>
      </c>
      <c r="Z25">
        <v>15</v>
      </c>
      <c r="AA25">
        <v>68</v>
      </c>
      <c r="AB25">
        <v>19</v>
      </c>
      <c r="AC25">
        <v>52</v>
      </c>
      <c r="AD25">
        <v>3</v>
      </c>
      <c r="AE25">
        <v>4</v>
      </c>
      <c r="AF25">
        <v>81</v>
      </c>
      <c r="AG25">
        <v>1</v>
      </c>
      <c r="AH25">
        <f aca="true" t="shared" si="2" ref="AH25:AH33">SUM(W25:AG25)-AF25</f>
        <v>450</v>
      </c>
      <c r="AL25" s="352"/>
    </row>
    <row r="26" spans="2:38" ht="12.75" customHeight="1">
      <c r="B26" s="9" t="s">
        <v>23</v>
      </c>
      <c r="C26" s="371">
        <v>2015</v>
      </c>
      <c r="D26" s="347">
        <f t="shared" si="0"/>
        <v>1244</v>
      </c>
      <c r="E26" s="378">
        <v>787</v>
      </c>
      <c r="F26" s="378">
        <v>18</v>
      </c>
      <c r="G26" s="378">
        <v>15</v>
      </c>
      <c r="H26" s="378">
        <v>77</v>
      </c>
      <c r="I26" s="378">
        <v>55</v>
      </c>
      <c r="J26" s="378">
        <v>34</v>
      </c>
      <c r="K26" s="378">
        <v>162</v>
      </c>
      <c r="L26" s="378">
        <v>7</v>
      </c>
      <c r="M26" s="378">
        <v>89</v>
      </c>
      <c r="N26" s="184" t="s">
        <v>23</v>
      </c>
      <c r="T26">
        <v>21</v>
      </c>
      <c r="U26" t="s">
        <v>22</v>
      </c>
      <c r="V26">
        <v>2012</v>
      </c>
      <c r="W26">
        <v>1615</v>
      </c>
      <c r="X26">
        <v>18</v>
      </c>
      <c r="Y26">
        <v>104</v>
      </c>
      <c r="AA26">
        <v>261</v>
      </c>
      <c r="AB26">
        <v>82</v>
      </c>
      <c r="AC26">
        <v>300</v>
      </c>
      <c r="AD26">
        <v>23</v>
      </c>
      <c r="AE26">
        <v>1</v>
      </c>
      <c r="AF26">
        <v>1157</v>
      </c>
      <c r="AG26">
        <v>10</v>
      </c>
      <c r="AH26">
        <f t="shared" si="2"/>
        <v>2414</v>
      </c>
      <c r="AL26" s="352"/>
    </row>
    <row r="27" spans="2:38" ht="12.75" customHeight="1">
      <c r="B27" s="244" t="s">
        <v>25</v>
      </c>
      <c r="C27" s="372">
        <v>2015</v>
      </c>
      <c r="D27" s="348">
        <f t="shared" si="0"/>
        <v>104</v>
      </c>
      <c r="E27" s="379">
        <v>38</v>
      </c>
      <c r="F27" s="379">
        <v>0</v>
      </c>
      <c r="G27" s="379">
        <v>1</v>
      </c>
      <c r="H27" s="379">
        <v>0</v>
      </c>
      <c r="I27" s="379">
        <v>25</v>
      </c>
      <c r="J27" s="379">
        <v>1</v>
      </c>
      <c r="K27" s="379">
        <v>14</v>
      </c>
      <c r="L27" s="379">
        <v>2</v>
      </c>
      <c r="M27" s="379">
        <v>23</v>
      </c>
      <c r="N27" s="276" t="s">
        <v>25</v>
      </c>
      <c r="T27">
        <v>22</v>
      </c>
      <c r="U27" t="s">
        <v>39</v>
      </c>
      <c r="V27">
        <v>2012</v>
      </c>
      <c r="W27">
        <v>255</v>
      </c>
      <c r="X27">
        <v>2</v>
      </c>
      <c r="Y27">
        <v>16</v>
      </c>
      <c r="Z27">
        <v>48</v>
      </c>
      <c r="AA27">
        <v>104</v>
      </c>
      <c r="AB27">
        <v>57</v>
      </c>
      <c r="AC27">
        <v>32</v>
      </c>
      <c r="AD27">
        <v>26</v>
      </c>
      <c r="AE27">
        <v>17</v>
      </c>
      <c r="AF27">
        <v>159</v>
      </c>
      <c r="AG27">
        <v>2</v>
      </c>
      <c r="AH27">
        <f t="shared" si="2"/>
        <v>559</v>
      </c>
      <c r="AJ27" s="242"/>
      <c r="AL27" s="352"/>
    </row>
    <row r="28" spans="2:38" ht="12.75" customHeight="1">
      <c r="B28" s="9" t="s">
        <v>24</v>
      </c>
      <c r="C28" s="371">
        <v>2010</v>
      </c>
      <c r="D28" s="347">
        <f t="shared" si="0"/>
        <v>245</v>
      </c>
      <c r="E28" s="378">
        <v>171</v>
      </c>
      <c r="F28" s="378">
        <v>0</v>
      </c>
      <c r="G28" s="378">
        <v>19</v>
      </c>
      <c r="H28" s="378">
        <v>1</v>
      </c>
      <c r="I28" s="378">
        <v>27</v>
      </c>
      <c r="J28" s="378" t="s">
        <v>43</v>
      </c>
      <c r="K28" s="378">
        <v>27</v>
      </c>
      <c r="L28" s="378" t="s">
        <v>43</v>
      </c>
      <c r="M28" s="378">
        <v>0</v>
      </c>
      <c r="N28" s="184" t="s">
        <v>24</v>
      </c>
      <c r="T28">
        <v>23</v>
      </c>
      <c r="U28" t="s">
        <v>23</v>
      </c>
      <c r="V28">
        <v>2012</v>
      </c>
      <c r="W28">
        <v>798</v>
      </c>
      <c r="X28">
        <v>10</v>
      </c>
      <c r="Y28">
        <v>21</v>
      </c>
      <c r="Z28">
        <v>72</v>
      </c>
      <c r="AA28">
        <v>62</v>
      </c>
      <c r="AB28">
        <v>99</v>
      </c>
      <c r="AC28">
        <v>154</v>
      </c>
      <c r="AD28">
        <v>4</v>
      </c>
      <c r="AE28">
        <v>82</v>
      </c>
      <c r="AF28">
        <v>728</v>
      </c>
      <c r="AG28">
        <v>12</v>
      </c>
      <c r="AH28">
        <f t="shared" si="2"/>
        <v>1314</v>
      </c>
      <c r="AL28" s="352"/>
    </row>
    <row r="29" spans="2:38" ht="12.75" customHeight="1">
      <c r="B29" s="244" t="s">
        <v>40</v>
      </c>
      <c r="C29" s="372">
        <v>2015</v>
      </c>
      <c r="D29" s="348">
        <f t="shared" si="0"/>
        <v>234</v>
      </c>
      <c r="E29" s="379">
        <v>156</v>
      </c>
      <c r="F29" s="379">
        <v>0</v>
      </c>
      <c r="G29" s="379">
        <v>4</v>
      </c>
      <c r="H29" s="379">
        <v>13</v>
      </c>
      <c r="I29" s="379">
        <v>20</v>
      </c>
      <c r="J29" s="379">
        <v>2</v>
      </c>
      <c r="K29" s="379">
        <v>30</v>
      </c>
      <c r="L29" s="379">
        <v>5</v>
      </c>
      <c r="M29" s="379">
        <v>4</v>
      </c>
      <c r="N29" s="276" t="s">
        <v>40</v>
      </c>
      <c r="T29">
        <v>24</v>
      </c>
      <c r="U29" t="s">
        <v>25</v>
      </c>
      <c r="V29">
        <v>2011</v>
      </c>
      <c r="W29">
        <v>46</v>
      </c>
      <c r="X29">
        <v>0</v>
      </c>
      <c r="Y29">
        <v>1</v>
      </c>
      <c r="Z29">
        <v>1</v>
      </c>
      <c r="AA29">
        <v>25</v>
      </c>
      <c r="AB29">
        <v>2</v>
      </c>
      <c r="AC29">
        <v>16</v>
      </c>
      <c r="AD29">
        <v>1</v>
      </c>
      <c r="AE29">
        <v>0</v>
      </c>
      <c r="AF29">
        <v>21</v>
      </c>
      <c r="AG29">
        <v>28</v>
      </c>
      <c r="AH29">
        <f t="shared" si="2"/>
        <v>120</v>
      </c>
      <c r="AL29" s="352"/>
    </row>
    <row r="30" spans="2:38" ht="12.75" customHeight="1">
      <c r="B30" s="9" t="s">
        <v>41</v>
      </c>
      <c r="C30" s="371">
        <v>2014</v>
      </c>
      <c r="D30" s="347">
        <f t="shared" si="0"/>
        <v>218</v>
      </c>
      <c r="E30" s="378">
        <v>122</v>
      </c>
      <c r="F30" s="378">
        <v>2</v>
      </c>
      <c r="G30" s="378">
        <v>5</v>
      </c>
      <c r="H30" s="378">
        <v>8</v>
      </c>
      <c r="I30" s="378">
        <v>31</v>
      </c>
      <c r="J30" s="378">
        <v>8</v>
      </c>
      <c r="K30" s="378">
        <v>33</v>
      </c>
      <c r="L30" s="378">
        <v>0</v>
      </c>
      <c r="M30" s="378">
        <v>9</v>
      </c>
      <c r="N30" s="184" t="s">
        <v>41</v>
      </c>
      <c r="T30">
        <v>25</v>
      </c>
      <c r="U30" t="s">
        <v>24</v>
      </c>
      <c r="V30">
        <v>2010</v>
      </c>
      <c r="W30">
        <v>171</v>
      </c>
      <c r="X30">
        <v>0</v>
      </c>
      <c r="Y30">
        <v>19</v>
      </c>
      <c r="Z30">
        <v>1</v>
      </c>
      <c r="AA30">
        <v>27</v>
      </c>
      <c r="AC30">
        <v>27</v>
      </c>
      <c r="AE30">
        <v>0</v>
      </c>
      <c r="AF30">
        <v>126</v>
      </c>
      <c r="AG30">
        <v>0</v>
      </c>
      <c r="AL30" s="352"/>
    </row>
    <row r="31" spans="2:38" ht="12.75" customHeight="1">
      <c r="B31" s="264" t="s">
        <v>30</v>
      </c>
      <c r="C31" s="373">
        <v>2015</v>
      </c>
      <c r="D31" s="349">
        <f>SUM(E31:M31)</f>
        <v>1377</v>
      </c>
      <c r="E31" s="380">
        <v>798</v>
      </c>
      <c r="F31" s="380">
        <v>7</v>
      </c>
      <c r="G31" s="380">
        <v>33</v>
      </c>
      <c r="H31" s="380">
        <v>34</v>
      </c>
      <c r="I31" s="380">
        <v>361</v>
      </c>
      <c r="J31" s="380">
        <v>8</v>
      </c>
      <c r="K31" s="380">
        <v>100</v>
      </c>
      <c r="L31" s="380">
        <v>7</v>
      </c>
      <c r="M31" s="380">
        <v>29</v>
      </c>
      <c r="N31" s="277" t="s">
        <v>30</v>
      </c>
      <c r="T31">
        <v>26</v>
      </c>
      <c r="U31" t="s">
        <v>40</v>
      </c>
      <c r="V31">
        <v>2012</v>
      </c>
      <c r="W31">
        <v>147</v>
      </c>
      <c r="X31">
        <v>1</v>
      </c>
      <c r="Y31">
        <v>10</v>
      </c>
      <c r="Z31">
        <v>11</v>
      </c>
      <c r="AA31">
        <v>21</v>
      </c>
      <c r="AB31">
        <v>7</v>
      </c>
      <c r="AC31">
        <v>19</v>
      </c>
      <c r="AD31">
        <v>1</v>
      </c>
      <c r="AE31">
        <v>9</v>
      </c>
      <c r="AF31">
        <v>29</v>
      </c>
      <c r="AH31">
        <f t="shared" si="2"/>
        <v>226</v>
      </c>
      <c r="AL31" s="352"/>
    </row>
    <row r="32" spans="2:34" ht="15" customHeight="1">
      <c r="B32" s="486" t="s">
        <v>120</v>
      </c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T32">
        <v>27</v>
      </c>
      <c r="U32" t="s">
        <v>41</v>
      </c>
      <c r="V32">
        <v>2010</v>
      </c>
      <c r="W32">
        <v>151</v>
      </c>
      <c r="X32">
        <v>2</v>
      </c>
      <c r="Y32">
        <v>5</v>
      </c>
      <c r="Z32">
        <v>7</v>
      </c>
      <c r="AA32">
        <v>37</v>
      </c>
      <c r="AB32">
        <v>8</v>
      </c>
      <c r="AC32">
        <v>21</v>
      </c>
      <c r="AD32">
        <v>0</v>
      </c>
      <c r="AE32">
        <v>4</v>
      </c>
      <c r="AF32">
        <v>31</v>
      </c>
      <c r="AG32">
        <v>0</v>
      </c>
      <c r="AH32">
        <f t="shared" si="2"/>
        <v>235</v>
      </c>
    </row>
    <row r="33" spans="2:34" ht="12.75" customHeight="1">
      <c r="B33" s="51" t="s">
        <v>62</v>
      </c>
      <c r="C33" s="51"/>
      <c r="D33" s="2"/>
      <c r="E33" s="2"/>
      <c r="I33" s="2"/>
      <c r="J33" s="2"/>
      <c r="T33">
        <v>28</v>
      </c>
      <c r="U33" t="s">
        <v>30</v>
      </c>
      <c r="V33">
        <v>2012</v>
      </c>
      <c r="W33">
        <v>829</v>
      </c>
      <c r="X33">
        <v>12</v>
      </c>
      <c r="Y33">
        <v>30</v>
      </c>
      <c r="Z33">
        <v>34</v>
      </c>
      <c r="AA33">
        <v>320</v>
      </c>
      <c r="AB33">
        <v>12</v>
      </c>
      <c r="AC33">
        <v>120</v>
      </c>
      <c r="AD33">
        <v>2</v>
      </c>
      <c r="AE33">
        <v>7</v>
      </c>
      <c r="AF33">
        <v>429</v>
      </c>
      <c r="AG33">
        <v>7</v>
      </c>
      <c r="AH33">
        <f t="shared" si="2"/>
        <v>1373</v>
      </c>
    </row>
    <row r="34" spans="2:33" ht="12.75" customHeight="1">
      <c r="B34" s="83" t="s">
        <v>97</v>
      </c>
      <c r="C34" s="51"/>
      <c r="D34" s="2"/>
      <c r="E34" s="2"/>
      <c r="I34" s="2"/>
      <c r="J34" s="2"/>
      <c r="T34">
        <v>99</v>
      </c>
      <c r="U34" t="s">
        <v>13</v>
      </c>
      <c r="V34">
        <v>2012</v>
      </c>
      <c r="W34">
        <v>104</v>
      </c>
      <c r="X34">
        <v>32</v>
      </c>
      <c r="Y34">
        <v>1</v>
      </c>
      <c r="Z34">
        <v>6</v>
      </c>
      <c r="AA34">
        <v>74</v>
      </c>
      <c r="AB34">
        <v>3</v>
      </c>
      <c r="AC34">
        <v>36</v>
      </c>
      <c r="AD34">
        <v>5</v>
      </c>
      <c r="AE34">
        <v>0</v>
      </c>
      <c r="AF34">
        <v>75</v>
      </c>
      <c r="AG34">
        <v>3</v>
      </c>
    </row>
    <row r="35" spans="2:33" ht="12.75" customHeight="1">
      <c r="B35" s="84"/>
      <c r="J35" s="185"/>
      <c r="T35">
        <v>99</v>
      </c>
      <c r="U35" t="s">
        <v>12</v>
      </c>
      <c r="V35">
        <v>2012</v>
      </c>
      <c r="W35">
        <v>6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0</v>
      </c>
    </row>
    <row r="36" spans="11:33" ht="12.75">
      <c r="K36" s="3"/>
      <c r="T36">
        <v>99</v>
      </c>
      <c r="U36" t="s">
        <v>42</v>
      </c>
      <c r="V36">
        <v>2012</v>
      </c>
      <c r="W36">
        <v>73</v>
      </c>
      <c r="X36">
        <v>2</v>
      </c>
      <c r="Y36">
        <v>2</v>
      </c>
      <c r="Z36">
        <v>9</v>
      </c>
      <c r="AA36">
        <v>17</v>
      </c>
      <c r="AB36">
        <v>4</v>
      </c>
      <c r="AC36">
        <v>12</v>
      </c>
      <c r="AD36">
        <v>1</v>
      </c>
      <c r="AE36">
        <v>3</v>
      </c>
      <c r="AF36">
        <v>22</v>
      </c>
      <c r="AG36">
        <v>0</v>
      </c>
    </row>
    <row r="37" spans="6:11" ht="12.75">
      <c r="F37" s="185"/>
      <c r="G37" s="185"/>
      <c r="H37" s="185"/>
      <c r="K37" s="3"/>
    </row>
    <row r="38" spans="2:14" ht="12.75">
      <c r="B38" s="84"/>
      <c r="N38" s="16"/>
    </row>
    <row r="39" spans="2:14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3" ht="11.25" customHeight="1"/>
  </sheetData>
  <sheetProtection/>
  <mergeCells count="2">
    <mergeCell ref="B2:N2"/>
    <mergeCell ref="B32:N32"/>
  </mergeCells>
  <printOptions horizontalCentered="1"/>
  <pageMargins left="0.6692913385826772" right="0.6692913385826772" top="0.4724409448818898" bottom="0.2755905511811024" header="0" footer="0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6">
    <pageSetUpPr fitToPage="1"/>
  </sheetPr>
  <dimension ref="A1:BB78"/>
  <sheetViews>
    <sheetView zoomScalePageLayoutView="0" workbookViewId="0" topLeftCell="A1">
      <selection activeCell="N58" sqref="N58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8.28125" style="3" customWidth="1"/>
    <col min="4" max="4" width="8.7109375" style="3" customWidth="1"/>
    <col min="5" max="10" width="8.28125" style="3" customWidth="1"/>
    <col min="11" max="11" width="8.28125" style="67" customWidth="1"/>
    <col min="12" max="29" width="8.28125" style="3" customWidth="1"/>
    <col min="30" max="30" width="8.28125" style="3" bestFit="1" customWidth="1"/>
    <col min="31" max="31" width="6.28125" style="3" bestFit="1" customWidth="1"/>
    <col min="32" max="16384" width="9.140625" style="3" customWidth="1"/>
  </cols>
  <sheetData>
    <row r="1" spans="2:31" ht="14.25" customHeight="1">
      <c r="B1" s="31"/>
      <c r="C1" s="21"/>
      <c r="D1" s="21"/>
      <c r="E1" s="21"/>
      <c r="F1" s="21"/>
      <c r="AE1" s="63" t="s">
        <v>92</v>
      </c>
    </row>
    <row r="2" spans="2:31" ht="30" customHeight="1">
      <c r="B2" s="488" t="s">
        <v>6</v>
      </c>
      <c r="C2" s="488"/>
      <c r="D2" s="488"/>
      <c r="E2" s="488"/>
      <c r="F2" s="488"/>
      <c r="G2" s="488"/>
      <c r="H2" s="488"/>
      <c r="I2" s="488"/>
      <c r="J2" s="488"/>
      <c r="K2" s="488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</row>
    <row r="3" spans="2:31" ht="15" customHeight="1">
      <c r="B3" s="490" t="s">
        <v>7</v>
      </c>
      <c r="C3" s="490"/>
      <c r="D3" s="490"/>
      <c r="E3" s="490"/>
      <c r="F3" s="490"/>
      <c r="G3" s="490"/>
      <c r="H3" s="490"/>
      <c r="I3" s="490"/>
      <c r="J3" s="490"/>
      <c r="K3" s="490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</row>
    <row r="4" spans="2:30" ht="12.75" customHeight="1">
      <c r="B4" s="4"/>
      <c r="C4" s="17"/>
      <c r="D4" s="20"/>
      <c r="E4" s="20"/>
      <c r="K4" s="3"/>
      <c r="W4" s="26"/>
      <c r="X4" s="26"/>
      <c r="Y4" s="26"/>
      <c r="Z4" s="26"/>
      <c r="AA4" s="26"/>
      <c r="AB4" s="330"/>
      <c r="AC4" s="330"/>
      <c r="AD4" s="3">
        <v>1000</v>
      </c>
    </row>
    <row r="5" spans="2:32" ht="19.5" customHeight="1">
      <c r="B5" s="93"/>
      <c r="C5" s="88">
        <v>1970</v>
      </c>
      <c r="D5" s="108">
        <v>1980</v>
      </c>
      <c r="E5" s="88">
        <v>1990</v>
      </c>
      <c r="F5" s="89">
        <v>1991</v>
      </c>
      <c r="G5" s="89">
        <v>1992</v>
      </c>
      <c r="H5" s="89">
        <v>1993</v>
      </c>
      <c r="I5" s="89">
        <v>1994</v>
      </c>
      <c r="J5" s="89">
        <v>1995</v>
      </c>
      <c r="K5" s="89">
        <v>1996</v>
      </c>
      <c r="L5" s="89">
        <v>1997</v>
      </c>
      <c r="M5" s="89">
        <v>1998</v>
      </c>
      <c r="N5" s="89">
        <v>1999</v>
      </c>
      <c r="O5" s="89">
        <v>2000</v>
      </c>
      <c r="P5" s="89">
        <v>2001</v>
      </c>
      <c r="Q5" s="89">
        <v>2002</v>
      </c>
      <c r="R5" s="89">
        <v>2003</v>
      </c>
      <c r="S5" s="89">
        <v>2004</v>
      </c>
      <c r="T5" s="89">
        <v>2005</v>
      </c>
      <c r="U5" s="89">
        <v>2006</v>
      </c>
      <c r="V5" s="89">
        <v>2007</v>
      </c>
      <c r="W5" s="89">
        <v>2008</v>
      </c>
      <c r="X5" s="89">
        <v>2009</v>
      </c>
      <c r="Y5" s="89">
        <v>2010</v>
      </c>
      <c r="Z5" s="89">
        <v>2011</v>
      </c>
      <c r="AA5" s="89">
        <v>2012</v>
      </c>
      <c r="AB5" s="89">
        <v>2013</v>
      </c>
      <c r="AC5" s="89">
        <v>2014</v>
      </c>
      <c r="AD5" s="89">
        <v>2015</v>
      </c>
      <c r="AE5" s="164" t="s">
        <v>133</v>
      </c>
      <c r="AF5" s="64"/>
    </row>
    <row r="6" spans="2:32" ht="9.75" customHeight="1">
      <c r="B6" s="97"/>
      <c r="C6" s="90"/>
      <c r="D6" s="163"/>
      <c r="E6" s="186"/>
      <c r="F6" s="119"/>
      <c r="G6" s="119"/>
      <c r="H6" s="119"/>
      <c r="I6" s="119"/>
      <c r="J6" s="119"/>
      <c r="K6" s="119"/>
      <c r="L6" s="119"/>
      <c r="M6" s="119"/>
      <c r="N6" s="119"/>
      <c r="O6" s="120"/>
      <c r="P6" s="120"/>
      <c r="Q6" s="120"/>
      <c r="R6" s="120"/>
      <c r="S6" s="120"/>
      <c r="T6" s="120"/>
      <c r="U6" s="120"/>
      <c r="V6" s="120"/>
      <c r="W6" s="120"/>
      <c r="X6" s="187"/>
      <c r="Y6" s="187"/>
      <c r="Z6" s="187"/>
      <c r="AA6" s="187"/>
      <c r="AB6" s="187"/>
      <c r="AC6" s="187"/>
      <c r="AD6" s="187"/>
      <c r="AE6" s="220" t="s">
        <v>66</v>
      </c>
      <c r="AF6" s="64"/>
    </row>
    <row r="7" spans="2:32" ht="12.75" customHeight="1">
      <c r="B7" s="54" t="s">
        <v>121</v>
      </c>
      <c r="C7" s="388"/>
      <c r="D7" s="389"/>
      <c r="E7" s="390">
        <f>SUM(E10:E37)</f>
        <v>1502.0765000000001</v>
      </c>
      <c r="F7" s="391">
        <v>1444.623</v>
      </c>
      <c r="G7" s="391">
        <v>1434.795</v>
      </c>
      <c r="H7" s="391">
        <v>1374.434</v>
      </c>
      <c r="I7" s="391">
        <v>1405.067</v>
      </c>
      <c r="J7" s="388">
        <f>SUM(J10:J37)</f>
        <v>1433.0199999999998</v>
      </c>
      <c r="K7" s="391">
        <v>1408.916</v>
      </c>
      <c r="L7" s="391">
        <f>SUM(L10:L37)</f>
        <v>1435.023</v>
      </c>
      <c r="M7" s="391">
        <f aca="true" t="shared" si="0" ref="M7:U7">SUM(M10:M37)</f>
        <v>1464.648</v>
      </c>
      <c r="N7" s="391">
        <f t="shared" si="0"/>
        <v>1495.5859999999998</v>
      </c>
      <c r="O7" s="391">
        <f t="shared" si="0"/>
        <v>1505.6529999999993</v>
      </c>
      <c r="P7" s="388">
        <f t="shared" si="0"/>
        <v>1479.0990000000002</v>
      </c>
      <c r="Q7" s="388">
        <f t="shared" si="0"/>
        <v>1426.95</v>
      </c>
      <c r="R7" s="388">
        <f t="shared" si="0"/>
        <v>1406.7839999999997</v>
      </c>
      <c r="S7" s="388">
        <f t="shared" si="0"/>
        <v>1360.5130000000004</v>
      </c>
      <c r="T7" s="388">
        <f t="shared" si="0"/>
        <v>1341.9809999999998</v>
      </c>
      <c r="U7" s="388">
        <f t="shared" si="0"/>
        <v>1320.6359999999997</v>
      </c>
      <c r="V7" s="388">
        <f aca="true" t="shared" si="1" ref="V7:AA7">SUM(V10:V37)</f>
        <v>1320.52</v>
      </c>
      <c r="W7" s="388">
        <f t="shared" si="1"/>
        <v>1255.403</v>
      </c>
      <c r="X7" s="388">
        <f t="shared" si="1"/>
        <v>1204.7199999999998</v>
      </c>
      <c r="Y7" s="388">
        <f t="shared" si="1"/>
        <v>1130.398</v>
      </c>
      <c r="Z7" s="388">
        <f t="shared" si="1"/>
        <v>1124.083</v>
      </c>
      <c r="AA7" s="392">
        <f t="shared" si="1"/>
        <v>1081.3259999999998</v>
      </c>
      <c r="AB7" s="393">
        <f>SUM(AB10:AB37)</f>
        <v>1055.3579999999997</v>
      </c>
      <c r="AC7" s="393">
        <f>SUM(AC10:AC37)</f>
        <v>1080.7559999999999</v>
      </c>
      <c r="AD7" s="393">
        <f>SUM(AD10:AD37)</f>
        <v>1090.042</v>
      </c>
      <c r="AE7" s="166">
        <f aca="true" t="shared" si="2" ref="AE7:AE12">AD7/AC7*100-100</f>
        <v>0.8592133654589986</v>
      </c>
      <c r="AF7" s="54" t="s">
        <v>121</v>
      </c>
    </row>
    <row r="8" spans="2:32" ht="12.75" customHeight="1">
      <c r="B8" s="52" t="s">
        <v>124</v>
      </c>
      <c r="C8" s="394">
        <f>SUM(C10,C13:C14,C16:C19,C25,C28:C29,C31,C35:C37,C21)</f>
        <v>1388.5189999999998</v>
      </c>
      <c r="D8" s="395">
        <f aca="true" t="shared" si="3" ref="D8:Z8">SUM(D10,D13:D14,D16:D19,D25,D28:D29,D31,D35:D37,D21)</f>
        <v>1400.0849999999998</v>
      </c>
      <c r="E8" s="396">
        <f t="shared" si="3"/>
        <v>1342.7949999999998</v>
      </c>
      <c r="F8" s="394">
        <f t="shared" si="3"/>
        <v>1300.049</v>
      </c>
      <c r="G8" s="394">
        <f t="shared" si="3"/>
        <v>1290.992</v>
      </c>
      <c r="H8" s="394">
        <f t="shared" si="3"/>
        <v>1236.6109999999999</v>
      </c>
      <c r="I8" s="394">
        <f t="shared" si="3"/>
        <v>1258.3010000000002</v>
      </c>
      <c r="J8" s="394">
        <f t="shared" si="3"/>
        <v>1269.1859999999997</v>
      </c>
      <c r="K8" s="394">
        <f t="shared" si="3"/>
        <v>1258.925</v>
      </c>
      <c r="L8" s="394">
        <f t="shared" si="3"/>
        <v>1274.378</v>
      </c>
      <c r="M8" s="394">
        <f t="shared" si="3"/>
        <v>1295.375</v>
      </c>
      <c r="N8" s="394">
        <f t="shared" si="3"/>
        <v>1334.557</v>
      </c>
      <c r="O8" s="394">
        <f t="shared" si="3"/>
        <v>1343.887</v>
      </c>
      <c r="P8" s="394">
        <f t="shared" si="3"/>
        <v>1316.85</v>
      </c>
      <c r="Q8" s="394">
        <f t="shared" si="3"/>
        <v>1260.401</v>
      </c>
      <c r="R8" s="394">
        <f t="shared" si="3"/>
        <v>1238.599</v>
      </c>
      <c r="S8" s="394">
        <f t="shared" si="3"/>
        <v>1186.303</v>
      </c>
      <c r="T8" s="394">
        <f t="shared" si="3"/>
        <v>1165.078</v>
      </c>
      <c r="U8" s="394">
        <f t="shared" si="3"/>
        <v>1143.6159999999998</v>
      </c>
      <c r="V8" s="394">
        <f t="shared" si="3"/>
        <v>1135.2910000000002</v>
      </c>
      <c r="W8" s="394">
        <f t="shared" si="3"/>
        <v>1075.7569999999998</v>
      </c>
      <c r="X8" s="394">
        <f t="shared" si="3"/>
        <v>1042.087</v>
      </c>
      <c r="Y8" s="394">
        <f t="shared" si="3"/>
        <v>984.0809999999999</v>
      </c>
      <c r="Z8" s="394">
        <f t="shared" si="3"/>
        <v>978.1940000000001</v>
      </c>
      <c r="AA8" s="393">
        <f>SUM(AA10,AA13:AA14,AA16:AA19,AA25,AA28:AA29,AA31,AA35:AA37,AA21)</f>
        <v>940.998</v>
      </c>
      <c r="AB8" s="393">
        <f>SUM(AB10,AB13:AB14,AB16:AB19,AB25,AB28:AB29,AB31,AB35:AB37,AB21)</f>
        <v>918.866</v>
      </c>
      <c r="AC8" s="393">
        <f>SUM(AC10,AC13:AC14,AC16:AC19,AC25,AC28:AC29,AC31,AC35:AC37,AC21)</f>
        <v>944.3330000000001</v>
      </c>
      <c r="AD8" s="393">
        <f>SUM(AD10,AD13:AD14,AD16:AD19,AD25,AD28:AD29,AD31,AD35:AD37,AD21)</f>
        <v>950.0690000000001</v>
      </c>
      <c r="AE8" s="166">
        <f t="shared" si="2"/>
        <v>0.6074128511870214</v>
      </c>
      <c r="AF8" s="52" t="s">
        <v>124</v>
      </c>
    </row>
    <row r="9" spans="2:32" ht="12.75" customHeight="1">
      <c r="B9" s="58" t="s">
        <v>125</v>
      </c>
      <c r="C9" s="397"/>
      <c r="D9" s="398"/>
      <c r="E9" s="399">
        <f>E7-E8</f>
        <v>159.28150000000028</v>
      </c>
      <c r="F9" s="397"/>
      <c r="G9" s="397"/>
      <c r="H9" s="397"/>
      <c r="I9" s="397"/>
      <c r="J9" s="397">
        <f>J7-J8</f>
        <v>163.83400000000006</v>
      </c>
      <c r="K9" s="397"/>
      <c r="L9" s="400">
        <f aca="true" t="shared" si="4" ref="L9:AA9">L7-L8</f>
        <v>160.64499999999998</v>
      </c>
      <c r="M9" s="400">
        <f t="shared" si="4"/>
        <v>169.2729999999999</v>
      </c>
      <c r="N9" s="400">
        <f t="shared" si="4"/>
        <v>161.02899999999977</v>
      </c>
      <c r="O9" s="400">
        <f t="shared" si="4"/>
        <v>161.7659999999994</v>
      </c>
      <c r="P9" s="397">
        <f t="shared" si="4"/>
        <v>162.24900000000025</v>
      </c>
      <c r="Q9" s="397">
        <f t="shared" si="4"/>
        <v>166.54899999999998</v>
      </c>
      <c r="R9" s="397">
        <f t="shared" si="4"/>
        <v>168.18499999999972</v>
      </c>
      <c r="S9" s="397">
        <f t="shared" si="4"/>
        <v>174.21000000000026</v>
      </c>
      <c r="T9" s="397">
        <f t="shared" si="4"/>
        <v>176.9029999999998</v>
      </c>
      <c r="U9" s="397">
        <f t="shared" si="4"/>
        <v>177.01999999999998</v>
      </c>
      <c r="V9" s="397">
        <f t="shared" si="4"/>
        <v>185.22899999999981</v>
      </c>
      <c r="W9" s="397">
        <f t="shared" si="4"/>
        <v>179.64600000000019</v>
      </c>
      <c r="X9" s="397">
        <f t="shared" si="4"/>
        <v>162.6329999999998</v>
      </c>
      <c r="Y9" s="397">
        <f t="shared" si="4"/>
        <v>146.317</v>
      </c>
      <c r="Z9" s="397">
        <f t="shared" si="4"/>
        <v>145.889</v>
      </c>
      <c r="AA9" s="401">
        <f t="shared" si="4"/>
        <v>140.32799999999975</v>
      </c>
      <c r="AB9" s="401">
        <f>AB7-AB8</f>
        <v>136.49199999999973</v>
      </c>
      <c r="AC9" s="401">
        <f>AC7-AC8</f>
        <v>136.42299999999977</v>
      </c>
      <c r="AD9" s="401">
        <f>AD7-AD8</f>
        <v>139.97299999999984</v>
      </c>
      <c r="AE9" s="101">
        <f t="shared" si="2"/>
        <v>2.6022005087119453</v>
      </c>
      <c r="AF9" s="58" t="s">
        <v>125</v>
      </c>
    </row>
    <row r="10" spans="1:54" ht="12.75" customHeight="1">
      <c r="A10" s="7"/>
      <c r="B10" s="9" t="s">
        <v>31</v>
      </c>
      <c r="C10" s="402">
        <v>76.968</v>
      </c>
      <c r="D10" s="403">
        <v>60.758</v>
      </c>
      <c r="E10" s="402">
        <v>62.446</v>
      </c>
      <c r="F10" s="404">
        <v>58.223</v>
      </c>
      <c r="G10" s="404">
        <v>55.438</v>
      </c>
      <c r="H10" s="404">
        <v>54.933</v>
      </c>
      <c r="I10" s="404">
        <v>53.018</v>
      </c>
      <c r="J10" s="404">
        <v>50.744</v>
      </c>
      <c r="K10" s="404">
        <v>48.75</v>
      </c>
      <c r="L10" s="404">
        <v>50.078</v>
      </c>
      <c r="M10" s="404">
        <v>51.167</v>
      </c>
      <c r="N10" s="404">
        <v>51.601</v>
      </c>
      <c r="O10" s="404">
        <v>49.065</v>
      </c>
      <c r="P10" s="404">
        <v>47.444</v>
      </c>
      <c r="Q10" s="404">
        <v>47.444</v>
      </c>
      <c r="R10" s="404">
        <v>50.479</v>
      </c>
      <c r="S10" s="405">
        <v>48.67</v>
      </c>
      <c r="T10" s="405">
        <v>49.307</v>
      </c>
      <c r="U10" s="405">
        <v>49.171</v>
      </c>
      <c r="V10" s="406">
        <v>43.239</v>
      </c>
      <c r="W10" s="406">
        <v>42.115</v>
      </c>
      <c r="X10" s="406">
        <v>41.944</v>
      </c>
      <c r="Y10" s="406">
        <v>40.569</v>
      </c>
      <c r="Z10" s="406">
        <v>42.119</v>
      </c>
      <c r="AA10" s="406">
        <v>38.057</v>
      </c>
      <c r="AB10" s="406">
        <v>35.632</v>
      </c>
      <c r="AC10" s="406">
        <v>41.481</v>
      </c>
      <c r="AD10" s="407">
        <v>40.303</v>
      </c>
      <c r="AE10" s="221">
        <f t="shared" si="2"/>
        <v>-2.8398543911670515</v>
      </c>
      <c r="AF10" s="66" t="s">
        <v>31</v>
      </c>
      <c r="AW10" s="350"/>
      <c r="AX10" s="350"/>
      <c r="AY10" s="350"/>
      <c r="AZ10" s="350"/>
      <c r="BA10" s="350"/>
      <c r="BB10" s="350"/>
    </row>
    <row r="11" spans="1:53" ht="12.75" customHeight="1">
      <c r="A11" s="7"/>
      <c r="B11" s="52" t="s">
        <v>14</v>
      </c>
      <c r="C11" s="396"/>
      <c r="D11" s="395"/>
      <c r="E11" s="408">
        <v>6.478</v>
      </c>
      <c r="F11" s="409">
        <v>4.875</v>
      </c>
      <c r="G11" s="409">
        <v>7.206</v>
      </c>
      <c r="H11" s="409">
        <v>7.355</v>
      </c>
      <c r="I11" s="409">
        <v>7.288</v>
      </c>
      <c r="J11" s="409">
        <v>7.435</v>
      </c>
      <c r="K11" s="409">
        <v>6.351</v>
      </c>
      <c r="L11" s="409">
        <v>6.018</v>
      </c>
      <c r="M11" s="409">
        <v>6.905</v>
      </c>
      <c r="N11" s="409">
        <v>7.586</v>
      </c>
      <c r="O11" s="409">
        <v>6.886</v>
      </c>
      <c r="P11" s="409">
        <v>6.709</v>
      </c>
      <c r="Q11" s="409">
        <v>6.769</v>
      </c>
      <c r="R11" s="409">
        <v>6.997</v>
      </c>
      <c r="S11" s="410">
        <v>7.612</v>
      </c>
      <c r="T11" s="410">
        <v>8.224</v>
      </c>
      <c r="U11" s="410">
        <v>8.222</v>
      </c>
      <c r="V11" s="410">
        <v>8.01</v>
      </c>
      <c r="W11" s="410">
        <v>8.045</v>
      </c>
      <c r="X11" s="410">
        <v>7.068</v>
      </c>
      <c r="Y11" s="411">
        <v>6.61</v>
      </c>
      <c r="Z11" s="411">
        <v>6.638</v>
      </c>
      <c r="AA11" s="411">
        <v>6.717</v>
      </c>
      <c r="AB11" s="411">
        <v>7.016</v>
      </c>
      <c r="AC11" s="411">
        <v>7.015</v>
      </c>
      <c r="AD11" s="412">
        <v>7.226</v>
      </c>
      <c r="AE11" s="384">
        <f t="shared" si="2"/>
        <v>3.0078403421240267</v>
      </c>
      <c r="AF11" s="65" t="s">
        <v>14</v>
      </c>
      <c r="AW11" s="350"/>
      <c r="AX11" s="350"/>
      <c r="AY11" s="350"/>
      <c r="AZ11" s="350"/>
      <c r="BA11" s="350"/>
    </row>
    <row r="12" spans="1:53" ht="12.75" customHeight="1">
      <c r="A12" s="7"/>
      <c r="B12" s="9" t="s">
        <v>16</v>
      </c>
      <c r="C12" s="413"/>
      <c r="D12" s="414"/>
      <c r="E12" s="413">
        <v>21.91</v>
      </c>
      <c r="F12" s="415">
        <v>21.46</v>
      </c>
      <c r="G12" s="415">
        <v>24.936</v>
      </c>
      <c r="H12" s="415">
        <v>25.147</v>
      </c>
      <c r="I12" s="415">
        <v>27.59</v>
      </c>
      <c r="J12" s="404">
        <v>28.746</v>
      </c>
      <c r="K12" s="404">
        <v>29.34</v>
      </c>
      <c r="L12" s="404">
        <v>28.376</v>
      </c>
      <c r="M12" s="404">
        <v>27.207</v>
      </c>
      <c r="N12" s="404">
        <v>26.918</v>
      </c>
      <c r="O12" s="404">
        <v>25.445</v>
      </c>
      <c r="P12" s="404">
        <v>26.027</v>
      </c>
      <c r="Q12" s="404">
        <v>26.586</v>
      </c>
      <c r="R12" s="404">
        <v>27.32</v>
      </c>
      <c r="S12" s="405">
        <v>26.516</v>
      </c>
      <c r="T12" s="405">
        <v>25.239</v>
      </c>
      <c r="U12" s="405">
        <v>22.115</v>
      </c>
      <c r="V12" s="405">
        <v>23.06</v>
      </c>
      <c r="W12" s="405">
        <v>22.481</v>
      </c>
      <c r="X12" s="405">
        <v>21.706</v>
      </c>
      <c r="Y12" s="405">
        <v>19.675</v>
      </c>
      <c r="Z12" s="405">
        <v>20.486</v>
      </c>
      <c r="AA12" s="405">
        <v>20.503</v>
      </c>
      <c r="AB12" s="405">
        <v>20.342</v>
      </c>
      <c r="AC12" s="405">
        <v>21.054</v>
      </c>
      <c r="AD12" s="407">
        <v>21.561</v>
      </c>
      <c r="AE12" s="221">
        <f t="shared" si="2"/>
        <v>2.408093473924211</v>
      </c>
      <c r="AF12" s="66" t="s">
        <v>16</v>
      </c>
      <c r="AW12" s="350"/>
      <c r="AX12" s="350"/>
      <c r="AY12" s="350"/>
      <c r="AZ12" s="350"/>
      <c r="BA12" s="350"/>
    </row>
    <row r="13" spans="1:53" ht="12.75" customHeight="1">
      <c r="A13" s="7"/>
      <c r="B13" s="52" t="s">
        <v>27</v>
      </c>
      <c r="C13" s="408">
        <v>19.782</v>
      </c>
      <c r="D13" s="416">
        <v>12.334</v>
      </c>
      <c r="E13" s="408">
        <v>9.155</v>
      </c>
      <c r="F13" s="409">
        <v>8.757</v>
      </c>
      <c r="G13" s="409">
        <v>8.965</v>
      </c>
      <c r="H13" s="409">
        <v>8.513</v>
      </c>
      <c r="I13" s="409">
        <v>8.279</v>
      </c>
      <c r="J13" s="409">
        <v>8.373</v>
      </c>
      <c r="K13" s="409">
        <v>8.08</v>
      </c>
      <c r="L13" s="409">
        <v>8.004</v>
      </c>
      <c r="M13" s="409">
        <v>7.556</v>
      </c>
      <c r="N13" s="409">
        <v>7.605</v>
      </c>
      <c r="O13" s="409">
        <v>7.346</v>
      </c>
      <c r="P13" s="409">
        <v>6.856</v>
      </c>
      <c r="Q13" s="409">
        <v>7.121</v>
      </c>
      <c r="R13" s="409">
        <v>6.749</v>
      </c>
      <c r="S13" s="411">
        <v>6.209</v>
      </c>
      <c r="T13" s="411">
        <v>5.413</v>
      </c>
      <c r="U13" s="411">
        <v>5.403</v>
      </c>
      <c r="V13" s="411">
        <v>5.549</v>
      </c>
      <c r="W13" s="411">
        <v>5.02</v>
      </c>
      <c r="X13" s="411">
        <v>4.174</v>
      </c>
      <c r="Y13" s="411">
        <v>3.498</v>
      </c>
      <c r="Z13" s="411">
        <v>3.525</v>
      </c>
      <c r="AA13" s="411">
        <v>3.124</v>
      </c>
      <c r="AB13" s="411">
        <v>2.985</v>
      </c>
      <c r="AC13" s="411">
        <v>2.881</v>
      </c>
      <c r="AD13" s="412">
        <v>2.853</v>
      </c>
      <c r="AE13" s="384">
        <f aca="true" t="shared" si="5" ref="AE13:AE45">AD13/AC13*100-100</f>
        <v>-0.9718847622353195</v>
      </c>
      <c r="AF13" s="65" t="s">
        <v>27</v>
      </c>
      <c r="AW13" s="350"/>
      <c r="AX13" s="350"/>
      <c r="AY13" s="350"/>
      <c r="AZ13" s="350"/>
      <c r="BA13" s="350"/>
    </row>
    <row r="14" spans="1:53" ht="12.75" customHeight="1">
      <c r="A14" s="7"/>
      <c r="B14" s="9" t="s">
        <v>32</v>
      </c>
      <c r="C14" s="402">
        <v>377.61</v>
      </c>
      <c r="D14" s="403">
        <v>412.672</v>
      </c>
      <c r="E14" s="402">
        <v>389.35</v>
      </c>
      <c r="F14" s="404">
        <v>385.147</v>
      </c>
      <c r="G14" s="404">
        <v>395.462</v>
      </c>
      <c r="H14" s="404">
        <v>385.384</v>
      </c>
      <c r="I14" s="404">
        <v>392.754</v>
      </c>
      <c r="J14" s="404">
        <v>388.003</v>
      </c>
      <c r="K14" s="404">
        <v>373.082</v>
      </c>
      <c r="L14" s="404">
        <v>380.835</v>
      </c>
      <c r="M14" s="404">
        <v>377.257</v>
      </c>
      <c r="N14" s="404">
        <v>395.689</v>
      </c>
      <c r="O14" s="404">
        <v>382.949</v>
      </c>
      <c r="P14" s="404">
        <v>375.345</v>
      </c>
      <c r="Q14" s="404">
        <v>362.054</v>
      </c>
      <c r="R14" s="404">
        <v>354.534</v>
      </c>
      <c r="S14" s="405">
        <v>339.308</v>
      </c>
      <c r="T14" s="405">
        <v>336.618</v>
      </c>
      <c r="U14" s="405">
        <v>327.984</v>
      </c>
      <c r="V14" s="405">
        <v>335.845</v>
      </c>
      <c r="W14" s="405">
        <v>320.614</v>
      </c>
      <c r="X14" s="405">
        <v>310.667</v>
      </c>
      <c r="Y14" s="405">
        <v>288.297</v>
      </c>
      <c r="Z14" s="405">
        <v>306.266</v>
      </c>
      <c r="AA14" s="405">
        <v>299.637</v>
      </c>
      <c r="AB14" s="405">
        <v>291.105</v>
      </c>
      <c r="AC14" s="405">
        <v>302.435</v>
      </c>
      <c r="AD14" s="407">
        <v>305.659</v>
      </c>
      <c r="AE14" s="221">
        <f t="shared" si="5"/>
        <v>1.0660141848661624</v>
      </c>
      <c r="AF14" s="66" t="s">
        <v>32</v>
      </c>
      <c r="AW14" s="350"/>
      <c r="AX14" s="350"/>
      <c r="AY14" s="350"/>
      <c r="AZ14" s="350"/>
      <c r="BA14" s="350"/>
    </row>
    <row r="15" spans="1:53" ht="12.75" customHeight="1">
      <c r="A15" s="7"/>
      <c r="B15" s="52" t="s">
        <v>17</v>
      </c>
      <c r="C15" s="408" t="s">
        <v>73</v>
      </c>
      <c r="D15" s="416" t="s">
        <v>73</v>
      </c>
      <c r="E15" s="408">
        <v>2.099</v>
      </c>
      <c r="F15" s="409">
        <v>1.923</v>
      </c>
      <c r="G15" s="409">
        <v>1.167</v>
      </c>
      <c r="H15" s="409">
        <v>1.317</v>
      </c>
      <c r="I15" s="409">
        <v>1.584</v>
      </c>
      <c r="J15" s="409">
        <v>1.644</v>
      </c>
      <c r="K15" s="409">
        <v>1.318</v>
      </c>
      <c r="L15" s="409">
        <v>1.491</v>
      </c>
      <c r="M15" s="409">
        <v>1.612</v>
      </c>
      <c r="N15" s="409">
        <v>1.472</v>
      </c>
      <c r="O15" s="409">
        <v>1.504</v>
      </c>
      <c r="P15" s="409">
        <v>1.888</v>
      </c>
      <c r="Q15" s="409">
        <v>2.164</v>
      </c>
      <c r="R15" s="409">
        <v>1.931</v>
      </c>
      <c r="S15" s="411">
        <v>2.244</v>
      </c>
      <c r="T15" s="411">
        <v>2.341</v>
      </c>
      <c r="U15" s="411">
        <v>2.585</v>
      </c>
      <c r="V15" s="411">
        <v>2.449</v>
      </c>
      <c r="W15" s="411">
        <v>1.868</v>
      </c>
      <c r="X15" s="411">
        <v>1.506</v>
      </c>
      <c r="Y15" s="411">
        <v>1.347</v>
      </c>
      <c r="Z15" s="411">
        <v>1.508</v>
      </c>
      <c r="AA15" s="411">
        <v>1.383</v>
      </c>
      <c r="AB15" s="411">
        <v>1.382</v>
      </c>
      <c r="AC15" s="411">
        <v>1.436</v>
      </c>
      <c r="AD15" s="412">
        <v>1.391</v>
      </c>
      <c r="AE15" s="384">
        <f t="shared" si="5"/>
        <v>-3.1337047353760425</v>
      </c>
      <c r="AF15" s="65" t="s">
        <v>17</v>
      </c>
      <c r="AW15" s="350"/>
      <c r="AX15" s="350"/>
      <c r="AY15" s="350"/>
      <c r="AZ15" s="350"/>
      <c r="BA15" s="350"/>
    </row>
    <row r="16" spans="1:53" ht="12.75" customHeight="1">
      <c r="A16" s="7"/>
      <c r="B16" s="9" t="s">
        <v>35</v>
      </c>
      <c r="C16" s="402">
        <v>6.405</v>
      </c>
      <c r="D16" s="403">
        <v>5.683</v>
      </c>
      <c r="E16" s="402">
        <v>6.067</v>
      </c>
      <c r="F16" s="404">
        <v>6.493</v>
      </c>
      <c r="G16" s="404">
        <v>6.677</v>
      </c>
      <c r="H16" s="404">
        <v>6.376</v>
      </c>
      <c r="I16" s="404">
        <v>6.61</v>
      </c>
      <c r="J16" s="404">
        <v>8.117</v>
      </c>
      <c r="K16" s="404">
        <v>8.686</v>
      </c>
      <c r="L16" s="404">
        <v>8.496</v>
      </c>
      <c r="M16" s="404">
        <v>8.239</v>
      </c>
      <c r="N16" s="404">
        <v>7.806</v>
      </c>
      <c r="O16" s="404">
        <v>7.749</v>
      </c>
      <c r="P16" s="404">
        <v>6.909</v>
      </c>
      <c r="Q16" s="404">
        <v>6.625</v>
      </c>
      <c r="R16" s="404">
        <v>5.984</v>
      </c>
      <c r="S16" s="405">
        <v>5.78</v>
      </c>
      <c r="T16" s="405">
        <v>6.533</v>
      </c>
      <c r="U16" s="405">
        <v>6.018</v>
      </c>
      <c r="V16" s="405">
        <v>6.018</v>
      </c>
      <c r="W16" s="405">
        <v>6.736</v>
      </c>
      <c r="X16" s="405">
        <v>6.615</v>
      </c>
      <c r="Y16" s="405">
        <v>5.779</v>
      </c>
      <c r="Z16" s="405">
        <v>5.23</v>
      </c>
      <c r="AA16" s="405">
        <v>5.61</v>
      </c>
      <c r="AB16" s="405">
        <v>4.976</v>
      </c>
      <c r="AC16" s="405">
        <v>5.405</v>
      </c>
      <c r="AD16" s="407">
        <v>5.459</v>
      </c>
      <c r="AE16" s="221">
        <f t="shared" si="5"/>
        <v>0.9990749306197984</v>
      </c>
      <c r="AF16" s="66" t="s">
        <v>35</v>
      </c>
      <c r="AW16" s="350"/>
      <c r="AX16" s="350"/>
      <c r="AY16" s="350"/>
      <c r="AZ16" s="350"/>
      <c r="BA16" s="350"/>
    </row>
    <row r="17" spans="1:53" ht="12.75" customHeight="1">
      <c r="A17" s="7"/>
      <c r="B17" s="52" t="s">
        <v>28</v>
      </c>
      <c r="C17" s="408">
        <v>18.289</v>
      </c>
      <c r="D17" s="416">
        <v>18.233</v>
      </c>
      <c r="E17" s="408">
        <v>19.609</v>
      </c>
      <c r="F17" s="409">
        <v>20.764</v>
      </c>
      <c r="G17" s="409">
        <v>22.006</v>
      </c>
      <c r="H17" s="409">
        <v>22.165</v>
      </c>
      <c r="I17" s="409">
        <v>22.222</v>
      </c>
      <c r="J17" s="409">
        <v>22.798</v>
      </c>
      <c r="K17" s="409">
        <v>23.775</v>
      </c>
      <c r="L17" s="409">
        <v>24.295</v>
      </c>
      <c r="M17" s="409">
        <v>24.819</v>
      </c>
      <c r="N17" s="409">
        <v>24.231</v>
      </c>
      <c r="O17" s="409">
        <v>23.001</v>
      </c>
      <c r="P17" s="409">
        <v>19.671</v>
      </c>
      <c r="Q17" s="409">
        <v>16.809</v>
      </c>
      <c r="R17" s="409">
        <v>15.751</v>
      </c>
      <c r="S17" s="411">
        <v>15.547</v>
      </c>
      <c r="T17" s="411">
        <v>16.914</v>
      </c>
      <c r="U17" s="411">
        <v>16.19</v>
      </c>
      <c r="V17" s="411">
        <v>15.499</v>
      </c>
      <c r="W17" s="411">
        <v>15.083</v>
      </c>
      <c r="X17" s="411">
        <v>14.789</v>
      </c>
      <c r="Y17" s="411">
        <v>15.032</v>
      </c>
      <c r="Z17" s="411">
        <v>13.849</v>
      </c>
      <c r="AA17" s="411">
        <v>12.398</v>
      </c>
      <c r="AB17" s="411">
        <v>12.109</v>
      </c>
      <c r="AC17" s="411">
        <v>11.69</v>
      </c>
      <c r="AD17" s="412">
        <v>11.44</v>
      </c>
      <c r="AE17" s="384">
        <f t="shared" si="5"/>
        <v>-2.1385799828913576</v>
      </c>
      <c r="AF17" s="65" t="s">
        <v>28</v>
      </c>
      <c r="AW17" s="350"/>
      <c r="AX17" s="350"/>
      <c r="AY17" s="350"/>
      <c r="AZ17" s="350"/>
      <c r="BA17" s="350"/>
    </row>
    <row r="18" spans="1:53" ht="12.75" customHeight="1">
      <c r="A18" s="7"/>
      <c r="B18" s="9" t="s">
        <v>33</v>
      </c>
      <c r="C18" s="402">
        <v>57.968</v>
      </c>
      <c r="D18" s="403">
        <v>67.803</v>
      </c>
      <c r="E18" s="402">
        <v>101.507</v>
      </c>
      <c r="F18" s="404">
        <v>98.128</v>
      </c>
      <c r="G18" s="404">
        <v>87.293</v>
      </c>
      <c r="H18" s="404">
        <v>79.925</v>
      </c>
      <c r="I18" s="404">
        <v>78.474</v>
      </c>
      <c r="J18" s="404">
        <v>83.586</v>
      </c>
      <c r="K18" s="404">
        <v>85.588</v>
      </c>
      <c r="L18" s="404">
        <v>86.062</v>
      </c>
      <c r="M18" s="404">
        <v>97.57</v>
      </c>
      <c r="N18" s="404">
        <v>97.811</v>
      </c>
      <c r="O18" s="404">
        <v>101.729</v>
      </c>
      <c r="P18" s="404">
        <v>100.393</v>
      </c>
      <c r="Q18" s="404">
        <v>98.433</v>
      </c>
      <c r="R18" s="404">
        <v>99.987</v>
      </c>
      <c r="S18" s="405">
        <v>94.009</v>
      </c>
      <c r="T18" s="405">
        <v>91.187</v>
      </c>
      <c r="U18" s="405">
        <v>99.779</v>
      </c>
      <c r="V18" s="405">
        <v>100.508</v>
      </c>
      <c r="W18" s="405">
        <v>93.161</v>
      </c>
      <c r="X18" s="405">
        <v>88.251</v>
      </c>
      <c r="Y18" s="405">
        <v>85.503</v>
      </c>
      <c r="Z18" s="405">
        <v>83.027</v>
      </c>
      <c r="AA18" s="405">
        <v>83.115</v>
      </c>
      <c r="AB18" s="405">
        <v>89.519</v>
      </c>
      <c r="AC18" s="405">
        <v>91.57</v>
      </c>
      <c r="AD18" s="407">
        <v>97.756</v>
      </c>
      <c r="AE18" s="221">
        <f t="shared" si="5"/>
        <v>6.755487605110844</v>
      </c>
      <c r="AF18" s="66" t="s">
        <v>33</v>
      </c>
      <c r="AW18" s="350"/>
      <c r="AX18" s="350"/>
      <c r="AY18" s="350"/>
      <c r="AZ18" s="350"/>
      <c r="BA18" s="350"/>
    </row>
    <row r="19" spans="1:53" ht="12.75" customHeight="1">
      <c r="A19" s="7"/>
      <c r="B19" s="52" t="s">
        <v>34</v>
      </c>
      <c r="C19" s="408">
        <v>228.05</v>
      </c>
      <c r="D19" s="416">
        <v>248.469</v>
      </c>
      <c r="E19" s="408">
        <v>162.573</v>
      </c>
      <c r="F19" s="409">
        <v>148.886</v>
      </c>
      <c r="G19" s="409">
        <v>143.361</v>
      </c>
      <c r="H19" s="409">
        <v>137.5</v>
      </c>
      <c r="I19" s="409">
        <v>132.726</v>
      </c>
      <c r="J19" s="409">
        <v>132.949</v>
      </c>
      <c r="K19" s="409">
        <v>125.406</v>
      </c>
      <c r="L19" s="409">
        <v>125.202</v>
      </c>
      <c r="M19" s="409">
        <v>124.387</v>
      </c>
      <c r="N19" s="409">
        <v>124.524</v>
      </c>
      <c r="O19" s="409">
        <v>121.223</v>
      </c>
      <c r="P19" s="409">
        <v>116.745</v>
      </c>
      <c r="Q19" s="409">
        <v>105.47</v>
      </c>
      <c r="R19" s="409">
        <v>90.22</v>
      </c>
      <c r="S19" s="411">
        <v>85.39</v>
      </c>
      <c r="T19" s="411">
        <v>84.525</v>
      </c>
      <c r="U19" s="411">
        <v>80.309</v>
      </c>
      <c r="V19" s="411">
        <v>81.272</v>
      </c>
      <c r="W19" s="411">
        <v>74.487</v>
      </c>
      <c r="X19" s="411">
        <v>72.315</v>
      </c>
      <c r="Y19" s="411">
        <v>67.288</v>
      </c>
      <c r="Z19" s="411">
        <v>65.024</v>
      </c>
      <c r="AA19" s="411">
        <v>60.437</v>
      </c>
      <c r="AB19" s="411">
        <v>56.812</v>
      </c>
      <c r="AC19" s="411">
        <v>58.191</v>
      </c>
      <c r="AD19" s="412">
        <v>56.6</v>
      </c>
      <c r="AE19" s="384">
        <f t="shared" si="5"/>
        <v>-2.734099774879283</v>
      </c>
      <c r="AF19" s="65" t="s">
        <v>34</v>
      </c>
      <c r="AW19" s="350"/>
      <c r="AX19" s="350"/>
      <c r="AY19" s="350"/>
      <c r="AZ19" s="350"/>
      <c r="BA19" s="350"/>
    </row>
    <row r="20" spans="1:53" ht="12.75" customHeight="1">
      <c r="A20" s="7"/>
      <c r="B20" s="9" t="s">
        <v>44</v>
      </c>
      <c r="C20" s="417"/>
      <c r="D20" s="418"/>
      <c r="E20" s="402">
        <v>14.471</v>
      </c>
      <c r="F20" s="404"/>
      <c r="G20" s="404"/>
      <c r="H20" s="404"/>
      <c r="I20" s="404"/>
      <c r="J20" s="404">
        <v>12.668</v>
      </c>
      <c r="K20" s="404"/>
      <c r="L20" s="419"/>
      <c r="M20" s="404">
        <v>12.846</v>
      </c>
      <c r="N20" s="404">
        <v>12.958</v>
      </c>
      <c r="O20" s="404">
        <v>14.43</v>
      </c>
      <c r="P20" s="404">
        <v>15.656</v>
      </c>
      <c r="Q20" s="404">
        <v>17.071</v>
      </c>
      <c r="R20" s="404">
        <v>18.592</v>
      </c>
      <c r="S20" s="406">
        <v>17.14</v>
      </c>
      <c r="T20" s="406">
        <v>15.679</v>
      </c>
      <c r="U20" s="406">
        <v>16.706</v>
      </c>
      <c r="V20" s="406">
        <v>18.033</v>
      </c>
      <c r="W20" s="406">
        <v>16.29</v>
      </c>
      <c r="X20" s="406">
        <v>15.731</v>
      </c>
      <c r="Y20" s="406">
        <v>13.274</v>
      </c>
      <c r="Z20" s="406">
        <v>13.229</v>
      </c>
      <c r="AA20" s="405">
        <v>11.774</v>
      </c>
      <c r="AB20" s="405">
        <v>11.228</v>
      </c>
      <c r="AC20" s="405">
        <v>10.323</v>
      </c>
      <c r="AD20" s="407">
        <v>11.038</v>
      </c>
      <c r="AE20" s="221">
        <f t="shared" si="5"/>
        <v>6.926281119829511</v>
      </c>
      <c r="AF20" s="66" t="s">
        <v>44</v>
      </c>
      <c r="AW20" s="350"/>
      <c r="AX20" s="350"/>
      <c r="AY20" s="350"/>
      <c r="AZ20" s="350"/>
      <c r="BA20" s="350"/>
    </row>
    <row r="21" spans="1:53" ht="12.75" customHeight="1">
      <c r="A21" s="7"/>
      <c r="B21" s="244" t="s">
        <v>36</v>
      </c>
      <c r="C21" s="420">
        <v>173.132</v>
      </c>
      <c r="D21" s="421">
        <v>163.77</v>
      </c>
      <c r="E21" s="420">
        <v>161.782</v>
      </c>
      <c r="F21" s="422">
        <v>170.702</v>
      </c>
      <c r="G21" s="422">
        <v>170.814</v>
      </c>
      <c r="H21" s="422">
        <v>153.393</v>
      </c>
      <c r="I21" s="422">
        <v>170.679</v>
      </c>
      <c r="J21" s="422">
        <v>182.761</v>
      </c>
      <c r="K21" s="422">
        <v>190.068</v>
      </c>
      <c r="L21" s="422">
        <v>190.031</v>
      </c>
      <c r="M21" s="422">
        <v>204.615</v>
      </c>
      <c r="N21" s="422">
        <v>225.646</v>
      </c>
      <c r="O21" s="422">
        <v>256.546</v>
      </c>
      <c r="P21" s="422">
        <v>263.1</v>
      </c>
      <c r="Q21" s="422">
        <v>239.354</v>
      </c>
      <c r="R21" s="422">
        <v>252.271</v>
      </c>
      <c r="S21" s="423">
        <v>243.49</v>
      </c>
      <c r="T21" s="423">
        <v>240.011</v>
      </c>
      <c r="U21" s="423">
        <v>238.124</v>
      </c>
      <c r="V21" s="423">
        <v>230.871</v>
      </c>
      <c r="W21" s="423">
        <v>218.963</v>
      </c>
      <c r="X21" s="423">
        <v>215.43</v>
      </c>
      <c r="Y21" s="423">
        <v>212.997</v>
      </c>
      <c r="Z21" s="423">
        <v>205.638</v>
      </c>
      <c r="AA21" s="423">
        <v>188.228</v>
      </c>
      <c r="AB21" s="423">
        <v>181.66</v>
      </c>
      <c r="AC21" s="423">
        <v>177.031</v>
      </c>
      <c r="AD21" s="424">
        <v>174.539</v>
      </c>
      <c r="AE21" s="384">
        <f t="shared" si="5"/>
        <v>-1.4076630646610084</v>
      </c>
      <c r="AF21" s="280" t="s">
        <v>36</v>
      </c>
      <c r="AW21" s="350"/>
      <c r="AX21" s="350"/>
      <c r="AY21" s="350"/>
      <c r="AZ21" s="350"/>
      <c r="BA21" s="350"/>
    </row>
    <row r="22" spans="1:53" ht="12.75" customHeight="1">
      <c r="A22" s="7"/>
      <c r="B22" s="9" t="s">
        <v>15</v>
      </c>
      <c r="C22" s="402" t="s">
        <v>73</v>
      </c>
      <c r="D22" s="403" t="s">
        <v>73</v>
      </c>
      <c r="E22" s="402">
        <v>3.172</v>
      </c>
      <c r="F22" s="404"/>
      <c r="G22" s="404"/>
      <c r="H22" s="404"/>
      <c r="I22" s="404"/>
      <c r="J22" s="404">
        <v>3.052</v>
      </c>
      <c r="K22" s="404"/>
      <c r="L22" s="404">
        <v>3.021</v>
      </c>
      <c r="M22" s="404">
        <v>2.641</v>
      </c>
      <c r="N22" s="404">
        <v>2.5</v>
      </c>
      <c r="O22" s="404">
        <v>2.411</v>
      </c>
      <c r="P22" s="404">
        <v>2.393</v>
      </c>
      <c r="Q22" s="404">
        <v>2.369</v>
      </c>
      <c r="R22" s="404">
        <v>2.358</v>
      </c>
      <c r="S22" s="405">
        <v>1.88</v>
      </c>
      <c r="T22" s="405">
        <v>1.382</v>
      </c>
      <c r="U22" s="405">
        <v>1.558</v>
      </c>
      <c r="V22" s="405">
        <v>1.468</v>
      </c>
      <c r="W22" s="405">
        <v>1.392</v>
      </c>
      <c r="X22" s="405">
        <v>1.197</v>
      </c>
      <c r="Y22" s="405">
        <v>1.198</v>
      </c>
      <c r="Z22" s="405">
        <v>1.058</v>
      </c>
      <c r="AA22" s="405">
        <v>0.919</v>
      </c>
      <c r="AB22" s="405">
        <v>0.774</v>
      </c>
      <c r="AC22" s="405">
        <v>0.758</v>
      </c>
      <c r="AD22" s="407">
        <v>0.66</v>
      </c>
      <c r="AE22" s="221">
        <f t="shared" si="5"/>
        <v>-12.928759894459091</v>
      </c>
      <c r="AF22" s="66" t="s">
        <v>15</v>
      </c>
      <c r="AW22" s="350"/>
      <c r="AX22" s="350"/>
      <c r="AY22" s="350"/>
      <c r="AZ22" s="350"/>
      <c r="BA22" s="350"/>
    </row>
    <row r="23" spans="1:53" ht="12.75" customHeight="1">
      <c r="A23" s="7"/>
      <c r="B23" s="244" t="s">
        <v>19</v>
      </c>
      <c r="C23" s="420" t="s">
        <v>73</v>
      </c>
      <c r="D23" s="421" t="s">
        <v>73</v>
      </c>
      <c r="E23" s="420">
        <v>4.325</v>
      </c>
      <c r="F23" s="422">
        <v>4.271</v>
      </c>
      <c r="G23" s="422">
        <v>3.474</v>
      </c>
      <c r="H23" s="422">
        <v>3.389</v>
      </c>
      <c r="I23" s="422">
        <v>3.814</v>
      </c>
      <c r="J23" s="422">
        <v>4.056</v>
      </c>
      <c r="K23" s="422">
        <v>3.711</v>
      </c>
      <c r="L23" s="422">
        <v>3.925</v>
      </c>
      <c r="M23" s="422">
        <v>4.54</v>
      </c>
      <c r="N23" s="422">
        <v>4.442</v>
      </c>
      <c r="O23" s="422">
        <v>4.482</v>
      </c>
      <c r="P23" s="422">
        <v>4.766</v>
      </c>
      <c r="Q23" s="422">
        <v>5.083</v>
      </c>
      <c r="R23" s="422">
        <v>5.379</v>
      </c>
      <c r="S23" s="423">
        <v>10.487</v>
      </c>
      <c r="T23" s="423">
        <v>9.31</v>
      </c>
      <c r="U23" s="423">
        <v>8.986</v>
      </c>
      <c r="V23" s="423">
        <v>9.865</v>
      </c>
      <c r="W23" s="423">
        <v>8.894</v>
      </c>
      <c r="X23" s="423">
        <v>3.16</v>
      </c>
      <c r="Y23" s="423">
        <v>3.193</v>
      </c>
      <c r="Z23" s="423">
        <v>3.386</v>
      </c>
      <c r="AA23" s="423">
        <v>3.358</v>
      </c>
      <c r="AB23" s="423">
        <v>3.489</v>
      </c>
      <c r="AC23" s="423">
        <v>3.728</v>
      </c>
      <c r="AD23" s="424">
        <v>3.692</v>
      </c>
      <c r="AE23" s="384">
        <f t="shared" si="5"/>
        <v>-0.9656652360515068</v>
      </c>
      <c r="AF23" s="280" t="s">
        <v>19</v>
      </c>
      <c r="AW23" s="350"/>
      <c r="AX23" s="350"/>
      <c r="AY23" s="350"/>
      <c r="AZ23" s="350"/>
      <c r="BA23" s="350"/>
    </row>
    <row r="24" spans="1:53" ht="12.75" customHeight="1">
      <c r="A24" s="7"/>
      <c r="B24" s="9" t="s">
        <v>20</v>
      </c>
      <c r="C24" s="402" t="s">
        <v>73</v>
      </c>
      <c r="D24" s="403" t="s">
        <v>73</v>
      </c>
      <c r="E24" s="402">
        <v>5.135</v>
      </c>
      <c r="F24" s="404">
        <v>6.067</v>
      </c>
      <c r="G24" s="404">
        <v>4.049</v>
      </c>
      <c r="H24" s="404">
        <v>4.319</v>
      </c>
      <c r="I24" s="404">
        <v>3.902</v>
      </c>
      <c r="J24" s="404">
        <v>4.144</v>
      </c>
      <c r="K24" s="404">
        <v>4.579</v>
      </c>
      <c r="L24" s="404">
        <v>5.319</v>
      </c>
      <c r="M24" s="404">
        <v>6.445</v>
      </c>
      <c r="N24" s="404">
        <v>6.356</v>
      </c>
      <c r="O24" s="404">
        <v>5.807</v>
      </c>
      <c r="P24" s="404">
        <v>5.972</v>
      </c>
      <c r="Q24" s="404">
        <v>6.091</v>
      </c>
      <c r="R24" s="404">
        <v>5.965</v>
      </c>
      <c r="S24" s="405">
        <v>6.357</v>
      </c>
      <c r="T24" s="405">
        <v>6.772</v>
      </c>
      <c r="U24" s="405">
        <v>6.588</v>
      </c>
      <c r="V24" s="405">
        <v>6.448</v>
      </c>
      <c r="W24" s="405">
        <v>4.796</v>
      </c>
      <c r="X24" s="405">
        <v>3.827</v>
      </c>
      <c r="Y24" s="405">
        <v>3.53</v>
      </c>
      <c r="Z24" s="405">
        <v>3.266</v>
      </c>
      <c r="AA24" s="405">
        <v>3.392</v>
      </c>
      <c r="AB24" s="405">
        <v>3.391</v>
      </c>
      <c r="AC24" s="405">
        <v>3.256</v>
      </c>
      <c r="AD24" s="407">
        <v>3.031</v>
      </c>
      <c r="AE24" s="221">
        <f t="shared" si="5"/>
        <v>-6.910319410319403</v>
      </c>
      <c r="AF24" s="66" t="s">
        <v>20</v>
      </c>
      <c r="AW24" s="350"/>
      <c r="AX24" s="350"/>
      <c r="AY24" s="350"/>
      <c r="AZ24" s="350"/>
      <c r="BA24" s="350"/>
    </row>
    <row r="25" spans="1:53" ht="12.75" customHeight="1">
      <c r="A25" s="7"/>
      <c r="B25" s="244" t="s">
        <v>37</v>
      </c>
      <c r="C25" s="420">
        <v>1.607</v>
      </c>
      <c r="D25" s="421">
        <v>1.577</v>
      </c>
      <c r="E25" s="420">
        <v>1.216</v>
      </c>
      <c r="F25" s="422">
        <v>1.126</v>
      </c>
      <c r="G25" s="422">
        <v>1.139</v>
      </c>
      <c r="H25" s="422">
        <v>1.184</v>
      </c>
      <c r="I25" s="422">
        <v>1.133</v>
      </c>
      <c r="J25" s="422">
        <v>1.145</v>
      </c>
      <c r="K25" s="422">
        <v>1.05</v>
      </c>
      <c r="L25" s="422">
        <v>1.016</v>
      </c>
      <c r="M25" s="422">
        <v>1.058</v>
      </c>
      <c r="N25" s="422">
        <v>1.076</v>
      </c>
      <c r="O25" s="422">
        <v>0.899</v>
      </c>
      <c r="P25" s="422">
        <v>0.772</v>
      </c>
      <c r="Q25" s="422">
        <v>0.769</v>
      </c>
      <c r="R25" s="422">
        <v>0.72</v>
      </c>
      <c r="S25" s="423">
        <v>0.716</v>
      </c>
      <c r="T25" s="423">
        <v>0.775</v>
      </c>
      <c r="U25" s="423">
        <v>0.805</v>
      </c>
      <c r="V25" s="423">
        <v>0.954</v>
      </c>
      <c r="W25" s="423">
        <v>0.927</v>
      </c>
      <c r="X25" s="423">
        <v>0.869</v>
      </c>
      <c r="Y25" s="423">
        <v>0.787</v>
      </c>
      <c r="Z25" s="423">
        <v>0.962</v>
      </c>
      <c r="AA25" s="423">
        <v>1.019</v>
      </c>
      <c r="AB25" s="423">
        <v>0.949</v>
      </c>
      <c r="AC25" s="423">
        <v>0.908</v>
      </c>
      <c r="AD25" s="424">
        <v>0.983</v>
      </c>
      <c r="AE25" s="384">
        <f t="shared" si="5"/>
        <v>8.25991189427313</v>
      </c>
      <c r="AF25" s="280" t="s">
        <v>37</v>
      </c>
      <c r="AW25" s="350"/>
      <c r="AX25" s="350"/>
      <c r="AY25" s="350"/>
      <c r="AZ25" s="350"/>
      <c r="BA25" s="350"/>
    </row>
    <row r="26" spans="1:53" ht="12.75" customHeight="1">
      <c r="A26" s="7"/>
      <c r="B26" s="9" t="s">
        <v>18</v>
      </c>
      <c r="C26" s="402">
        <v>23.225</v>
      </c>
      <c r="D26" s="403">
        <v>18.994</v>
      </c>
      <c r="E26" s="402">
        <v>27.801</v>
      </c>
      <c r="F26" s="404">
        <v>24.589</v>
      </c>
      <c r="G26" s="404">
        <v>24.623</v>
      </c>
      <c r="H26" s="404">
        <v>19.527</v>
      </c>
      <c r="I26" s="404">
        <v>20.722</v>
      </c>
      <c r="J26" s="404">
        <v>19.817</v>
      </c>
      <c r="K26" s="404">
        <v>18.393</v>
      </c>
      <c r="L26" s="404">
        <v>19.097</v>
      </c>
      <c r="M26" s="404">
        <v>20.147</v>
      </c>
      <c r="N26" s="404">
        <v>18.923</v>
      </c>
      <c r="O26" s="404">
        <v>17.493</v>
      </c>
      <c r="P26" s="404">
        <v>18.505</v>
      </c>
      <c r="Q26" s="404">
        <v>19.686</v>
      </c>
      <c r="R26" s="404">
        <v>19.976</v>
      </c>
      <c r="S26" s="405">
        <v>20.957</v>
      </c>
      <c r="T26" s="405">
        <v>20.777</v>
      </c>
      <c r="U26" s="405">
        <v>20.977</v>
      </c>
      <c r="V26" s="405">
        <v>20.634</v>
      </c>
      <c r="W26" s="405">
        <v>19.174</v>
      </c>
      <c r="X26" s="405">
        <v>17.863</v>
      </c>
      <c r="Y26" s="405">
        <v>16.308</v>
      </c>
      <c r="Z26" s="405">
        <v>15.827</v>
      </c>
      <c r="AA26" s="405">
        <v>15.174</v>
      </c>
      <c r="AB26" s="405">
        <v>15.691</v>
      </c>
      <c r="AC26" s="405">
        <v>15.847</v>
      </c>
      <c r="AD26" s="407">
        <v>16.333</v>
      </c>
      <c r="AE26" s="221">
        <f t="shared" si="5"/>
        <v>3.066826528680508</v>
      </c>
      <c r="AF26" s="66" t="s">
        <v>18</v>
      </c>
      <c r="AW26" s="350"/>
      <c r="AX26" s="350"/>
      <c r="AY26" s="350"/>
      <c r="AZ26" s="350"/>
      <c r="BA26" s="350"/>
    </row>
    <row r="27" spans="1:53" ht="12.75" customHeight="1">
      <c r="A27" s="7"/>
      <c r="B27" s="244" t="s">
        <v>21</v>
      </c>
      <c r="C27" s="425" t="s">
        <v>73</v>
      </c>
      <c r="D27" s="426" t="s">
        <v>73</v>
      </c>
      <c r="E27" s="425">
        <v>0.2375</v>
      </c>
      <c r="F27" s="427"/>
      <c r="G27" s="427"/>
      <c r="H27" s="427">
        <v>0.756</v>
      </c>
      <c r="I27" s="427">
        <v>0.845</v>
      </c>
      <c r="J27" s="427">
        <v>0.969</v>
      </c>
      <c r="K27" s="427"/>
      <c r="L27" s="427">
        <v>1.5490000000004656</v>
      </c>
      <c r="M27" s="427">
        <v>1.039999999999767</v>
      </c>
      <c r="N27" s="427">
        <v>1.2309999999995342</v>
      </c>
      <c r="O27" s="427">
        <v>1.2529999999997672</v>
      </c>
      <c r="P27" s="422">
        <v>1.231</v>
      </c>
      <c r="Q27" s="422">
        <v>1.312</v>
      </c>
      <c r="R27" s="422">
        <v>1.188</v>
      </c>
      <c r="S27" s="423">
        <v>1.281</v>
      </c>
      <c r="T27" s="423">
        <v>0.848</v>
      </c>
      <c r="U27" s="423">
        <v>0.894</v>
      </c>
      <c r="V27" s="423">
        <v>0.942</v>
      </c>
      <c r="W27" s="423">
        <v>0.764</v>
      </c>
      <c r="X27" s="423">
        <v>0.636</v>
      </c>
      <c r="Y27" s="423">
        <v>0.577</v>
      </c>
      <c r="Z27" s="428">
        <v>1.14</v>
      </c>
      <c r="AA27" s="429">
        <v>1.27</v>
      </c>
      <c r="AB27" s="429">
        <v>1.208</v>
      </c>
      <c r="AC27" s="429">
        <v>1.449</v>
      </c>
      <c r="AD27" s="424">
        <v>1.38</v>
      </c>
      <c r="AE27" s="384">
        <f t="shared" si="5"/>
        <v>-4.761904761904773</v>
      </c>
      <c r="AF27" s="280" t="s">
        <v>21</v>
      </c>
      <c r="AW27" s="350"/>
      <c r="AX27" s="350"/>
      <c r="AY27" s="350"/>
      <c r="AZ27" s="350"/>
      <c r="BA27" s="350"/>
    </row>
    <row r="28" spans="1:53" ht="12.75" customHeight="1">
      <c r="A28" s="7"/>
      <c r="B28" s="243" t="s">
        <v>29</v>
      </c>
      <c r="C28" s="402">
        <v>58.883</v>
      </c>
      <c r="D28" s="403">
        <v>49.383</v>
      </c>
      <c r="E28" s="402">
        <v>44.892</v>
      </c>
      <c r="F28" s="404">
        <v>40.703</v>
      </c>
      <c r="G28" s="404">
        <v>41.021</v>
      </c>
      <c r="H28" s="404">
        <v>40.204</v>
      </c>
      <c r="I28" s="404">
        <v>41.391</v>
      </c>
      <c r="J28" s="404">
        <v>42.641</v>
      </c>
      <c r="K28" s="404">
        <v>41.041</v>
      </c>
      <c r="L28" s="404">
        <v>41.036</v>
      </c>
      <c r="M28" s="404">
        <v>41.299</v>
      </c>
      <c r="N28" s="404">
        <v>42.271</v>
      </c>
      <c r="O28" s="404">
        <v>42.271</v>
      </c>
      <c r="P28" s="404">
        <v>35.313</v>
      </c>
      <c r="Q28" s="404">
        <v>33.538</v>
      </c>
      <c r="R28" s="404">
        <v>31.635</v>
      </c>
      <c r="S28" s="405">
        <v>27.758</v>
      </c>
      <c r="T28" s="405">
        <v>27.007</v>
      </c>
      <c r="U28" s="405">
        <v>24.527</v>
      </c>
      <c r="V28" s="405">
        <v>25.819</v>
      </c>
      <c r="W28" s="405">
        <v>23.708</v>
      </c>
      <c r="X28" s="405">
        <v>19.378</v>
      </c>
      <c r="Y28" s="405">
        <v>10.778</v>
      </c>
      <c r="Z28" s="430">
        <v>5.134</v>
      </c>
      <c r="AA28" s="431">
        <v>4.968</v>
      </c>
      <c r="AB28" s="430">
        <v>9.522</v>
      </c>
      <c r="AC28" s="405">
        <v>13.358</v>
      </c>
      <c r="AD28" s="432">
        <v>18.523</v>
      </c>
      <c r="AE28" s="221">
        <f t="shared" si="5"/>
        <v>38.66596795927532</v>
      </c>
      <c r="AF28" s="279" t="s">
        <v>29</v>
      </c>
      <c r="AW28" s="350"/>
      <c r="AX28" s="350"/>
      <c r="AY28" s="350"/>
      <c r="AZ28" s="350"/>
      <c r="BA28" s="350"/>
    </row>
    <row r="29" spans="1:53" ht="12.75" customHeight="1">
      <c r="A29" s="7"/>
      <c r="B29" s="244" t="s">
        <v>38</v>
      </c>
      <c r="C29" s="420">
        <v>51.631</v>
      </c>
      <c r="D29" s="421">
        <v>46.214</v>
      </c>
      <c r="E29" s="420">
        <v>46.338</v>
      </c>
      <c r="F29" s="422">
        <v>44.73</v>
      </c>
      <c r="G29" s="422">
        <v>44.73</v>
      </c>
      <c r="H29" s="422">
        <v>41.791</v>
      </c>
      <c r="I29" s="422">
        <v>42.015</v>
      </c>
      <c r="J29" s="422">
        <v>38.956</v>
      </c>
      <c r="K29" s="422">
        <v>38.253</v>
      </c>
      <c r="L29" s="422">
        <v>39.695</v>
      </c>
      <c r="M29" s="422">
        <v>39.225</v>
      </c>
      <c r="N29" s="422">
        <v>42.348</v>
      </c>
      <c r="O29" s="422">
        <v>42.126</v>
      </c>
      <c r="P29" s="422">
        <v>43.073</v>
      </c>
      <c r="Q29" s="422">
        <v>43.175</v>
      </c>
      <c r="R29" s="422">
        <v>43.423</v>
      </c>
      <c r="S29" s="423">
        <v>42.657</v>
      </c>
      <c r="T29" s="423">
        <v>40.896</v>
      </c>
      <c r="U29" s="423">
        <v>39.884</v>
      </c>
      <c r="V29" s="423">
        <v>41.096</v>
      </c>
      <c r="W29" s="423">
        <v>39.173</v>
      </c>
      <c r="X29" s="423">
        <v>37.925</v>
      </c>
      <c r="Y29" s="423">
        <v>35.348</v>
      </c>
      <c r="Z29" s="423">
        <v>35.129</v>
      </c>
      <c r="AA29" s="423">
        <v>40.831</v>
      </c>
      <c r="AB29" s="423">
        <v>38.502</v>
      </c>
      <c r="AC29" s="423">
        <v>37.957</v>
      </c>
      <c r="AD29" s="424">
        <v>37.96</v>
      </c>
      <c r="AE29" s="384">
        <f t="shared" si="5"/>
        <v>0.007903680480538355</v>
      </c>
      <c r="AF29" s="280" t="s">
        <v>38</v>
      </c>
      <c r="AW29" s="350"/>
      <c r="AX29" s="350"/>
      <c r="AY29" s="350"/>
      <c r="AZ29" s="350"/>
      <c r="BA29" s="350"/>
    </row>
    <row r="30" spans="1:53" ht="12.75" customHeight="1">
      <c r="A30" s="7"/>
      <c r="B30" s="9" t="s">
        <v>22</v>
      </c>
      <c r="C30" s="402">
        <v>41.843</v>
      </c>
      <c r="D30" s="403">
        <v>40.373</v>
      </c>
      <c r="E30" s="402">
        <v>50.532</v>
      </c>
      <c r="F30" s="404">
        <v>54.038</v>
      </c>
      <c r="G30" s="404">
        <v>50.989</v>
      </c>
      <c r="H30" s="404">
        <v>48.901</v>
      </c>
      <c r="I30" s="404">
        <v>53.647</v>
      </c>
      <c r="J30" s="404">
        <v>56.904</v>
      </c>
      <c r="K30" s="404">
        <v>57.911</v>
      </c>
      <c r="L30" s="404">
        <v>66.586</v>
      </c>
      <c r="M30" s="404">
        <v>61.855</v>
      </c>
      <c r="N30" s="404">
        <v>55.106</v>
      </c>
      <c r="O30" s="404">
        <v>57.331</v>
      </c>
      <c r="P30" s="404">
        <v>53.798</v>
      </c>
      <c r="Q30" s="404">
        <v>53.558</v>
      </c>
      <c r="R30" s="404">
        <v>51.076</v>
      </c>
      <c r="S30" s="405">
        <v>51.068</v>
      </c>
      <c r="T30" s="405">
        <v>48.1</v>
      </c>
      <c r="U30" s="405">
        <v>46.876</v>
      </c>
      <c r="V30" s="405">
        <v>49.536</v>
      </c>
      <c r="W30" s="405">
        <v>49.054</v>
      </c>
      <c r="X30" s="405">
        <v>44.195</v>
      </c>
      <c r="Y30" s="405">
        <v>38.832</v>
      </c>
      <c r="Z30" s="405">
        <v>40.069</v>
      </c>
      <c r="AA30" s="405">
        <v>37.046</v>
      </c>
      <c r="AB30" s="405">
        <v>35.847</v>
      </c>
      <c r="AC30" s="405">
        <v>34.97</v>
      </c>
      <c r="AD30" s="407">
        <v>32.967</v>
      </c>
      <c r="AE30" s="221">
        <f t="shared" si="5"/>
        <v>-5.727766657134694</v>
      </c>
      <c r="AF30" s="66" t="s">
        <v>22</v>
      </c>
      <c r="AW30" s="350"/>
      <c r="AX30" s="350"/>
      <c r="AY30" s="350"/>
      <c r="AZ30" s="350"/>
      <c r="BA30" s="350"/>
    </row>
    <row r="31" spans="1:53" ht="12.75" customHeight="1">
      <c r="A31" s="7"/>
      <c r="B31" s="244" t="s">
        <v>39</v>
      </c>
      <c r="C31" s="420">
        <v>22.662</v>
      </c>
      <c r="D31" s="421">
        <v>33.886</v>
      </c>
      <c r="E31" s="420">
        <v>45.11</v>
      </c>
      <c r="F31" s="422">
        <v>48.953</v>
      </c>
      <c r="G31" s="422">
        <v>50.851</v>
      </c>
      <c r="H31" s="422">
        <v>48.645</v>
      </c>
      <c r="I31" s="422">
        <v>45.83</v>
      </c>
      <c r="J31" s="422">
        <v>48.339</v>
      </c>
      <c r="K31" s="422">
        <v>49.265</v>
      </c>
      <c r="L31" s="422">
        <v>49.417</v>
      </c>
      <c r="M31" s="422">
        <v>49.357</v>
      </c>
      <c r="N31" s="422">
        <v>48.508</v>
      </c>
      <c r="O31" s="422">
        <v>44.463</v>
      </c>
      <c r="P31" s="422">
        <v>42.521</v>
      </c>
      <c r="Q31" s="422">
        <v>42.219</v>
      </c>
      <c r="R31" s="422">
        <v>41.495</v>
      </c>
      <c r="S31" s="423">
        <v>38.93</v>
      </c>
      <c r="T31" s="423">
        <v>37.066</v>
      </c>
      <c r="U31" s="423">
        <v>35.68</v>
      </c>
      <c r="V31" s="423">
        <v>35.311</v>
      </c>
      <c r="W31" s="423">
        <v>33.613</v>
      </c>
      <c r="X31" s="423">
        <v>35.484</v>
      </c>
      <c r="Y31" s="423">
        <v>35.426</v>
      </c>
      <c r="Z31" s="423">
        <v>32.541</v>
      </c>
      <c r="AA31" s="423">
        <v>29.867</v>
      </c>
      <c r="AB31" s="423">
        <v>30.339</v>
      </c>
      <c r="AC31" s="423">
        <v>30.604</v>
      </c>
      <c r="AD31" s="424">
        <v>31.955</v>
      </c>
      <c r="AE31" s="384">
        <f t="shared" si="5"/>
        <v>4.414455626715451</v>
      </c>
      <c r="AF31" s="280" t="s">
        <v>39</v>
      </c>
      <c r="AW31" s="350"/>
      <c r="AX31" s="350"/>
      <c r="AY31" s="350"/>
      <c r="AZ31" s="350"/>
      <c r="BA31" s="350"/>
    </row>
    <row r="32" spans="1:53" ht="12.75" customHeight="1">
      <c r="A32" s="7"/>
      <c r="B32" s="9" t="s">
        <v>23</v>
      </c>
      <c r="C32" s="417"/>
      <c r="D32" s="418"/>
      <c r="E32" s="402">
        <v>9.708</v>
      </c>
      <c r="F32" s="404">
        <v>8.948</v>
      </c>
      <c r="G32" s="404">
        <v>8.181</v>
      </c>
      <c r="H32" s="404">
        <v>8.972</v>
      </c>
      <c r="I32" s="404">
        <v>9.381</v>
      </c>
      <c r="J32" s="404">
        <v>9.119</v>
      </c>
      <c r="K32" s="404">
        <v>8.931</v>
      </c>
      <c r="L32" s="404">
        <v>8.801</v>
      </c>
      <c r="M32" s="404">
        <v>8.457</v>
      </c>
      <c r="N32" s="404">
        <v>7.95</v>
      </c>
      <c r="O32" s="404">
        <v>7.889</v>
      </c>
      <c r="P32" s="404">
        <v>7.528</v>
      </c>
      <c r="Q32" s="404">
        <v>7.453</v>
      </c>
      <c r="R32" s="404">
        <v>6.942</v>
      </c>
      <c r="S32" s="405">
        <v>7.335</v>
      </c>
      <c r="T32" s="430">
        <v>19.819</v>
      </c>
      <c r="U32" s="405">
        <v>21.905</v>
      </c>
      <c r="V32" s="405">
        <v>24.661</v>
      </c>
      <c r="W32" s="405">
        <v>29.307</v>
      </c>
      <c r="X32" s="405">
        <v>28.612</v>
      </c>
      <c r="Y32" s="405">
        <v>25.995</v>
      </c>
      <c r="Z32" s="405">
        <v>26.647</v>
      </c>
      <c r="AA32" s="405">
        <v>26.928</v>
      </c>
      <c r="AB32" s="405">
        <v>24.827</v>
      </c>
      <c r="AC32" s="405">
        <v>25.355</v>
      </c>
      <c r="AD32" s="407">
        <v>28.944</v>
      </c>
      <c r="AE32" s="221">
        <f t="shared" si="5"/>
        <v>14.154999014001163</v>
      </c>
      <c r="AF32" s="66" t="s">
        <v>23</v>
      </c>
      <c r="AW32" s="350"/>
      <c r="AX32" s="350"/>
      <c r="AY32" s="350"/>
      <c r="AZ32" s="350"/>
      <c r="BA32" s="350"/>
    </row>
    <row r="33" spans="1:53" ht="12.75" customHeight="1">
      <c r="A33" s="7"/>
      <c r="B33" s="244" t="s">
        <v>25</v>
      </c>
      <c r="C33" s="420" t="s">
        <v>73</v>
      </c>
      <c r="D33" s="421" t="s">
        <v>73</v>
      </c>
      <c r="E33" s="420">
        <v>5.177</v>
      </c>
      <c r="F33" s="422">
        <v>5.479</v>
      </c>
      <c r="G33" s="422">
        <v>5.781</v>
      </c>
      <c r="H33" s="422">
        <v>6.29</v>
      </c>
      <c r="I33" s="422">
        <v>6.552</v>
      </c>
      <c r="J33" s="422">
        <v>6.567</v>
      </c>
      <c r="K33" s="422">
        <v>6.273</v>
      </c>
      <c r="L33" s="422">
        <v>6.973</v>
      </c>
      <c r="M33" s="422">
        <v>5.874</v>
      </c>
      <c r="N33" s="422">
        <v>7.009</v>
      </c>
      <c r="O33" s="422">
        <v>8.951</v>
      </c>
      <c r="P33" s="422">
        <v>9.595</v>
      </c>
      <c r="Q33" s="422">
        <v>10.541</v>
      </c>
      <c r="R33" s="422">
        <v>11.91</v>
      </c>
      <c r="S33" s="423">
        <v>12.89</v>
      </c>
      <c r="T33" s="423">
        <v>10.509</v>
      </c>
      <c r="U33" s="423">
        <v>11.62</v>
      </c>
      <c r="V33" s="423">
        <v>11.64</v>
      </c>
      <c r="W33" s="423">
        <v>9.165</v>
      </c>
      <c r="X33" s="423">
        <v>8.717</v>
      </c>
      <c r="Y33" s="423">
        <v>7.659</v>
      </c>
      <c r="Z33" s="423">
        <v>7.257</v>
      </c>
      <c r="AA33" s="423">
        <v>6.857</v>
      </c>
      <c r="AB33" s="423">
        <v>6.568</v>
      </c>
      <c r="AC33" s="423">
        <v>6.168</v>
      </c>
      <c r="AD33" s="424">
        <v>6.578</v>
      </c>
      <c r="AE33" s="384">
        <f t="shared" si="5"/>
        <v>6.64721141374838</v>
      </c>
      <c r="AF33" s="280" t="s">
        <v>25</v>
      </c>
      <c r="AW33" s="350"/>
      <c r="AX33" s="350"/>
      <c r="AY33" s="350"/>
      <c r="AZ33" s="350"/>
      <c r="BA33" s="350"/>
    </row>
    <row r="34" spans="1:53" ht="12.75" customHeight="1">
      <c r="A34" s="7"/>
      <c r="B34" s="9" t="s">
        <v>24</v>
      </c>
      <c r="C34" s="413"/>
      <c r="D34" s="414"/>
      <c r="E34" s="413">
        <v>8.236</v>
      </c>
      <c r="F34" s="415"/>
      <c r="G34" s="415"/>
      <c r="H34" s="415"/>
      <c r="I34" s="415">
        <v>8.461</v>
      </c>
      <c r="J34" s="404">
        <v>8.713</v>
      </c>
      <c r="K34" s="404">
        <v>8.824</v>
      </c>
      <c r="L34" s="404">
        <v>9.489</v>
      </c>
      <c r="M34" s="404">
        <v>9.704</v>
      </c>
      <c r="N34" s="404">
        <v>8.578</v>
      </c>
      <c r="O34" s="404">
        <v>7.884</v>
      </c>
      <c r="P34" s="404">
        <v>8.181</v>
      </c>
      <c r="Q34" s="404">
        <v>7.866</v>
      </c>
      <c r="R34" s="404">
        <v>8.551</v>
      </c>
      <c r="S34" s="405">
        <v>8.443</v>
      </c>
      <c r="T34" s="405">
        <v>7.903</v>
      </c>
      <c r="U34" s="405">
        <v>7.988</v>
      </c>
      <c r="V34" s="405">
        <v>8.483</v>
      </c>
      <c r="W34" s="405">
        <v>8.416</v>
      </c>
      <c r="X34" s="405">
        <v>8.415</v>
      </c>
      <c r="Y34" s="405">
        <v>8.119</v>
      </c>
      <c r="Z34" s="405">
        <v>5.378</v>
      </c>
      <c r="AA34" s="405">
        <v>5.007</v>
      </c>
      <c r="AB34" s="405">
        <v>4.729</v>
      </c>
      <c r="AC34" s="405">
        <v>5.064</v>
      </c>
      <c r="AD34" s="407">
        <v>5.172</v>
      </c>
      <c r="AE34" s="221">
        <f t="shared" si="5"/>
        <v>2.132701421800931</v>
      </c>
      <c r="AF34" s="66" t="s">
        <v>24</v>
      </c>
      <c r="AM34"/>
      <c r="AW34" s="350"/>
      <c r="AX34" s="350"/>
      <c r="AY34" s="350"/>
      <c r="AZ34" s="350"/>
      <c r="BA34" s="350"/>
    </row>
    <row r="35" spans="1:53" ht="12.75" customHeight="1">
      <c r="A35" s="7"/>
      <c r="B35" s="244" t="s">
        <v>40</v>
      </c>
      <c r="C35" s="420">
        <v>11.439</v>
      </c>
      <c r="D35" s="421">
        <v>6.79</v>
      </c>
      <c r="E35" s="420">
        <v>10.175</v>
      </c>
      <c r="F35" s="422">
        <v>9.374</v>
      </c>
      <c r="G35" s="422">
        <v>7.882</v>
      </c>
      <c r="H35" s="422">
        <v>6.147</v>
      </c>
      <c r="I35" s="422">
        <v>6.245</v>
      </c>
      <c r="J35" s="422">
        <v>7.812</v>
      </c>
      <c r="K35" s="422">
        <v>7.274</v>
      </c>
      <c r="L35" s="422">
        <v>6.98</v>
      </c>
      <c r="M35" s="422">
        <v>6.902</v>
      </c>
      <c r="N35" s="422">
        <v>6.997</v>
      </c>
      <c r="O35" s="422">
        <v>6.633</v>
      </c>
      <c r="P35" s="422">
        <v>6.451</v>
      </c>
      <c r="Q35" s="422">
        <v>6.196</v>
      </c>
      <c r="R35" s="422">
        <v>6.907</v>
      </c>
      <c r="S35" s="423">
        <v>6.767</v>
      </c>
      <c r="T35" s="423">
        <v>7.02</v>
      </c>
      <c r="U35" s="423">
        <v>6.74</v>
      </c>
      <c r="V35" s="423">
        <v>6.657</v>
      </c>
      <c r="W35" s="423">
        <v>6.881</v>
      </c>
      <c r="X35" s="423">
        <v>6.414</v>
      </c>
      <c r="Y35" s="423">
        <v>6.072</v>
      </c>
      <c r="Z35" s="423">
        <v>6.408</v>
      </c>
      <c r="AA35" s="423">
        <v>5.725</v>
      </c>
      <c r="AB35" s="423">
        <v>5.334</v>
      </c>
      <c r="AC35" s="423">
        <v>5.324</v>
      </c>
      <c r="AD35" s="424">
        <v>5.164</v>
      </c>
      <c r="AE35" s="384">
        <f t="shared" si="5"/>
        <v>-3.0052592036063146</v>
      </c>
      <c r="AF35" s="280" t="s">
        <v>40</v>
      </c>
      <c r="AM35"/>
      <c r="AW35" s="350"/>
      <c r="AX35" s="350"/>
      <c r="AY35" s="350"/>
      <c r="AZ35" s="350"/>
      <c r="BA35" s="350"/>
    </row>
    <row r="36" spans="1:53" ht="12.75" customHeight="1">
      <c r="A36" s="7"/>
      <c r="B36" s="9" t="s">
        <v>41</v>
      </c>
      <c r="C36" s="402">
        <v>16.636</v>
      </c>
      <c r="D36" s="403">
        <v>15.231</v>
      </c>
      <c r="E36" s="402">
        <v>16.975</v>
      </c>
      <c r="F36" s="404">
        <v>16.003</v>
      </c>
      <c r="G36" s="404">
        <v>15.599</v>
      </c>
      <c r="H36" s="404">
        <v>14.959</v>
      </c>
      <c r="I36" s="404">
        <v>15.888</v>
      </c>
      <c r="J36" s="404">
        <v>15.626</v>
      </c>
      <c r="K36" s="404">
        <v>15.321</v>
      </c>
      <c r="L36" s="404">
        <v>15.752</v>
      </c>
      <c r="M36" s="404">
        <v>15.514</v>
      </c>
      <c r="N36" s="404">
        <v>15.834</v>
      </c>
      <c r="O36" s="404">
        <v>15.77</v>
      </c>
      <c r="P36" s="404">
        <v>15.796</v>
      </c>
      <c r="Q36" s="404">
        <v>16.947</v>
      </c>
      <c r="R36" s="404">
        <v>18.365</v>
      </c>
      <c r="S36" s="405">
        <v>18.029</v>
      </c>
      <c r="T36" s="405">
        <v>18.094</v>
      </c>
      <c r="U36" s="405">
        <v>18.213</v>
      </c>
      <c r="V36" s="405">
        <v>18.548</v>
      </c>
      <c r="W36" s="405">
        <v>18.462</v>
      </c>
      <c r="X36" s="405">
        <v>18.027</v>
      </c>
      <c r="Y36" s="405">
        <v>16.627</v>
      </c>
      <c r="Z36" s="405">
        <v>16.274</v>
      </c>
      <c r="AA36" s="405">
        <v>16.636</v>
      </c>
      <c r="AB36" s="405">
        <v>14.942</v>
      </c>
      <c r="AC36" s="405">
        <v>13.091</v>
      </c>
      <c r="AD36" s="407">
        <v>14.672</v>
      </c>
      <c r="AE36" s="221">
        <f t="shared" si="5"/>
        <v>12.076999465281517</v>
      </c>
      <c r="AF36" s="66" t="s">
        <v>41</v>
      </c>
      <c r="AM36"/>
      <c r="AW36" s="350"/>
      <c r="AX36" s="350"/>
      <c r="AY36" s="350"/>
      <c r="AZ36" s="350"/>
      <c r="BA36" s="350"/>
    </row>
    <row r="37" spans="1:53" ht="12.75" customHeight="1">
      <c r="A37" s="7"/>
      <c r="B37" s="264" t="s">
        <v>30</v>
      </c>
      <c r="C37" s="433">
        <v>267.457</v>
      </c>
      <c r="D37" s="434">
        <v>257.282</v>
      </c>
      <c r="E37" s="433">
        <v>265.6</v>
      </c>
      <c r="F37" s="435">
        <v>242.06</v>
      </c>
      <c r="G37" s="435">
        <v>239.754</v>
      </c>
      <c r="H37" s="435">
        <v>235.492</v>
      </c>
      <c r="I37" s="435">
        <v>241.037</v>
      </c>
      <c r="J37" s="435">
        <v>237.336</v>
      </c>
      <c r="K37" s="435">
        <v>243.286</v>
      </c>
      <c r="L37" s="435">
        <v>247.479</v>
      </c>
      <c r="M37" s="435">
        <v>246.41</v>
      </c>
      <c r="N37" s="435">
        <v>242.61</v>
      </c>
      <c r="O37" s="435">
        <v>242.117</v>
      </c>
      <c r="P37" s="435">
        <v>236.461</v>
      </c>
      <c r="Q37" s="435">
        <v>234.247</v>
      </c>
      <c r="R37" s="435">
        <v>220.079</v>
      </c>
      <c r="S37" s="436">
        <v>213.043</v>
      </c>
      <c r="T37" s="436">
        <v>203.712</v>
      </c>
      <c r="U37" s="436">
        <v>194.789</v>
      </c>
      <c r="V37" s="436">
        <v>188.105</v>
      </c>
      <c r="W37" s="436">
        <v>176.814</v>
      </c>
      <c r="X37" s="436">
        <v>169.805</v>
      </c>
      <c r="Y37" s="436">
        <v>160.08</v>
      </c>
      <c r="Z37" s="436">
        <v>157.068</v>
      </c>
      <c r="AA37" s="436">
        <v>151.346</v>
      </c>
      <c r="AB37" s="436">
        <v>144.48</v>
      </c>
      <c r="AC37" s="436">
        <v>152.407</v>
      </c>
      <c r="AD37" s="437">
        <v>146.203</v>
      </c>
      <c r="AE37" s="384">
        <f t="shared" si="5"/>
        <v>-4.070679168279682</v>
      </c>
      <c r="AF37" s="281" t="s">
        <v>30</v>
      </c>
      <c r="AM37"/>
      <c r="AW37" s="350"/>
      <c r="AX37" s="350"/>
      <c r="AY37" s="350"/>
      <c r="AZ37" s="350"/>
      <c r="BA37" s="350"/>
    </row>
    <row r="38" spans="1:32" ht="12.75" customHeight="1">
      <c r="A38" s="7"/>
      <c r="B38" s="9" t="s">
        <v>127</v>
      </c>
      <c r="C38" s="402"/>
      <c r="D38" s="403"/>
      <c r="E38" s="402"/>
      <c r="F38" s="404"/>
      <c r="G38" s="404"/>
      <c r="H38" s="404"/>
      <c r="I38" s="404"/>
      <c r="J38" s="438">
        <v>0.399</v>
      </c>
      <c r="K38" s="438">
        <v>0.381</v>
      </c>
      <c r="L38" s="438">
        <v>0.37</v>
      </c>
      <c r="M38" s="438">
        <v>0.434</v>
      </c>
      <c r="N38" s="438">
        <v>0.468</v>
      </c>
      <c r="O38" s="438">
        <v>0.428</v>
      </c>
      <c r="P38" s="438">
        <v>0.4</v>
      </c>
      <c r="Q38" s="438">
        <v>0.328</v>
      </c>
      <c r="R38" s="438">
        <v>0.363</v>
      </c>
      <c r="S38" s="438">
        <v>0.801</v>
      </c>
      <c r="T38" s="438">
        <v>0.853</v>
      </c>
      <c r="U38" s="438">
        <v>1.015</v>
      </c>
      <c r="V38" s="438">
        <v>1.254</v>
      </c>
      <c r="W38" s="438">
        <v>1.208</v>
      </c>
      <c r="X38" s="438">
        <v>1.465</v>
      </c>
      <c r="Y38" s="438">
        <v>1.564</v>
      </c>
      <c r="Z38" s="438">
        <v>1.876</v>
      </c>
      <c r="AA38" s="438">
        <v>1.87</v>
      </c>
      <c r="AB38" s="438">
        <v>2.075</v>
      </c>
      <c r="AC38" s="438">
        <v>1.914</v>
      </c>
      <c r="AD38" s="438">
        <v>1.992</v>
      </c>
      <c r="AE38" s="382">
        <f>AD38/AC38*100-100</f>
        <v>4.07523510971788</v>
      </c>
      <c r="AF38" s="66" t="s">
        <v>126</v>
      </c>
    </row>
    <row r="39" spans="1:32" ht="12.75" customHeight="1">
      <c r="A39" s="7"/>
      <c r="B39" s="244" t="s">
        <v>115</v>
      </c>
      <c r="C39" s="439"/>
      <c r="D39" s="440"/>
      <c r="E39" s="420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9"/>
      <c r="T39" s="429"/>
      <c r="U39" s="429"/>
      <c r="V39" s="429"/>
      <c r="W39" s="429"/>
      <c r="X39" s="429"/>
      <c r="Y39" s="429">
        <v>9.138</v>
      </c>
      <c r="Z39" s="429">
        <v>8.519</v>
      </c>
      <c r="AA39" s="429">
        <v>8.103</v>
      </c>
      <c r="AB39" s="429">
        <v>5.264</v>
      </c>
      <c r="AC39" s="429">
        <v>5.531</v>
      </c>
      <c r="AD39" s="429">
        <v>4.944</v>
      </c>
      <c r="AE39" s="384">
        <f>AD39/AC39*100-100</f>
        <v>-10.612909058036507</v>
      </c>
      <c r="AF39" s="244" t="s">
        <v>115</v>
      </c>
    </row>
    <row r="40" spans="1:32" ht="12.75" customHeight="1">
      <c r="A40" s="7"/>
      <c r="B40" s="9" t="s">
        <v>48</v>
      </c>
      <c r="C40" s="402">
        <v>3.1</v>
      </c>
      <c r="D40" s="403"/>
      <c r="E40" s="402">
        <v>2.3</v>
      </c>
      <c r="F40" s="404"/>
      <c r="G40" s="404"/>
      <c r="H40" s="404">
        <v>2.076</v>
      </c>
      <c r="I40" s="404">
        <v>2.412</v>
      </c>
      <c r="J40" s="404">
        <v>2.436</v>
      </c>
      <c r="K40" s="404">
        <v>2.505</v>
      </c>
      <c r="L40" s="404">
        <v>2.293</v>
      </c>
      <c r="M40" s="404">
        <v>2.184</v>
      </c>
      <c r="N40" s="404">
        <v>2.172</v>
      </c>
      <c r="O40" s="404">
        <v>1.667</v>
      </c>
      <c r="P40" s="404">
        <v>1.3</v>
      </c>
      <c r="Q40" s="404">
        <v>1.628</v>
      </c>
      <c r="R40" s="404">
        <v>1.926</v>
      </c>
      <c r="S40" s="406">
        <v>1.988</v>
      </c>
      <c r="T40" s="406">
        <v>2.821</v>
      </c>
      <c r="U40" s="406">
        <v>3.313</v>
      </c>
      <c r="V40" s="406">
        <v>4.037</v>
      </c>
      <c r="W40" s="406">
        <v>4.403</v>
      </c>
      <c r="X40" s="406">
        <v>4.353</v>
      </c>
      <c r="Y40" s="406">
        <v>4.223</v>
      </c>
      <c r="Z40" s="406">
        <v>4.462</v>
      </c>
      <c r="AA40" s="406">
        <v>4.108</v>
      </c>
      <c r="AB40" s="406">
        <v>4.23</v>
      </c>
      <c r="AC40" s="406">
        <v>3.852</v>
      </c>
      <c r="AD40" s="406">
        <v>3.854</v>
      </c>
      <c r="AE40" s="221">
        <f>AD40/AC40*100-100</f>
        <v>0.05192107995846129</v>
      </c>
      <c r="AF40" s="9" t="s">
        <v>48</v>
      </c>
    </row>
    <row r="41" spans="1:32" ht="12.75" customHeight="1">
      <c r="A41" s="7"/>
      <c r="B41" s="244" t="s">
        <v>116</v>
      </c>
      <c r="C41" s="420"/>
      <c r="D41" s="421"/>
      <c r="E41" s="420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9"/>
      <c r="T41" s="429"/>
      <c r="U41" s="429"/>
      <c r="V41" s="429"/>
      <c r="W41" s="429"/>
      <c r="X41" s="429"/>
      <c r="Y41" s="429">
        <v>14.179</v>
      </c>
      <c r="Z41" s="429">
        <v>14.119</v>
      </c>
      <c r="AA41" s="429">
        <v>13.186</v>
      </c>
      <c r="AB41" s="429">
        <v>13.043</v>
      </c>
      <c r="AC41" s="429">
        <v>13.638</v>
      </c>
      <c r="AD41" s="429">
        <v>13.638</v>
      </c>
      <c r="AE41" s="384">
        <f>AD41/AC41*100-100</f>
        <v>0</v>
      </c>
      <c r="AF41" s="244" t="s">
        <v>116</v>
      </c>
    </row>
    <row r="42" spans="1:32" ht="12.75" customHeight="1">
      <c r="A42" s="7"/>
      <c r="B42" s="10" t="s">
        <v>26</v>
      </c>
      <c r="C42" s="441"/>
      <c r="D42" s="442"/>
      <c r="E42" s="443">
        <v>55.771</v>
      </c>
      <c r="F42" s="444"/>
      <c r="G42" s="444"/>
      <c r="H42" s="444"/>
      <c r="I42" s="444"/>
      <c r="J42" s="444">
        <v>66.029</v>
      </c>
      <c r="K42" s="444"/>
      <c r="L42" s="444"/>
      <c r="M42" s="444"/>
      <c r="N42" s="444"/>
      <c r="O42" s="444">
        <v>75.201</v>
      </c>
      <c r="P42" s="444"/>
      <c r="Q42" s="444">
        <v>65.748</v>
      </c>
      <c r="R42" s="444">
        <v>67.031</v>
      </c>
      <c r="S42" s="445">
        <v>77.008</v>
      </c>
      <c r="T42" s="445">
        <v>87.273</v>
      </c>
      <c r="U42" s="445">
        <v>96.128</v>
      </c>
      <c r="V42" s="445">
        <v>106.994</v>
      </c>
      <c r="W42" s="445">
        <v>104.212</v>
      </c>
      <c r="X42" s="445">
        <v>111.121</v>
      </c>
      <c r="Y42" s="445">
        <v>116.804</v>
      </c>
      <c r="Z42" s="445">
        <v>131.845</v>
      </c>
      <c r="AA42" s="445">
        <v>153.552</v>
      </c>
      <c r="AB42" s="445">
        <v>161.306</v>
      </c>
      <c r="AC42" s="445">
        <v>168.512</v>
      </c>
      <c r="AD42" s="445">
        <v>183.011</v>
      </c>
      <c r="AE42" s="383">
        <f>AD42/AC42*100-100</f>
        <v>8.604135017090769</v>
      </c>
      <c r="AF42" s="10" t="s">
        <v>26</v>
      </c>
    </row>
    <row r="43" spans="1:32" ht="12.75" customHeight="1">
      <c r="A43" s="7"/>
      <c r="B43" s="283" t="s">
        <v>12</v>
      </c>
      <c r="C43" s="446"/>
      <c r="D43" s="447"/>
      <c r="E43" s="448">
        <v>0.564</v>
      </c>
      <c r="F43" s="449">
        <v>0.758</v>
      </c>
      <c r="G43" s="449">
        <v>0.904</v>
      </c>
      <c r="H43" s="449">
        <v>0.986</v>
      </c>
      <c r="I43" s="449">
        <v>1.004</v>
      </c>
      <c r="J43" s="449">
        <v>1.057</v>
      </c>
      <c r="K43" s="449">
        <v>1.075</v>
      </c>
      <c r="L43" s="449">
        <v>1.027</v>
      </c>
      <c r="M43" s="449">
        <v>1.095</v>
      </c>
      <c r="N43" s="449">
        <v>1.174</v>
      </c>
      <c r="O43" s="449">
        <v>0.979</v>
      </c>
      <c r="P43" s="449">
        <v>0.844</v>
      </c>
      <c r="Q43" s="449">
        <v>0.985</v>
      </c>
      <c r="R43" s="449">
        <v>0.787</v>
      </c>
      <c r="S43" s="449">
        <v>0.79</v>
      </c>
      <c r="T43" s="449">
        <v>0.671</v>
      </c>
      <c r="U43" s="449">
        <v>0.887</v>
      </c>
      <c r="V43" s="449">
        <v>1.132</v>
      </c>
      <c r="W43" s="449">
        <v>1.073</v>
      </c>
      <c r="X43" s="449">
        <v>0.878</v>
      </c>
      <c r="Y43" s="449">
        <v>0.876</v>
      </c>
      <c r="Z43" s="449">
        <v>0.849</v>
      </c>
      <c r="AA43" s="449">
        <v>0.742</v>
      </c>
      <c r="AB43" s="429">
        <v>0.808</v>
      </c>
      <c r="AC43" s="429">
        <v>0.805</v>
      </c>
      <c r="AD43" s="424">
        <v>0.912</v>
      </c>
      <c r="AE43" s="384">
        <f t="shared" si="5"/>
        <v>13.291925465838503</v>
      </c>
      <c r="AF43" s="329" t="s">
        <v>12</v>
      </c>
    </row>
    <row r="44" spans="1:32" ht="12.75" customHeight="1">
      <c r="A44" s="7"/>
      <c r="B44" s="9" t="s">
        <v>42</v>
      </c>
      <c r="C44" s="417"/>
      <c r="D44" s="418"/>
      <c r="E44" s="402">
        <v>8.801</v>
      </c>
      <c r="F44" s="404"/>
      <c r="G44" s="404"/>
      <c r="H44" s="404"/>
      <c r="I44" s="404"/>
      <c r="J44" s="404">
        <v>8.625</v>
      </c>
      <c r="K44" s="404">
        <v>8.779</v>
      </c>
      <c r="L44" s="404">
        <v>8.765</v>
      </c>
      <c r="M44" s="404">
        <v>8.864</v>
      </c>
      <c r="N44" s="404">
        <v>8.361</v>
      </c>
      <c r="O44" s="404">
        <v>8.44</v>
      </c>
      <c r="P44" s="404">
        <v>8.244</v>
      </c>
      <c r="Q44" s="404">
        <v>8.724</v>
      </c>
      <c r="R44" s="404">
        <v>8.266</v>
      </c>
      <c r="S44" s="406">
        <v>8.425</v>
      </c>
      <c r="T44" s="406">
        <v>8.078</v>
      </c>
      <c r="U44" s="406">
        <v>7.925</v>
      </c>
      <c r="V44" s="406">
        <v>8.182</v>
      </c>
      <c r="W44" s="406">
        <v>7.726</v>
      </c>
      <c r="X44" s="406">
        <v>6.922</v>
      </c>
      <c r="Y44" s="406">
        <v>6.434</v>
      </c>
      <c r="Z44" s="406">
        <v>6.079</v>
      </c>
      <c r="AA44" s="406">
        <v>6.153</v>
      </c>
      <c r="AB44" s="406">
        <v>5.241</v>
      </c>
      <c r="AC44" s="406">
        <v>4.972</v>
      </c>
      <c r="AD44" s="407">
        <v>4.563</v>
      </c>
      <c r="AE44" s="221">
        <f t="shared" si="5"/>
        <v>-8.226065969428817</v>
      </c>
      <c r="AF44" s="66" t="s">
        <v>42</v>
      </c>
    </row>
    <row r="45" spans="1:32" ht="12.75" customHeight="1">
      <c r="A45" s="7"/>
      <c r="B45" s="264" t="s">
        <v>13</v>
      </c>
      <c r="C45" s="450">
        <v>28.651</v>
      </c>
      <c r="D45" s="451">
        <v>25.649</v>
      </c>
      <c r="E45" s="452">
        <v>23.834</v>
      </c>
      <c r="F45" s="450">
        <v>22.821</v>
      </c>
      <c r="G45" s="450">
        <v>23.272</v>
      </c>
      <c r="H45" s="450">
        <v>22.852</v>
      </c>
      <c r="I45" s="450">
        <v>23.527</v>
      </c>
      <c r="J45" s="450">
        <v>23.03</v>
      </c>
      <c r="K45" s="450">
        <v>21.578</v>
      </c>
      <c r="L45" s="450">
        <v>22.075</v>
      </c>
      <c r="M45" s="450">
        <v>22.232</v>
      </c>
      <c r="N45" s="450">
        <v>23.434</v>
      </c>
      <c r="O45" s="450">
        <v>23.737</v>
      </c>
      <c r="P45" s="450">
        <v>23.896</v>
      </c>
      <c r="Q45" s="450">
        <v>23.647</v>
      </c>
      <c r="R45" s="450">
        <v>23.84</v>
      </c>
      <c r="S45" s="450">
        <v>22.891</v>
      </c>
      <c r="T45" s="450">
        <v>21.706</v>
      </c>
      <c r="U45" s="450">
        <v>21.491</v>
      </c>
      <c r="V45" s="450">
        <v>21.911</v>
      </c>
      <c r="W45" s="450">
        <v>20.736</v>
      </c>
      <c r="X45" s="450">
        <v>20.506</v>
      </c>
      <c r="Y45" s="450">
        <v>19.609</v>
      </c>
      <c r="Z45" s="450">
        <v>18.99</v>
      </c>
      <c r="AA45" s="450">
        <v>18.148</v>
      </c>
      <c r="AB45" s="450">
        <v>17.473</v>
      </c>
      <c r="AC45" s="450">
        <v>17.803</v>
      </c>
      <c r="AD45" s="437">
        <v>17.736</v>
      </c>
      <c r="AE45" s="384">
        <f t="shared" si="5"/>
        <v>-0.37634106611244533</v>
      </c>
      <c r="AF45" s="281" t="s">
        <v>13</v>
      </c>
    </row>
    <row r="46" spans="2:31" ht="18" customHeight="1">
      <c r="B46" s="492" t="s">
        <v>141</v>
      </c>
      <c r="C46" s="493"/>
      <c r="D46" s="493"/>
      <c r="E46" s="493"/>
      <c r="F46" s="493"/>
      <c r="G46" s="493"/>
      <c r="H46" s="493"/>
      <c r="I46" s="494"/>
      <c r="J46" s="494"/>
      <c r="K46" s="494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</row>
    <row r="47" spans="2:31" ht="12.75" customHeight="1">
      <c r="B47" s="463" t="s">
        <v>132</v>
      </c>
      <c r="C47" s="464"/>
      <c r="D47" s="464"/>
      <c r="E47" s="464"/>
      <c r="F47" s="464"/>
      <c r="G47" s="464"/>
      <c r="H47" s="464"/>
      <c r="I47" s="496"/>
      <c r="J47" s="496"/>
      <c r="K47" s="496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</row>
    <row r="48" ht="18" customHeight="1">
      <c r="B48" s="5"/>
    </row>
    <row r="49" spans="10:21" ht="409.5">
      <c r="J49" s="2"/>
      <c r="U49" s="278"/>
    </row>
    <row r="50" spans="11:21" ht="409.5">
      <c r="K50" s="3"/>
      <c r="U50" s="278"/>
    </row>
    <row r="51" spans="11:35" ht="409.5">
      <c r="K51" s="3"/>
      <c r="U51" s="278"/>
      <c r="AF51" s="351"/>
      <c r="AG51" s="351"/>
      <c r="AH51" s="351"/>
      <c r="AI51" s="351"/>
    </row>
    <row r="52" spans="11:35" ht="409.5">
      <c r="K52" s="3"/>
      <c r="U52" s="278"/>
      <c r="AF52" s="351"/>
      <c r="AG52" s="351"/>
      <c r="AH52" s="351"/>
      <c r="AI52" s="351"/>
    </row>
    <row r="53" spans="11:35" ht="409.5">
      <c r="K53" s="3"/>
      <c r="Q53" s="278"/>
      <c r="U53" s="278"/>
      <c r="AF53" s="351"/>
      <c r="AG53" s="351"/>
      <c r="AH53" s="351"/>
      <c r="AI53" s="351"/>
    </row>
    <row r="54" spans="11:35" ht="409.5">
      <c r="K54" s="3"/>
      <c r="Q54" s="278"/>
      <c r="U54" s="278"/>
      <c r="AF54" s="351"/>
      <c r="AG54" s="351"/>
      <c r="AH54" s="351"/>
      <c r="AI54" s="351"/>
    </row>
    <row r="55" spans="11:35" ht="409.5">
      <c r="K55" s="3"/>
      <c r="Q55" s="278"/>
      <c r="U55" s="278"/>
      <c r="AF55" s="351"/>
      <c r="AG55" s="351"/>
      <c r="AH55" s="351"/>
      <c r="AI55" s="351"/>
    </row>
    <row r="56" spans="11:35" ht="409.5">
      <c r="K56" s="3"/>
      <c r="U56" s="278"/>
      <c r="AF56" s="351"/>
      <c r="AG56" s="351"/>
      <c r="AH56" s="351"/>
      <c r="AI56" s="351"/>
    </row>
    <row r="57" spans="11:35" ht="409.5">
      <c r="K57" s="3"/>
      <c r="AF57" s="351"/>
      <c r="AG57" s="351"/>
      <c r="AH57" s="351"/>
      <c r="AI57" s="351"/>
    </row>
    <row r="58" spans="11:35" ht="409.5">
      <c r="K58" s="3"/>
      <c r="AF58" s="351"/>
      <c r="AG58" s="351"/>
      <c r="AH58" s="351"/>
      <c r="AI58" s="351"/>
    </row>
    <row r="59" spans="11:35" ht="409.5">
      <c r="K59" s="3"/>
      <c r="AF59" s="351"/>
      <c r="AG59" s="351"/>
      <c r="AH59" s="351"/>
      <c r="AI59" s="351"/>
    </row>
    <row r="60" spans="11:35" ht="409.5">
      <c r="K60" s="3"/>
      <c r="AF60" s="351"/>
      <c r="AG60" s="351"/>
      <c r="AH60" s="351"/>
      <c r="AI60" s="351"/>
    </row>
    <row r="61" spans="11:35" ht="409.5">
      <c r="K61" s="3"/>
      <c r="AF61" s="351"/>
      <c r="AG61" s="351"/>
      <c r="AH61" s="351"/>
      <c r="AI61" s="351"/>
    </row>
    <row r="62" spans="11:35" ht="409.5">
      <c r="K62" s="3"/>
      <c r="AF62" s="351"/>
      <c r="AG62" s="351"/>
      <c r="AH62" s="351"/>
      <c r="AI62" s="351"/>
    </row>
    <row r="63" spans="11:32" ht="409.5">
      <c r="K63" s="3"/>
      <c r="AF63" s="351"/>
    </row>
    <row r="64" spans="11:35" ht="409.5">
      <c r="K64" s="3"/>
      <c r="AF64" s="351"/>
      <c r="AG64" s="351"/>
      <c r="AH64" s="351"/>
      <c r="AI64" s="351"/>
    </row>
    <row r="65" spans="11:35" ht="409.5">
      <c r="K65" s="3"/>
      <c r="AF65" s="351"/>
      <c r="AG65" s="351"/>
      <c r="AH65" s="351"/>
      <c r="AI65" s="351"/>
    </row>
    <row r="66" spans="11:33" ht="409.5">
      <c r="K66" s="3"/>
      <c r="AG66" s="351"/>
    </row>
    <row r="67" spans="11:35" ht="409.5">
      <c r="K67" s="3"/>
      <c r="AF67" s="351"/>
      <c r="AG67" s="351"/>
      <c r="AH67" s="351"/>
      <c r="AI67" s="351"/>
    </row>
    <row r="68" spans="11:35" ht="409.5">
      <c r="K68" s="3"/>
      <c r="AG68" s="351"/>
      <c r="AH68" s="351"/>
      <c r="AI68" s="351"/>
    </row>
    <row r="69" spans="11:35" ht="409.5">
      <c r="K69" s="3"/>
      <c r="AF69" s="351"/>
      <c r="AG69" s="351"/>
      <c r="AH69" s="351"/>
      <c r="AI69" s="351"/>
    </row>
    <row r="70" spans="11:35" ht="409.5">
      <c r="K70" s="3"/>
      <c r="AF70" s="351"/>
      <c r="AG70" s="351"/>
      <c r="AH70" s="351"/>
      <c r="AI70" s="351"/>
    </row>
    <row r="71" spans="11:35" ht="409.5">
      <c r="K71" s="3"/>
      <c r="AF71" s="351"/>
      <c r="AG71" s="351"/>
      <c r="AH71" s="351"/>
      <c r="AI71" s="351"/>
    </row>
    <row r="72" spans="11:35" ht="409.5">
      <c r="K72" s="3"/>
      <c r="AF72" s="351"/>
      <c r="AG72" s="351"/>
      <c r="AH72" s="351"/>
      <c r="AI72" s="351"/>
    </row>
    <row r="73" spans="11:35" ht="409.5">
      <c r="K73" s="3"/>
      <c r="AF73" s="351"/>
      <c r="AG73" s="351"/>
      <c r="AH73" s="351"/>
      <c r="AI73" s="351"/>
    </row>
    <row r="74" spans="11:35" ht="409.5">
      <c r="K74" s="3"/>
      <c r="AF74" s="351"/>
      <c r="AG74" s="351"/>
      <c r="AH74" s="351"/>
      <c r="AI74" s="351"/>
    </row>
    <row r="75" spans="32:35" ht="409.5">
      <c r="AF75" s="351"/>
      <c r="AG75" s="351"/>
      <c r="AH75" s="351"/>
      <c r="AI75" s="351"/>
    </row>
    <row r="76" spans="32:35" ht="409.5">
      <c r="AF76" s="351"/>
      <c r="AG76" s="351"/>
      <c r="AH76" s="351"/>
      <c r="AI76" s="351"/>
    </row>
    <row r="77" spans="32:35" ht="409.5">
      <c r="AF77" s="351"/>
      <c r="AG77" s="351"/>
      <c r="AH77" s="351"/>
      <c r="AI77" s="351"/>
    </row>
    <row r="78" spans="32:35" ht="409.5">
      <c r="AF78" s="351"/>
      <c r="AG78" s="351"/>
      <c r="AH78" s="351"/>
      <c r="AI78" s="351"/>
    </row>
  </sheetData>
  <sheetProtection/>
  <mergeCells count="4">
    <mergeCell ref="B2:AE2"/>
    <mergeCell ref="B3:AE3"/>
    <mergeCell ref="B46:AE46"/>
    <mergeCell ref="B47:AE47"/>
  </mergeCells>
  <conditionalFormatting sqref="Q53:Q55 U49:U56">
    <cfRule type="cellIs" priority="1" dxfId="0" operator="lessThan" stopIfTrue="1">
      <formula>0</formula>
    </cfRule>
  </conditionalFormatting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61"/>
  <dimension ref="A1:Z46"/>
  <sheetViews>
    <sheetView zoomScalePageLayoutView="0" workbookViewId="0" topLeftCell="A1">
      <selection activeCell="AE39" sqref="AE39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5.7109375" style="3" hidden="1" customWidth="1"/>
    <col min="5" max="5" width="5.7109375" style="3" customWidth="1"/>
    <col min="6" max="9" width="5.7109375" style="3" hidden="1" customWidth="1"/>
    <col min="10" max="10" width="5.7109375" style="3" customWidth="1"/>
    <col min="11" max="12" width="5.7109375" style="3" hidden="1" customWidth="1"/>
    <col min="13" max="20" width="5.7109375" style="3" customWidth="1"/>
    <col min="21" max="25" width="6.28125" style="3" customWidth="1"/>
    <col min="26" max="26" width="6.7109375" style="3" customWidth="1"/>
    <col min="27" max="16384" width="9.140625" style="3" customWidth="1"/>
  </cols>
  <sheetData>
    <row r="1" spans="2:26" ht="14.25" customHeight="1">
      <c r="B1" s="1"/>
      <c r="C1" s="1"/>
      <c r="D1" s="1"/>
      <c r="E1"/>
      <c r="F1"/>
      <c r="G1"/>
      <c r="H1"/>
      <c r="I1"/>
      <c r="J1"/>
      <c r="K1"/>
      <c r="L1" s="25"/>
      <c r="Z1" s="25" t="s">
        <v>93</v>
      </c>
    </row>
    <row r="2" spans="2:26" ht="30" customHeight="1">
      <c r="B2" s="470" t="s">
        <v>10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</row>
    <row r="3" spans="2:26" ht="27.75" customHeight="1">
      <c r="B3" s="498" t="s">
        <v>11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</row>
    <row r="4" spans="2:25" ht="24.75" customHeight="1">
      <c r="B4" s="97"/>
      <c r="C4" s="56">
        <v>1970</v>
      </c>
      <c r="D4" s="146">
        <v>1980</v>
      </c>
      <c r="E4" s="110">
        <v>1990</v>
      </c>
      <c r="F4" s="57">
        <v>1996</v>
      </c>
      <c r="G4" s="57">
        <v>1997</v>
      </c>
      <c r="H4" s="57">
        <v>1998</v>
      </c>
      <c r="I4" s="57">
        <v>1999</v>
      </c>
      <c r="J4" s="57">
        <v>2000</v>
      </c>
      <c r="K4" s="57">
        <v>2001</v>
      </c>
      <c r="L4" s="57">
        <v>2002</v>
      </c>
      <c r="M4" s="57">
        <v>2003</v>
      </c>
      <c r="N4" s="57">
        <v>2004</v>
      </c>
      <c r="O4" s="57">
        <v>2005</v>
      </c>
      <c r="P4" s="57">
        <v>2006</v>
      </c>
      <c r="Q4" s="57">
        <v>2007</v>
      </c>
      <c r="R4" s="57">
        <v>2008</v>
      </c>
      <c r="S4" s="57">
        <v>2009</v>
      </c>
      <c r="T4" s="57">
        <v>2010</v>
      </c>
      <c r="U4" s="57">
        <v>2011</v>
      </c>
      <c r="V4" s="57">
        <v>2012</v>
      </c>
      <c r="W4" s="57">
        <v>2013</v>
      </c>
      <c r="X4" s="57">
        <v>2014</v>
      </c>
      <c r="Y4" s="110">
        <v>2015</v>
      </c>
    </row>
    <row r="5" spans="2:26" ht="12.75" customHeight="1">
      <c r="B5" s="54" t="s">
        <v>121</v>
      </c>
      <c r="C5" s="121"/>
      <c r="D5" s="147"/>
      <c r="E5" s="141"/>
      <c r="F5" s="69"/>
      <c r="G5" s="69"/>
      <c r="H5" s="69"/>
      <c r="I5" s="69"/>
      <c r="J5" s="69"/>
      <c r="K5" s="69"/>
      <c r="L5" s="69"/>
      <c r="M5" s="70"/>
      <c r="N5" s="70"/>
      <c r="O5" s="213">
        <f aca="true" t="shared" si="0" ref="O5:U5">SUM(O8:O35)</f>
        <v>66</v>
      </c>
      <c r="P5" s="87">
        <f t="shared" si="0"/>
        <v>83</v>
      </c>
      <c r="Q5" s="87">
        <f t="shared" si="0"/>
        <v>73</v>
      </c>
      <c r="R5" s="87">
        <f t="shared" si="0"/>
        <v>89</v>
      </c>
      <c r="S5" s="87">
        <f t="shared" si="0"/>
        <v>48</v>
      </c>
      <c r="T5" s="87">
        <f>SUM(T8:T35)</f>
        <v>63</v>
      </c>
      <c r="U5" s="87">
        <f t="shared" si="0"/>
        <v>38</v>
      </c>
      <c r="V5" s="68">
        <f>SUM(V8:V35)</f>
        <v>36</v>
      </c>
      <c r="W5" s="68">
        <f>SUM(W8:W35)</f>
        <v>97</v>
      </c>
      <c r="X5" s="68">
        <f>SUM(X8:X35)</f>
        <v>15</v>
      </c>
      <c r="Y5" s="68">
        <f>SUM(Y8:Y35)</f>
        <v>27</v>
      </c>
      <c r="Z5" s="54" t="s">
        <v>121</v>
      </c>
    </row>
    <row r="6" spans="2:26" ht="12.75" customHeight="1">
      <c r="B6" s="52" t="s">
        <v>124</v>
      </c>
      <c r="C6" s="121">
        <f>SUM(C8,C11:C12,C14:C19,C23,C26:C27,C29,C33:C35)</f>
        <v>381</v>
      </c>
      <c r="D6" s="147">
        <f>SUM(D8,D11:D12,D14:D19,D23,D26:D27,D29,D33:D35)</f>
        <v>318</v>
      </c>
      <c r="E6" s="141">
        <f>SUM(E8,E11:E12,E14:E17,E23,E26:E27,E29,E33:E35,E19)</f>
        <v>165</v>
      </c>
      <c r="F6" s="68">
        <f aca="true" t="shared" si="1" ref="F6:U6">SUM(F8,F11:F12,F14:F17,F23,F26:F27,F29,F33:F35,F19)</f>
        <v>93</v>
      </c>
      <c r="G6" s="68">
        <f t="shared" si="1"/>
        <v>134</v>
      </c>
      <c r="H6" s="68">
        <f t="shared" si="1"/>
        <v>186</v>
      </c>
      <c r="I6" s="68">
        <f t="shared" si="1"/>
        <v>122</v>
      </c>
      <c r="J6" s="68">
        <f t="shared" si="1"/>
        <v>117</v>
      </c>
      <c r="K6" s="68">
        <f t="shared" si="1"/>
        <v>75</v>
      </c>
      <c r="L6" s="68">
        <f t="shared" si="1"/>
        <v>121</v>
      </c>
      <c r="M6" s="68">
        <f t="shared" si="1"/>
        <v>91</v>
      </c>
      <c r="N6" s="68">
        <f t="shared" si="1"/>
        <v>75</v>
      </c>
      <c r="O6" s="214">
        <f t="shared" si="1"/>
        <v>51</v>
      </c>
      <c r="P6" s="68">
        <f t="shared" si="1"/>
        <v>53</v>
      </c>
      <c r="Q6" s="68">
        <f t="shared" si="1"/>
        <v>44</v>
      </c>
      <c r="R6" s="68">
        <f t="shared" si="1"/>
        <v>29</v>
      </c>
      <c r="S6" s="68">
        <f t="shared" si="1"/>
        <v>20</v>
      </c>
      <c r="T6" s="68">
        <f t="shared" si="1"/>
        <v>46</v>
      </c>
      <c r="U6" s="68">
        <f t="shared" si="1"/>
        <v>18</v>
      </c>
      <c r="V6" s="68">
        <f>SUM(V8,V11:V12,V14:V17,V23,V26:V27,V29,V33:V35,V19)</f>
        <v>13</v>
      </c>
      <c r="W6" s="68">
        <f>SUM(W8,W11:W12,W14:W17,W23,W26:W27,W29,W33:W35,W19)</f>
        <v>86</v>
      </c>
      <c r="X6" s="68">
        <f>SUM(X8,X11:X12,X14:X17,X23,X26:X27,X29,X33:X35,X19)</f>
        <v>4</v>
      </c>
      <c r="Y6" s="68">
        <f>SUM(Y8,Y11:Y12,Y14:Y17,Y23,Y26:Y27,Y29,Y33:Y35,Y19)</f>
        <v>10</v>
      </c>
      <c r="Z6" s="52" t="s">
        <v>124</v>
      </c>
    </row>
    <row r="7" spans="2:26" ht="12.75" customHeight="1">
      <c r="B7" s="58" t="s">
        <v>125</v>
      </c>
      <c r="C7" s="122"/>
      <c r="D7" s="148"/>
      <c r="E7" s="142"/>
      <c r="F7" s="76"/>
      <c r="G7" s="76"/>
      <c r="H7" s="76"/>
      <c r="I7" s="76"/>
      <c r="J7" s="76"/>
      <c r="K7" s="76"/>
      <c r="L7" s="76"/>
      <c r="M7" s="76"/>
      <c r="N7" s="76"/>
      <c r="O7" s="215">
        <f>O5-O6</f>
        <v>15</v>
      </c>
      <c r="P7" s="76">
        <f aca="true" t="shared" si="2" ref="P7:V7">P5-P6</f>
        <v>30</v>
      </c>
      <c r="Q7" s="76">
        <f t="shared" si="2"/>
        <v>29</v>
      </c>
      <c r="R7" s="76">
        <f t="shared" si="2"/>
        <v>60</v>
      </c>
      <c r="S7" s="76">
        <f t="shared" si="2"/>
        <v>28</v>
      </c>
      <c r="T7" s="76">
        <f t="shared" si="2"/>
        <v>17</v>
      </c>
      <c r="U7" s="76">
        <f t="shared" si="2"/>
        <v>20</v>
      </c>
      <c r="V7" s="76">
        <f t="shared" si="2"/>
        <v>23</v>
      </c>
      <c r="W7" s="76">
        <f>W5-W6</f>
        <v>11</v>
      </c>
      <c r="X7" s="76">
        <f>X5-X6</f>
        <v>11</v>
      </c>
      <c r="Y7" s="76">
        <f>Y5-Y6</f>
        <v>17</v>
      </c>
      <c r="Z7" s="58" t="s">
        <v>125</v>
      </c>
    </row>
    <row r="8" spans="1:26" ht="12.75" customHeight="1">
      <c r="A8" s="7"/>
      <c r="B8" s="8" t="s">
        <v>31</v>
      </c>
      <c r="C8" s="123">
        <v>3</v>
      </c>
      <c r="D8" s="149">
        <v>4</v>
      </c>
      <c r="E8" s="143">
        <v>0</v>
      </c>
      <c r="F8" s="13">
        <v>6</v>
      </c>
      <c r="G8" s="13">
        <v>1</v>
      </c>
      <c r="H8" s="13">
        <v>3</v>
      </c>
      <c r="I8" s="13">
        <v>3</v>
      </c>
      <c r="J8" s="13">
        <v>3</v>
      </c>
      <c r="K8" s="13">
        <v>10</v>
      </c>
      <c r="L8" s="13">
        <v>0</v>
      </c>
      <c r="M8" s="13">
        <v>4</v>
      </c>
      <c r="N8" s="13">
        <v>1</v>
      </c>
      <c r="O8" s="216">
        <v>0</v>
      </c>
      <c r="P8" s="13">
        <v>4</v>
      </c>
      <c r="Q8" s="13">
        <v>9</v>
      </c>
      <c r="R8" s="13">
        <v>2</v>
      </c>
      <c r="S8" s="13">
        <v>2</v>
      </c>
      <c r="T8" s="13">
        <v>18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8" t="s">
        <v>31</v>
      </c>
    </row>
    <row r="9" spans="1:26" ht="12.75" customHeight="1">
      <c r="A9" s="7"/>
      <c r="B9" s="52" t="s">
        <v>14</v>
      </c>
      <c r="C9" s="124"/>
      <c r="D9" s="150"/>
      <c r="E9" s="144"/>
      <c r="F9" s="71">
        <v>0</v>
      </c>
      <c r="G9" s="71"/>
      <c r="H9" s="71"/>
      <c r="I9" s="71"/>
      <c r="J9" s="71"/>
      <c r="K9" s="71">
        <v>3</v>
      </c>
      <c r="L9" s="71">
        <v>0</v>
      </c>
      <c r="M9" s="71">
        <v>26</v>
      </c>
      <c r="N9" s="71">
        <v>26</v>
      </c>
      <c r="O9" s="217">
        <v>3</v>
      </c>
      <c r="P9" s="71">
        <v>1</v>
      </c>
      <c r="Q9" s="71">
        <v>2</v>
      </c>
      <c r="R9" s="71">
        <v>12</v>
      </c>
      <c r="S9" s="71">
        <v>1</v>
      </c>
      <c r="T9" s="71">
        <v>0</v>
      </c>
      <c r="U9" s="71">
        <v>1</v>
      </c>
      <c r="V9" s="71">
        <v>1</v>
      </c>
      <c r="W9" s="71">
        <v>0</v>
      </c>
      <c r="X9" s="71">
        <v>2</v>
      </c>
      <c r="Y9" s="71">
        <v>2</v>
      </c>
      <c r="Z9" s="52" t="s">
        <v>14</v>
      </c>
    </row>
    <row r="10" spans="1:26" ht="12.75" customHeight="1">
      <c r="A10" s="7"/>
      <c r="B10" s="9" t="s">
        <v>16</v>
      </c>
      <c r="C10" s="125"/>
      <c r="D10" s="151"/>
      <c r="E10" s="145"/>
      <c r="F10" s="14">
        <v>2</v>
      </c>
      <c r="G10" s="14"/>
      <c r="H10" s="14"/>
      <c r="I10" s="14"/>
      <c r="J10" s="14">
        <v>1</v>
      </c>
      <c r="K10" s="14">
        <v>0</v>
      </c>
      <c r="L10" s="14">
        <v>4</v>
      </c>
      <c r="M10" s="14">
        <v>2</v>
      </c>
      <c r="N10" s="14">
        <v>5</v>
      </c>
      <c r="O10" s="218">
        <v>4</v>
      </c>
      <c r="P10" s="14">
        <v>4</v>
      </c>
      <c r="Q10" s="14">
        <v>0</v>
      </c>
      <c r="R10" s="14">
        <v>13</v>
      </c>
      <c r="S10" s="14">
        <v>1</v>
      </c>
      <c r="T10" s="14">
        <v>2</v>
      </c>
      <c r="U10" s="14">
        <v>5</v>
      </c>
      <c r="V10" s="14">
        <v>2</v>
      </c>
      <c r="W10" s="14">
        <v>0</v>
      </c>
      <c r="X10" s="14">
        <v>2</v>
      </c>
      <c r="Y10" s="14">
        <v>6</v>
      </c>
      <c r="Z10" s="9" t="s">
        <v>16</v>
      </c>
    </row>
    <row r="11" spans="1:26" ht="12.75" customHeight="1">
      <c r="A11" s="7"/>
      <c r="B11" s="52" t="s">
        <v>27</v>
      </c>
      <c r="C11" s="124">
        <v>7</v>
      </c>
      <c r="D11" s="150">
        <v>3</v>
      </c>
      <c r="E11" s="144">
        <v>1</v>
      </c>
      <c r="F11" s="71">
        <v>0</v>
      </c>
      <c r="G11" s="71">
        <v>0</v>
      </c>
      <c r="H11" s="71">
        <v>0</v>
      </c>
      <c r="I11" s="71">
        <v>2</v>
      </c>
      <c r="J11" s="71">
        <v>3</v>
      </c>
      <c r="K11" s="71">
        <v>0</v>
      </c>
      <c r="L11" s="71">
        <v>2</v>
      </c>
      <c r="M11" s="71">
        <v>0</v>
      </c>
      <c r="N11" s="71">
        <v>0</v>
      </c>
      <c r="O11" s="217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1</v>
      </c>
      <c r="W11" s="71">
        <v>0</v>
      </c>
      <c r="X11" s="71">
        <v>0</v>
      </c>
      <c r="Y11" s="71">
        <v>0</v>
      </c>
      <c r="Z11" s="52" t="s">
        <v>27</v>
      </c>
    </row>
    <row r="12" spans="1:26" ht="12.75" customHeight="1">
      <c r="A12" s="7"/>
      <c r="B12" s="9" t="s">
        <v>32</v>
      </c>
      <c r="C12" s="126">
        <v>151</v>
      </c>
      <c r="D12" s="152">
        <v>74</v>
      </c>
      <c r="E12" s="23">
        <v>50</v>
      </c>
      <c r="F12" s="14">
        <v>25</v>
      </c>
      <c r="G12" s="14">
        <v>28</v>
      </c>
      <c r="H12" s="14">
        <v>114</v>
      </c>
      <c r="I12" s="14">
        <v>28</v>
      </c>
      <c r="J12" s="14">
        <v>38</v>
      </c>
      <c r="K12" s="14">
        <v>13</v>
      </c>
      <c r="L12" s="14">
        <v>26</v>
      </c>
      <c r="M12" s="14">
        <v>23</v>
      </c>
      <c r="N12" s="14">
        <v>25</v>
      </c>
      <c r="O12" s="218">
        <v>7</v>
      </c>
      <c r="P12" s="14">
        <v>18</v>
      </c>
      <c r="Q12" s="14">
        <v>3</v>
      </c>
      <c r="R12" s="14">
        <v>1</v>
      </c>
      <c r="S12" s="14">
        <v>3</v>
      </c>
      <c r="T12" s="14">
        <v>0</v>
      </c>
      <c r="U12" s="14">
        <v>9</v>
      </c>
      <c r="V12" s="14">
        <v>3</v>
      </c>
      <c r="W12" s="14">
        <v>0</v>
      </c>
      <c r="X12" s="14">
        <v>0</v>
      </c>
      <c r="Y12" s="14">
        <v>3</v>
      </c>
      <c r="Z12" s="9" t="s">
        <v>32</v>
      </c>
    </row>
    <row r="13" spans="1:26" ht="12.75" customHeight="1">
      <c r="A13" s="7"/>
      <c r="B13" s="52" t="s">
        <v>17</v>
      </c>
      <c r="C13" s="124"/>
      <c r="D13" s="150"/>
      <c r="E13" s="144"/>
      <c r="F13" s="71"/>
      <c r="G13" s="71"/>
      <c r="H13" s="71"/>
      <c r="I13" s="71"/>
      <c r="J13" s="71"/>
      <c r="K13" s="71"/>
      <c r="L13" s="71"/>
      <c r="M13" s="71"/>
      <c r="N13" s="71"/>
      <c r="O13" s="217">
        <v>0</v>
      </c>
      <c r="P13" s="71"/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1</v>
      </c>
      <c r="Y13" s="71">
        <v>0</v>
      </c>
      <c r="Z13" s="52" t="s">
        <v>17</v>
      </c>
    </row>
    <row r="14" spans="1:26" ht="12.75" customHeight="1">
      <c r="A14" s="7"/>
      <c r="B14" s="9" t="s">
        <v>35</v>
      </c>
      <c r="C14" s="126">
        <v>0</v>
      </c>
      <c r="D14" s="152">
        <v>16</v>
      </c>
      <c r="E14" s="23">
        <v>1</v>
      </c>
      <c r="F14" s="14">
        <v>0</v>
      </c>
      <c r="G14" s="14">
        <v>1</v>
      </c>
      <c r="H14" s="14">
        <v>0</v>
      </c>
      <c r="I14" s="14">
        <v>0</v>
      </c>
      <c r="J14" s="14">
        <v>2</v>
      </c>
      <c r="K14" s="14">
        <v>2</v>
      </c>
      <c r="L14" s="14">
        <v>1</v>
      </c>
      <c r="M14" s="14">
        <v>0</v>
      </c>
      <c r="N14" s="14">
        <v>0</v>
      </c>
      <c r="O14" s="218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9" t="s">
        <v>35</v>
      </c>
    </row>
    <row r="15" spans="1:26" ht="12.75" customHeight="1">
      <c r="A15" s="7"/>
      <c r="B15" s="52" t="s">
        <v>28</v>
      </c>
      <c r="C15" s="124">
        <v>1</v>
      </c>
      <c r="D15" s="150">
        <v>1</v>
      </c>
      <c r="E15" s="144">
        <v>0</v>
      </c>
      <c r="F15" s="71">
        <v>0</v>
      </c>
      <c r="G15" s="71">
        <v>2</v>
      </c>
      <c r="H15" s="71">
        <v>0</v>
      </c>
      <c r="I15" s="71">
        <v>1</v>
      </c>
      <c r="J15" s="71">
        <v>20</v>
      </c>
      <c r="K15" s="71">
        <v>4</v>
      </c>
      <c r="L15" s="71">
        <v>4</v>
      </c>
      <c r="M15" s="71">
        <v>0</v>
      </c>
      <c r="N15" s="71">
        <v>0</v>
      </c>
      <c r="O15" s="217">
        <v>0</v>
      </c>
      <c r="P15" s="71">
        <v>3</v>
      </c>
      <c r="Q15" s="71">
        <v>0</v>
      </c>
      <c r="R15" s="71">
        <v>1</v>
      </c>
      <c r="S15" s="71">
        <v>0</v>
      </c>
      <c r="T15" s="71">
        <v>1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52" t="s">
        <v>28</v>
      </c>
    </row>
    <row r="16" spans="1:26" ht="12.75" customHeight="1">
      <c r="A16" s="7"/>
      <c r="B16" s="9" t="s">
        <v>33</v>
      </c>
      <c r="C16" s="126">
        <v>17</v>
      </c>
      <c r="D16" s="152">
        <v>17</v>
      </c>
      <c r="E16" s="23">
        <v>4</v>
      </c>
      <c r="F16" s="14">
        <v>0</v>
      </c>
      <c r="G16" s="14">
        <v>20</v>
      </c>
      <c r="H16" s="14">
        <v>1</v>
      </c>
      <c r="I16" s="14">
        <v>0</v>
      </c>
      <c r="J16" s="14">
        <v>0</v>
      </c>
      <c r="K16" s="14">
        <v>0</v>
      </c>
      <c r="L16" s="14">
        <v>3</v>
      </c>
      <c r="M16" s="14">
        <v>16</v>
      </c>
      <c r="N16" s="14">
        <v>0</v>
      </c>
      <c r="O16" s="218">
        <v>1</v>
      </c>
      <c r="P16" s="14">
        <v>9</v>
      </c>
      <c r="Q16" s="14">
        <v>13</v>
      </c>
      <c r="R16" s="14">
        <v>5</v>
      </c>
      <c r="S16" s="14">
        <v>2</v>
      </c>
      <c r="T16" s="14">
        <v>15</v>
      </c>
      <c r="U16" s="14">
        <v>2</v>
      </c>
      <c r="V16" s="14">
        <v>4</v>
      </c>
      <c r="W16" s="14">
        <v>79</v>
      </c>
      <c r="X16" s="14">
        <v>3</v>
      </c>
      <c r="Y16" s="14">
        <v>0</v>
      </c>
      <c r="Z16" s="9" t="s">
        <v>33</v>
      </c>
    </row>
    <row r="17" spans="1:26" ht="12.75" customHeight="1">
      <c r="A17" s="7"/>
      <c r="B17" s="52" t="s">
        <v>34</v>
      </c>
      <c r="C17" s="124">
        <v>54</v>
      </c>
      <c r="D17" s="150">
        <v>33</v>
      </c>
      <c r="E17" s="144">
        <v>30</v>
      </c>
      <c r="F17" s="71">
        <v>14</v>
      </c>
      <c r="G17" s="71">
        <v>22</v>
      </c>
      <c r="H17" s="71">
        <v>14</v>
      </c>
      <c r="I17" s="71">
        <v>12</v>
      </c>
      <c r="J17" s="71">
        <v>15</v>
      </c>
      <c r="K17" s="71">
        <v>11</v>
      </c>
      <c r="L17" s="71">
        <v>24</v>
      </c>
      <c r="M17" s="71">
        <v>7</v>
      </c>
      <c r="N17" s="71">
        <v>6</v>
      </c>
      <c r="O17" s="217">
        <v>5</v>
      </c>
      <c r="P17" s="71">
        <v>12</v>
      </c>
      <c r="Q17" s="71">
        <v>9</v>
      </c>
      <c r="R17" s="71">
        <v>10</v>
      </c>
      <c r="S17" s="71">
        <v>7</v>
      </c>
      <c r="T17" s="71">
        <v>2</v>
      </c>
      <c r="U17" s="71">
        <v>7</v>
      </c>
      <c r="V17" s="71">
        <v>2</v>
      </c>
      <c r="W17" s="71">
        <v>4</v>
      </c>
      <c r="X17" s="71">
        <v>0</v>
      </c>
      <c r="Y17" s="71">
        <v>4</v>
      </c>
      <c r="Z17" s="52" t="s">
        <v>34</v>
      </c>
    </row>
    <row r="18" spans="1:26" ht="12.75" customHeight="1">
      <c r="A18" s="7"/>
      <c r="B18" s="9" t="s">
        <v>44</v>
      </c>
      <c r="C18" s="126"/>
      <c r="D18" s="152"/>
      <c r="E18" s="23"/>
      <c r="F18" s="14"/>
      <c r="G18" s="14"/>
      <c r="H18" s="14"/>
      <c r="I18" s="14"/>
      <c r="J18" s="14"/>
      <c r="K18" s="14"/>
      <c r="L18" s="14"/>
      <c r="M18" s="14">
        <v>5</v>
      </c>
      <c r="N18" s="14">
        <v>5</v>
      </c>
      <c r="O18" s="14">
        <v>1</v>
      </c>
      <c r="P18" s="252">
        <v>0</v>
      </c>
      <c r="Q18" s="14">
        <v>3</v>
      </c>
      <c r="R18" s="14">
        <v>0</v>
      </c>
      <c r="S18" s="14">
        <v>11</v>
      </c>
      <c r="T18" s="14">
        <v>1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9" t="s">
        <v>44</v>
      </c>
    </row>
    <row r="19" spans="1:26" ht="12.75" customHeight="1">
      <c r="A19" s="7"/>
      <c r="B19" s="244" t="s">
        <v>36</v>
      </c>
      <c r="C19" s="253">
        <v>41</v>
      </c>
      <c r="D19" s="254">
        <v>48</v>
      </c>
      <c r="E19" s="255">
        <v>9</v>
      </c>
      <c r="F19" s="256">
        <v>14</v>
      </c>
      <c r="G19" s="256">
        <v>16</v>
      </c>
      <c r="H19" s="256">
        <v>16</v>
      </c>
      <c r="I19" s="256">
        <v>21</v>
      </c>
      <c r="J19" s="256">
        <v>8</v>
      </c>
      <c r="K19" s="256">
        <v>9</v>
      </c>
      <c r="L19" s="256">
        <v>17</v>
      </c>
      <c r="M19" s="256">
        <v>9</v>
      </c>
      <c r="N19" s="256">
        <v>11</v>
      </c>
      <c r="O19" s="257">
        <v>22</v>
      </c>
      <c r="P19" s="256">
        <v>5</v>
      </c>
      <c r="Q19" s="256">
        <v>5</v>
      </c>
      <c r="R19" s="256">
        <v>4</v>
      </c>
      <c r="S19" s="256">
        <v>5</v>
      </c>
      <c r="T19" s="256">
        <v>7</v>
      </c>
      <c r="U19" s="256">
        <v>0</v>
      </c>
      <c r="V19" s="256">
        <v>2</v>
      </c>
      <c r="W19" s="256">
        <v>2</v>
      </c>
      <c r="X19" s="256">
        <v>1</v>
      </c>
      <c r="Y19" s="256">
        <v>2</v>
      </c>
      <c r="Z19" s="244" t="s">
        <v>36</v>
      </c>
    </row>
    <row r="20" spans="1:26" ht="12.75" customHeight="1">
      <c r="A20" s="7"/>
      <c r="B20" s="9" t="s">
        <v>15</v>
      </c>
      <c r="C20" s="125" t="s">
        <v>45</v>
      </c>
      <c r="D20" s="151" t="s">
        <v>45</v>
      </c>
      <c r="E20" s="145" t="s">
        <v>45</v>
      </c>
      <c r="F20" s="30" t="s">
        <v>45</v>
      </c>
      <c r="G20" s="30" t="s">
        <v>45</v>
      </c>
      <c r="H20" s="30" t="s">
        <v>45</v>
      </c>
      <c r="I20" s="30" t="s">
        <v>45</v>
      </c>
      <c r="J20" s="30" t="s">
        <v>45</v>
      </c>
      <c r="K20" s="30" t="s">
        <v>45</v>
      </c>
      <c r="L20" s="30" t="s">
        <v>45</v>
      </c>
      <c r="M20" s="30" t="s">
        <v>45</v>
      </c>
      <c r="N20" s="30" t="s">
        <v>45</v>
      </c>
      <c r="O20" s="219" t="s">
        <v>43</v>
      </c>
      <c r="P20" s="30" t="s">
        <v>43</v>
      </c>
      <c r="Q20" s="30" t="s">
        <v>43</v>
      </c>
      <c r="R20" s="30" t="s">
        <v>43</v>
      </c>
      <c r="S20" s="30" t="s">
        <v>43</v>
      </c>
      <c r="T20" s="30" t="s">
        <v>43</v>
      </c>
      <c r="U20" s="251" t="s">
        <v>43</v>
      </c>
      <c r="V20" s="251" t="s">
        <v>43</v>
      </c>
      <c r="W20" s="251" t="s">
        <v>43</v>
      </c>
      <c r="X20" s="251" t="s">
        <v>43</v>
      </c>
      <c r="Y20" s="251" t="s">
        <v>43</v>
      </c>
      <c r="Z20" s="9" t="s">
        <v>15</v>
      </c>
    </row>
    <row r="21" spans="1:26" ht="12.75" customHeight="1">
      <c r="A21" s="7"/>
      <c r="B21" s="244" t="s">
        <v>19</v>
      </c>
      <c r="C21" s="253"/>
      <c r="D21" s="254"/>
      <c r="E21" s="255"/>
      <c r="F21" s="256"/>
      <c r="G21" s="256"/>
      <c r="H21" s="256"/>
      <c r="I21" s="256"/>
      <c r="J21" s="256"/>
      <c r="K21" s="256"/>
      <c r="L21" s="256"/>
      <c r="M21" s="256"/>
      <c r="N21" s="256"/>
      <c r="O21" s="257">
        <v>0</v>
      </c>
      <c r="P21" s="256">
        <v>0</v>
      </c>
      <c r="Q21" s="256">
        <v>0</v>
      </c>
      <c r="R21" s="256">
        <v>0</v>
      </c>
      <c r="S21" s="256">
        <v>1</v>
      </c>
      <c r="T21" s="256">
        <v>0</v>
      </c>
      <c r="U21" s="256">
        <v>0</v>
      </c>
      <c r="V21" s="256">
        <v>0</v>
      </c>
      <c r="W21" s="256">
        <v>0</v>
      </c>
      <c r="X21" s="256">
        <v>0</v>
      </c>
      <c r="Y21" s="256">
        <v>0</v>
      </c>
      <c r="Z21" s="244" t="s">
        <v>19</v>
      </c>
    </row>
    <row r="22" spans="1:26" ht="12.75" customHeight="1">
      <c r="A22" s="7"/>
      <c r="B22" s="9" t="s">
        <v>20</v>
      </c>
      <c r="C22" s="126"/>
      <c r="D22" s="152"/>
      <c r="E22" s="23"/>
      <c r="F22" s="14"/>
      <c r="G22" s="14"/>
      <c r="H22" s="14"/>
      <c r="I22" s="14"/>
      <c r="J22" s="14"/>
      <c r="K22" s="14"/>
      <c r="L22" s="14"/>
      <c r="M22" s="14">
        <v>0</v>
      </c>
      <c r="N22" s="14">
        <v>0</v>
      </c>
      <c r="O22" s="218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9" t="s">
        <v>20</v>
      </c>
    </row>
    <row r="23" spans="1:26" ht="12.75" customHeight="1">
      <c r="A23" s="7"/>
      <c r="B23" s="244" t="s">
        <v>37</v>
      </c>
      <c r="C23" s="253">
        <v>0</v>
      </c>
      <c r="D23" s="254">
        <v>1</v>
      </c>
      <c r="E23" s="255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7">
        <v>0</v>
      </c>
      <c r="P23" s="256"/>
      <c r="Q23" s="256"/>
      <c r="R23" s="256"/>
      <c r="S23" s="256">
        <v>0</v>
      </c>
      <c r="T23" s="256">
        <v>0</v>
      </c>
      <c r="U23" s="256">
        <v>0</v>
      </c>
      <c r="V23" s="256">
        <v>0</v>
      </c>
      <c r="W23" s="256">
        <v>0</v>
      </c>
      <c r="X23" s="256">
        <v>0</v>
      </c>
      <c r="Y23" s="256">
        <v>0</v>
      </c>
      <c r="Z23" s="244" t="s">
        <v>37</v>
      </c>
    </row>
    <row r="24" spans="1:26" ht="12.75" customHeight="1">
      <c r="A24" s="7"/>
      <c r="B24" s="9" t="s">
        <v>18</v>
      </c>
      <c r="C24" s="126"/>
      <c r="D24" s="152"/>
      <c r="E24" s="23">
        <v>33</v>
      </c>
      <c r="F24" s="14">
        <v>11</v>
      </c>
      <c r="G24" s="14"/>
      <c r="H24" s="14"/>
      <c r="I24" s="14"/>
      <c r="J24" s="14">
        <v>11</v>
      </c>
      <c r="K24" s="14">
        <v>11</v>
      </c>
      <c r="L24" s="14">
        <v>12</v>
      </c>
      <c r="M24" s="14">
        <v>9</v>
      </c>
      <c r="N24" s="14">
        <v>8</v>
      </c>
      <c r="O24" s="218">
        <v>6</v>
      </c>
      <c r="P24" s="14">
        <v>4</v>
      </c>
      <c r="Q24" s="14">
        <v>14</v>
      </c>
      <c r="R24" s="14">
        <v>10</v>
      </c>
      <c r="S24" s="14">
        <v>0</v>
      </c>
      <c r="T24" s="14">
        <v>3</v>
      </c>
      <c r="U24" s="14">
        <v>3</v>
      </c>
      <c r="V24" s="14">
        <v>3</v>
      </c>
      <c r="W24" s="14">
        <v>4</v>
      </c>
      <c r="X24" s="14">
        <v>3</v>
      </c>
      <c r="Y24" s="14">
        <v>3</v>
      </c>
      <c r="Z24" s="9" t="s">
        <v>18</v>
      </c>
    </row>
    <row r="25" spans="1:26" ht="12.75" customHeight="1">
      <c r="A25" s="7"/>
      <c r="B25" s="244" t="s">
        <v>21</v>
      </c>
      <c r="C25" s="258" t="s">
        <v>45</v>
      </c>
      <c r="D25" s="259" t="s">
        <v>45</v>
      </c>
      <c r="E25" s="260" t="s">
        <v>45</v>
      </c>
      <c r="F25" s="261" t="s">
        <v>45</v>
      </c>
      <c r="G25" s="261" t="s">
        <v>45</v>
      </c>
      <c r="H25" s="261" t="s">
        <v>45</v>
      </c>
      <c r="I25" s="261" t="s">
        <v>45</v>
      </c>
      <c r="J25" s="261" t="s">
        <v>45</v>
      </c>
      <c r="K25" s="261" t="s">
        <v>45</v>
      </c>
      <c r="L25" s="261" t="s">
        <v>45</v>
      </c>
      <c r="M25" s="261" t="s">
        <v>45</v>
      </c>
      <c r="N25" s="261" t="s">
        <v>45</v>
      </c>
      <c r="O25" s="262" t="s">
        <v>43</v>
      </c>
      <c r="P25" s="261" t="s">
        <v>43</v>
      </c>
      <c r="Q25" s="261" t="s">
        <v>43</v>
      </c>
      <c r="R25" s="261" t="s">
        <v>43</v>
      </c>
      <c r="S25" s="261" t="s">
        <v>43</v>
      </c>
      <c r="T25" s="261" t="s">
        <v>43</v>
      </c>
      <c r="U25" s="263" t="s">
        <v>43</v>
      </c>
      <c r="V25" s="263" t="s">
        <v>43</v>
      </c>
      <c r="W25" s="263" t="s">
        <v>43</v>
      </c>
      <c r="X25" s="263" t="s">
        <v>43</v>
      </c>
      <c r="Y25" s="263" t="s">
        <v>43</v>
      </c>
      <c r="Z25" s="244" t="s">
        <v>21</v>
      </c>
    </row>
    <row r="26" spans="1:26" ht="12.75" customHeight="1">
      <c r="A26" s="7"/>
      <c r="B26" s="243" t="s">
        <v>29</v>
      </c>
      <c r="C26" s="126">
        <v>10</v>
      </c>
      <c r="D26" s="152">
        <v>8</v>
      </c>
      <c r="E26" s="23">
        <v>2</v>
      </c>
      <c r="F26" s="14">
        <v>1</v>
      </c>
      <c r="G26" s="14">
        <v>0</v>
      </c>
      <c r="H26" s="14">
        <v>0</v>
      </c>
      <c r="I26" s="14">
        <v>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218">
        <v>0</v>
      </c>
      <c r="P26" s="14">
        <v>1</v>
      </c>
      <c r="Q26" s="14">
        <v>0</v>
      </c>
      <c r="R26" s="14">
        <v>1</v>
      </c>
      <c r="S26" s="14">
        <v>0</v>
      </c>
      <c r="T26" s="14">
        <v>0</v>
      </c>
      <c r="U26" s="14">
        <v>0</v>
      </c>
      <c r="V26" s="14">
        <v>1</v>
      </c>
      <c r="W26" s="14">
        <v>0</v>
      </c>
      <c r="X26" s="14">
        <v>0</v>
      </c>
      <c r="Y26" s="14">
        <v>0</v>
      </c>
      <c r="Z26" s="243" t="s">
        <v>29</v>
      </c>
    </row>
    <row r="27" spans="1:26" ht="12.75" customHeight="1">
      <c r="A27" s="7"/>
      <c r="B27" s="244" t="s">
        <v>38</v>
      </c>
      <c r="C27" s="253">
        <v>26</v>
      </c>
      <c r="D27" s="254">
        <v>9</v>
      </c>
      <c r="E27" s="255">
        <v>6</v>
      </c>
      <c r="F27" s="256">
        <v>3</v>
      </c>
      <c r="G27" s="256">
        <v>1</v>
      </c>
      <c r="H27" s="256">
        <v>4</v>
      </c>
      <c r="I27" s="256">
        <v>8</v>
      </c>
      <c r="J27" s="256">
        <v>4</v>
      </c>
      <c r="K27" s="256">
        <v>3</v>
      </c>
      <c r="L27" s="256">
        <v>13</v>
      </c>
      <c r="M27" s="256">
        <v>7</v>
      </c>
      <c r="N27" s="256">
        <v>2</v>
      </c>
      <c r="O27" s="257">
        <v>1</v>
      </c>
      <c r="P27" s="256">
        <v>0</v>
      </c>
      <c r="Q27" s="256">
        <v>1</v>
      </c>
      <c r="R27" s="256">
        <v>2</v>
      </c>
      <c r="S27" s="256">
        <v>1</v>
      </c>
      <c r="T27" s="256">
        <v>0</v>
      </c>
      <c r="U27" s="256">
        <v>0</v>
      </c>
      <c r="V27" s="256">
        <v>0</v>
      </c>
      <c r="W27" s="256">
        <v>0</v>
      </c>
      <c r="X27" s="256">
        <v>0</v>
      </c>
      <c r="Y27" s="256">
        <v>1</v>
      </c>
      <c r="Z27" s="244" t="s">
        <v>38</v>
      </c>
    </row>
    <row r="28" spans="1:26" ht="12.75" customHeight="1">
      <c r="A28" s="7"/>
      <c r="B28" s="9" t="s">
        <v>22</v>
      </c>
      <c r="C28" s="126">
        <v>20</v>
      </c>
      <c r="D28" s="152"/>
      <c r="E28" s="23">
        <v>21</v>
      </c>
      <c r="F28" s="14">
        <v>0</v>
      </c>
      <c r="G28" s="14"/>
      <c r="H28" s="14"/>
      <c r="I28" s="14"/>
      <c r="J28" s="14">
        <v>20</v>
      </c>
      <c r="K28" s="14">
        <v>0</v>
      </c>
      <c r="L28" s="14">
        <v>16</v>
      </c>
      <c r="M28" s="14">
        <v>11</v>
      </c>
      <c r="N28" s="14">
        <v>15</v>
      </c>
      <c r="O28" s="218">
        <v>0</v>
      </c>
      <c r="P28" s="14">
        <v>9</v>
      </c>
      <c r="Q28" s="14">
        <v>9</v>
      </c>
      <c r="R28" s="14">
        <v>8</v>
      </c>
      <c r="S28" s="14">
        <v>8</v>
      </c>
      <c r="T28" s="14">
        <v>7</v>
      </c>
      <c r="U28" s="14">
        <v>10</v>
      </c>
      <c r="V28" s="14">
        <v>15</v>
      </c>
      <c r="W28" s="14">
        <v>6</v>
      </c>
      <c r="X28" s="14">
        <v>2</v>
      </c>
      <c r="Y28" s="14">
        <v>3</v>
      </c>
      <c r="Z28" s="9" t="s">
        <v>22</v>
      </c>
    </row>
    <row r="29" spans="1:26" ht="12.75" customHeight="1">
      <c r="A29" s="7"/>
      <c r="B29" s="244" t="s">
        <v>39</v>
      </c>
      <c r="C29" s="253">
        <v>19</v>
      </c>
      <c r="D29" s="254">
        <v>29</v>
      </c>
      <c r="E29" s="255">
        <v>22</v>
      </c>
      <c r="F29" s="256">
        <v>10</v>
      </c>
      <c r="G29" s="256">
        <v>14</v>
      </c>
      <c r="H29" s="256">
        <v>8</v>
      </c>
      <c r="I29" s="256">
        <v>8</v>
      </c>
      <c r="J29" s="256">
        <v>2</v>
      </c>
      <c r="K29" s="256">
        <v>11</v>
      </c>
      <c r="L29" s="256">
        <v>8</v>
      </c>
      <c r="M29" s="256">
        <v>15</v>
      </c>
      <c r="N29" s="256">
        <v>8</v>
      </c>
      <c r="O29" s="257">
        <v>7</v>
      </c>
      <c r="P29" s="256">
        <v>0</v>
      </c>
      <c r="Q29" s="256">
        <v>1</v>
      </c>
      <c r="R29" s="256">
        <v>3</v>
      </c>
      <c r="S29" s="256">
        <v>0</v>
      </c>
      <c r="T29" s="256">
        <v>1</v>
      </c>
      <c r="U29" s="256">
        <v>0</v>
      </c>
      <c r="V29" s="256">
        <v>0</v>
      </c>
      <c r="W29" s="256">
        <v>1</v>
      </c>
      <c r="X29" s="256">
        <v>0</v>
      </c>
      <c r="Y29" s="256">
        <v>0</v>
      </c>
      <c r="Z29" s="244" t="s">
        <v>39</v>
      </c>
    </row>
    <row r="30" spans="1:26" ht="12.75" customHeight="1">
      <c r="A30" s="7"/>
      <c r="B30" s="9" t="s">
        <v>23</v>
      </c>
      <c r="C30" s="126"/>
      <c r="D30" s="152"/>
      <c r="E30" s="23"/>
      <c r="F30" s="14">
        <v>0</v>
      </c>
      <c r="G30" s="14"/>
      <c r="H30" s="14"/>
      <c r="I30" s="14"/>
      <c r="J30" s="14">
        <v>0</v>
      </c>
      <c r="K30" s="14">
        <v>8</v>
      </c>
      <c r="L30" s="14">
        <v>4</v>
      </c>
      <c r="M30" s="14">
        <v>0</v>
      </c>
      <c r="N30" s="14">
        <v>1</v>
      </c>
      <c r="O30" s="218">
        <v>1</v>
      </c>
      <c r="P30" s="14">
        <v>8</v>
      </c>
      <c r="Q30" s="14">
        <v>0</v>
      </c>
      <c r="R30" s="14">
        <v>15</v>
      </c>
      <c r="S30" s="14">
        <v>4</v>
      </c>
      <c r="T30" s="14">
        <v>4</v>
      </c>
      <c r="U30" s="14">
        <v>0</v>
      </c>
      <c r="V30" s="14">
        <v>1</v>
      </c>
      <c r="W30" s="14">
        <v>1</v>
      </c>
      <c r="X30" s="14">
        <v>1</v>
      </c>
      <c r="Y30" s="14">
        <v>3</v>
      </c>
      <c r="Z30" s="9" t="s">
        <v>23</v>
      </c>
    </row>
    <row r="31" spans="1:26" ht="12.75" customHeight="1">
      <c r="A31" s="7"/>
      <c r="B31" s="244" t="s">
        <v>25</v>
      </c>
      <c r="C31" s="253"/>
      <c r="D31" s="254"/>
      <c r="E31" s="255"/>
      <c r="F31" s="256">
        <v>0</v>
      </c>
      <c r="G31" s="256"/>
      <c r="H31" s="256"/>
      <c r="I31" s="256"/>
      <c r="J31" s="256">
        <v>0</v>
      </c>
      <c r="K31" s="256">
        <v>0</v>
      </c>
      <c r="L31" s="256">
        <v>1</v>
      </c>
      <c r="M31" s="256">
        <v>1</v>
      </c>
      <c r="N31" s="256">
        <v>0</v>
      </c>
      <c r="O31" s="257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0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44" t="s">
        <v>25</v>
      </c>
    </row>
    <row r="32" spans="1:26" ht="12.75" customHeight="1">
      <c r="A32" s="7"/>
      <c r="B32" s="9" t="s">
        <v>24</v>
      </c>
      <c r="C32" s="125"/>
      <c r="D32" s="151"/>
      <c r="E32" s="145"/>
      <c r="F32" s="14">
        <v>0</v>
      </c>
      <c r="G32" s="14"/>
      <c r="H32" s="14"/>
      <c r="I32" s="14"/>
      <c r="J32" s="14">
        <v>0</v>
      </c>
      <c r="K32" s="14">
        <v>0</v>
      </c>
      <c r="L32" s="14">
        <v>2</v>
      </c>
      <c r="M32" s="14">
        <v>2</v>
      </c>
      <c r="N32" s="14">
        <v>2</v>
      </c>
      <c r="O32" s="218">
        <v>0</v>
      </c>
      <c r="P32" s="14">
        <v>4</v>
      </c>
      <c r="Q32" s="14">
        <v>1</v>
      </c>
      <c r="R32" s="14">
        <v>2</v>
      </c>
      <c r="S32" s="14">
        <v>2</v>
      </c>
      <c r="T32" s="14">
        <v>0</v>
      </c>
      <c r="U32" s="14">
        <v>1</v>
      </c>
      <c r="V32" s="14">
        <v>1</v>
      </c>
      <c r="W32" s="14">
        <v>0</v>
      </c>
      <c r="X32" s="14">
        <v>0</v>
      </c>
      <c r="Y32" s="14">
        <v>0</v>
      </c>
      <c r="Z32" s="9" t="s">
        <v>24</v>
      </c>
    </row>
    <row r="33" spans="1:26" ht="12.75" customHeight="1">
      <c r="A33" s="7"/>
      <c r="B33" s="244" t="s">
        <v>40</v>
      </c>
      <c r="C33" s="253">
        <v>5</v>
      </c>
      <c r="D33" s="254">
        <v>4</v>
      </c>
      <c r="E33" s="255">
        <v>0</v>
      </c>
      <c r="F33" s="256">
        <v>3</v>
      </c>
      <c r="G33" s="256">
        <v>1</v>
      </c>
      <c r="H33" s="256">
        <v>10</v>
      </c>
      <c r="I33" s="256">
        <v>1</v>
      </c>
      <c r="J33" s="256">
        <v>2</v>
      </c>
      <c r="K33" s="256">
        <v>2</v>
      </c>
      <c r="L33" s="256">
        <v>0</v>
      </c>
      <c r="M33" s="256">
        <v>0</v>
      </c>
      <c r="N33" s="256">
        <v>2</v>
      </c>
      <c r="O33" s="257">
        <v>0</v>
      </c>
      <c r="P33" s="256">
        <v>1</v>
      </c>
      <c r="Q33" s="256">
        <v>0</v>
      </c>
      <c r="R33" s="256">
        <v>0</v>
      </c>
      <c r="S33" s="256">
        <v>0</v>
      </c>
      <c r="T33" s="256">
        <v>0</v>
      </c>
      <c r="U33" s="256">
        <v>0</v>
      </c>
      <c r="V33" s="256">
        <v>0</v>
      </c>
      <c r="W33" s="256">
        <v>0</v>
      </c>
      <c r="X33" s="256">
        <v>0</v>
      </c>
      <c r="Y33" s="256">
        <v>0</v>
      </c>
      <c r="Z33" s="244" t="s">
        <v>40</v>
      </c>
    </row>
    <row r="34" spans="1:26" ht="12.75" customHeight="1">
      <c r="A34" s="7"/>
      <c r="B34" s="9" t="s">
        <v>41</v>
      </c>
      <c r="C34" s="126">
        <v>6</v>
      </c>
      <c r="D34" s="152">
        <v>25</v>
      </c>
      <c r="E34" s="23">
        <v>3</v>
      </c>
      <c r="F34" s="14">
        <v>0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2</v>
      </c>
      <c r="O34" s="218">
        <v>0</v>
      </c>
      <c r="P34" s="14">
        <v>0</v>
      </c>
      <c r="Q34" s="14">
        <v>0</v>
      </c>
      <c r="R34" s="14">
        <v>0</v>
      </c>
      <c r="S34" s="14">
        <v>0</v>
      </c>
      <c r="T34" s="14">
        <v>2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9" t="s">
        <v>41</v>
      </c>
    </row>
    <row r="35" spans="1:26" ht="12.75" customHeight="1">
      <c r="A35" s="7"/>
      <c r="B35" s="264" t="s">
        <v>30</v>
      </c>
      <c r="C35" s="265">
        <v>41</v>
      </c>
      <c r="D35" s="266">
        <v>46</v>
      </c>
      <c r="E35" s="267">
        <v>37</v>
      </c>
      <c r="F35" s="268">
        <v>17</v>
      </c>
      <c r="G35" s="268">
        <v>26</v>
      </c>
      <c r="H35" s="268">
        <v>16</v>
      </c>
      <c r="I35" s="268">
        <v>37</v>
      </c>
      <c r="J35" s="268">
        <v>20</v>
      </c>
      <c r="K35" s="268">
        <v>10</v>
      </c>
      <c r="L35" s="268">
        <v>23</v>
      </c>
      <c r="M35" s="268">
        <v>10</v>
      </c>
      <c r="N35" s="268">
        <v>18</v>
      </c>
      <c r="O35" s="269">
        <v>8</v>
      </c>
      <c r="P35" s="268">
        <v>0</v>
      </c>
      <c r="Q35" s="268">
        <v>3</v>
      </c>
      <c r="R35" s="268">
        <v>0</v>
      </c>
      <c r="S35" s="268">
        <v>0</v>
      </c>
      <c r="T35" s="268">
        <v>0</v>
      </c>
      <c r="U35" s="268">
        <v>0</v>
      </c>
      <c r="V35" s="268">
        <v>0</v>
      </c>
      <c r="W35" s="268">
        <v>0</v>
      </c>
      <c r="X35" s="268">
        <v>0</v>
      </c>
      <c r="Y35" s="268">
        <v>0</v>
      </c>
      <c r="Z35" s="264" t="s">
        <v>30</v>
      </c>
    </row>
    <row r="36" spans="1:26" ht="12.75" customHeight="1">
      <c r="A36" s="7"/>
      <c r="B36" s="9" t="s">
        <v>126</v>
      </c>
      <c r="C36" s="126"/>
      <c r="D36" s="152"/>
      <c r="E36" s="2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9" t="s">
        <v>126</v>
      </c>
    </row>
    <row r="37" spans="1:26" ht="12.75" customHeight="1">
      <c r="A37" s="7"/>
      <c r="B37" s="244" t="s">
        <v>115</v>
      </c>
      <c r="C37" s="253"/>
      <c r="D37" s="254"/>
      <c r="E37" s="255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>
        <v>0</v>
      </c>
      <c r="X37" s="256">
        <v>0</v>
      </c>
      <c r="Y37" s="256">
        <v>0</v>
      </c>
      <c r="Z37" s="244" t="s">
        <v>115</v>
      </c>
    </row>
    <row r="38" spans="1:26" ht="12.75" customHeight="1">
      <c r="A38" s="7"/>
      <c r="B38" s="9" t="s">
        <v>48</v>
      </c>
      <c r="C38" s="126"/>
      <c r="D38" s="152"/>
      <c r="E38" s="23"/>
      <c r="F38" s="14"/>
      <c r="G38" s="14"/>
      <c r="H38" s="14"/>
      <c r="I38" s="14"/>
      <c r="J38" s="14"/>
      <c r="K38" s="14"/>
      <c r="L38" s="14"/>
      <c r="M38" s="14"/>
      <c r="N38" s="14"/>
      <c r="O38" s="14">
        <v>0</v>
      </c>
      <c r="P38" s="14">
        <v>0</v>
      </c>
      <c r="Q38" s="14">
        <v>0</v>
      </c>
      <c r="R38" s="14">
        <v>2</v>
      </c>
      <c r="S38" s="14">
        <v>2</v>
      </c>
      <c r="T38" s="14">
        <v>0</v>
      </c>
      <c r="U38" s="331">
        <v>0</v>
      </c>
      <c r="V38" s="331">
        <v>0</v>
      </c>
      <c r="W38" s="331">
        <v>0</v>
      </c>
      <c r="X38" s="331">
        <v>0</v>
      </c>
      <c r="Y38" s="331">
        <v>0</v>
      </c>
      <c r="Z38" s="9" t="s">
        <v>48</v>
      </c>
    </row>
    <row r="39" spans="1:26" ht="12.75" customHeight="1">
      <c r="A39" s="7"/>
      <c r="B39" s="244" t="s">
        <v>116</v>
      </c>
      <c r="C39" s="253"/>
      <c r="D39" s="254"/>
      <c r="E39" s="255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332"/>
      <c r="V39" s="332"/>
      <c r="W39" s="332"/>
      <c r="X39" s="332"/>
      <c r="Y39" s="332"/>
      <c r="Z39" s="244" t="s">
        <v>116</v>
      </c>
    </row>
    <row r="40" spans="1:26" ht="12.75" customHeight="1">
      <c r="A40" s="7"/>
      <c r="B40" s="10" t="s">
        <v>26</v>
      </c>
      <c r="C40" s="127">
        <v>7</v>
      </c>
      <c r="D40" s="153">
        <v>44</v>
      </c>
      <c r="E40" s="34">
        <v>17</v>
      </c>
      <c r="F40" s="28">
        <v>12</v>
      </c>
      <c r="G40" s="28"/>
      <c r="H40" s="28"/>
      <c r="I40" s="28"/>
      <c r="J40" s="28">
        <v>9</v>
      </c>
      <c r="K40" s="28">
        <v>11</v>
      </c>
      <c r="L40" s="28">
        <v>7</v>
      </c>
      <c r="M40" s="28">
        <v>8</v>
      </c>
      <c r="N40" s="28">
        <v>46</v>
      </c>
      <c r="O40" s="28">
        <v>10</v>
      </c>
      <c r="P40" s="28">
        <v>6</v>
      </c>
      <c r="Q40" s="28">
        <v>1</v>
      </c>
      <c r="R40" s="28">
        <v>9</v>
      </c>
      <c r="S40" s="28">
        <v>7</v>
      </c>
      <c r="T40" s="28">
        <v>3</v>
      </c>
      <c r="U40" s="28">
        <v>1</v>
      </c>
      <c r="V40" s="28">
        <v>3</v>
      </c>
      <c r="W40" s="28">
        <v>1</v>
      </c>
      <c r="X40" s="28">
        <v>1</v>
      </c>
      <c r="Y40" s="28">
        <v>0</v>
      </c>
      <c r="Z40" s="10" t="s">
        <v>26</v>
      </c>
    </row>
    <row r="41" spans="1:26" ht="12.75" customHeight="1">
      <c r="A41" s="7"/>
      <c r="B41" s="244" t="s">
        <v>12</v>
      </c>
      <c r="C41" s="258" t="s">
        <v>45</v>
      </c>
      <c r="D41" s="259" t="s">
        <v>45</v>
      </c>
      <c r="E41" s="260" t="s">
        <v>45</v>
      </c>
      <c r="F41" s="261" t="s">
        <v>45</v>
      </c>
      <c r="G41" s="261" t="s">
        <v>45</v>
      </c>
      <c r="H41" s="261" t="s">
        <v>45</v>
      </c>
      <c r="I41" s="261" t="s">
        <v>45</v>
      </c>
      <c r="J41" s="261" t="s">
        <v>45</v>
      </c>
      <c r="K41" s="261" t="s">
        <v>45</v>
      </c>
      <c r="L41" s="261" t="s">
        <v>45</v>
      </c>
      <c r="M41" s="261" t="s">
        <v>45</v>
      </c>
      <c r="N41" s="333" t="s">
        <v>45</v>
      </c>
      <c r="O41" s="333" t="s">
        <v>43</v>
      </c>
      <c r="P41" s="333" t="s">
        <v>43</v>
      </c>
      <c r="Q41" s="333" t="s">
        <v>43</v>
      </c>
      <c r="R41" s="261" t="s">
        <v>43</v>
      </c>
      <c r="S41" s="261" t="s">
        <v>43</v>
      </c>
      <c r="T41" s="261" t="s">
        <v>43</v>
      </c>
      <c r="U41" s="261" t="s">
        <v>43</v>
      </c>
      <c r="V41" s="263" t="s">
        <v>43</v>
      </c>
      <c r="W41" s="263" t="s">
        <v>43</v>
      </c>
      <c r="X41" s="263" t="s">
        <v>43</v>
      </c>
      <c r="Y41" s="263" t="s">
        <v>43</v>
      </c>
      <c r="Z41" s="244" t="s">
        <v>12</v>
      </c>
    </row>
    <row r="42" spans="1:26" ht="12.75" customHeight="1">
      <c r="A42" s="7"/>
      <c r="B42" s="9" t="s">
        <v>42</v>
      </c>
      <c r="C42" s="126">
        <v>1</v>
      </c>
      <c r="D42" s="152">
        <v>1</v>
      </c>
      <c r="E42" s="23">
        <v>4</v>
      </c>
      <c r="F42" s="14">
        <v>0</v>
      </c>
      <c r="G42" s="14"/>
      <c r="H42" s="14"/>
      <c r="I42" s="14"/>
      <c r="J42" s="14">
        <v>32</v>
      </c>
      <c r="K42" s="14">
        <v>2</v>
      </c>
      <c r="L42" s="14">
        <v>0</v>
      </c>
      <c r="M42" s="14">
        <v>0</v>
      </c>
      <c r="N42" s="14">
        <v>0</v>
      </c>
      <c r="O42" s="218">
        <v>0</v>
      </c>
      <c r="P42" s="14">
        <v>1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9" t="s">
        <v>42</v>
      </c>
    </row>
    <row r="43" spans="1:26" ht="12.75" customHeight="1">
      <c r="A43" s="7"/>
      <c r="B43" s="264" t="s">
        <v>13</v>
      </c>
      <c r="C43" s="265">
        <v>13</v>
      </c>
      <c r="D43" s="266">
        <v>7</v>
      </c>
      <c r="E43" s="267">
        <v>8</v>
      </c>
      <c r="F43" s="268">
        <v>14</v>
      </c>
      <c r="G43" s="268"/>
      <c r="H43" s="268"/>
      <c r="I43" s="268"/>
      <c r="J43" s="268">
        <v>2</v>
      </c>
      <c r="K43" s="268">
        <v>3</v>
      </c>
      <c r="L43" s="268">
        <v>4</v>
      </c>
      <c r="M43" s="268">
        <v>9</v>
      </c>
      <c r="N43" s="268">
        <v>1</v>
      </c>
      <c r="O43" s="268">
        <v>3</v>
      </c>
      <c r="P43" s="268">
        <v>0</v>
      </c>
      <c r="Q43" s="268">
        <v>0</v>
      </c>
      <c r="R43" s="268">
        <v>0</v>
      </c>
      <c r="S43" s="336">
        <v>1</v>
      </c>
      <c r="T43" s="261">
        <v>0</v>
      </c>
      <c r="U43" s="261">
        <v>1</v>
      </c>
      <c r="V43" s="261">
        <v>0</v>
      </c>
      <c r="W43" s="334">
        <v>0</v>
      </c>
      <c r="X43" s="334">
        <v>1</v>
      </c>
      <c r="Y43" s="334">
        <v>0</v>
      </c>
      <c r="Z43" s="264" t="s">
        <v>13</v>
      </c>
    </row>
    <row r="44" spans="2:26" ht="28.5" customHeight="1">
      <c r="B44" s="492" t="s">
        <v>130</v>
      </c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</row>
    <row r="45" spans="2:26" ht="1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</sheetData>
  <sheetProtection/>
  <mergeCells count="3">
    <mergeCell ref="B2:Z2"/>
    <mergeCell ref="B3:Z3"/>
    <mergeCell ref="B44:Z4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B1:H45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2.28125" style="0" customWidth="1"/>
    <col min="2" max="2" width="11.57421875" style="3" customWidth="1"/>
    <col min="3" max="4" width="6.7109375" style="3" customWidth="1"/>
    <col min="5" max="7" width="6.7109375" style="37" customWidth="1"/>
    <col min="8" max="8" width="6.7109375" style="3" customWidth="1"/>
    <col min="9" max="9" width="8.28125" style="0" customWidth="1"/>
    <col min="10" max="10" width="1.7109375" style="0" customWidth="1"/>
  </cols>
  <sheetData>
    <row r="1" spans="2:8" ht="14.25" customHeight="1">
      <c r="B1" s="24"/>
      <c r="C1" s="24"/>
      <c r="D1" s="24"/>
      <c r="E1" s="36"/>
      <c r="F1" s="36"/>
      <c r="H1" s="77" t="s">
        <v>94</v>
      </c>
    </row>
    <row r="2" spans="2:8" ht="30" customHeight="1">
      <c r="B2" s="501" t="s">
        <v>64</v>
      </c>
      <c r="C2" s="501"/>
      <c r="D2" s="501"/>
      <c r="E2" s="501"/>
      <c r="F2" s="501"/>
      <c r="G2" s="501"/>
      <c r="H2" s="501"/>
    </row>
    <row r="3" spans="2:8" ht="30" customHeight="1">
      <c r="B3" s="81" t="s">
        <v>49</v>
      </c>
      <c r="C3" s="502" t="s">
        <v>122</v>
      </c>
      <c r="D3" s="503"/>
      <c r="E3" s="504"/>
      <c r="F3" s="505" t="s">
        <v>123</v>
      </c>
      <c r="G3" s="503"/>
      <c r="H3" s="504"/>
    </row>
    <row r="4" spans="2:8" ht="12.75" customHeight="1">
      <c r="B4" s="222">
        <v>1990</v>
      </c>
      <c r="C4" s="190"/>
      <c r="D4" s="191">
        <v>0</v>
      </c>
      <c r="E4" s="192"/>
      <c r="F4" s="193"/>
      <c r="G4" s="191">
        <v>47</v>
      </c>
      <c r="H4" s="188"/>
    </row>
    <row r="5" spans="2:8" ht="12.75" customHeight="1">
      <c r="B5" s="102">
        <v>1991</v>
      </c>
      <c r="C5" s="194"/>
      <c r="D5" s="195">
        <v>41</v>
      </c>
      <c r="E5" s="196"/>
      <c r="F5" s="197"/>
      <c r="G5" s="195">
        <v>278</v>
      </c>
      <c r="H5" s="189"/>
    </row>
    <row r="6" spans="2:8" ht="12.75" customHeight="1">
      <c r="B6" s="102">
        <v>1992</v>
      </c>
      <c r="C6" s="194"/>
      <c r="D6" s="195">
        <v>154</v>
      </c>
      <c r="E6" s="196"/>
      <c r="F6" s="197"/>
      <c r="G6" s="195">
        <v>143</v>
      </c>
      <c r="H6" s="189"/>
    </row>
    <row r="7" spans="2:8" ht="12.75" customHeight="1">
      <c r="B7" s="102">
        <v>1993</v>
      </c>
      <c r="C7" s="194"/>
      <c r="D7" s="195">
        <v>16</v>
      </c>
      <c r="E7" s="196"/>
      <c r="F7" s="14"/>
      <c r="G7" s="195">
        <v>16</v>
      </c>
      <c r="H7" s="19"/>
    </row>
    <row r="8" spans="2:8" ht="12.75" customHeight="1">
      <c r="B8" s="102">
        <v>1994</v>
      </c>
      <c r="C8" s="194"/>
      <c r="D8" s="195">
        <v>9</v>
      </c>
      <c r="E8" s="196"/>
      <c r="F8" s="14"/>
      <c r="G8" s="195">
        <v>5</v>
      </c>
      <c r="H8" s="19"/>
    </row>
    <row r="9" spans="2:8" ht="12.75" customHeight="1">
      <c r="B9" s="102">
        <v>1995</v>
      </c>
      <c r="C9" s="194"/>
      <c r="D9" s="195">
        <v>133</v>
      </c>
      <c r="E9" s="196"/>
      <c r="F9" s="14"/>
      <c r="G9" s="195">
        <v>121</v>
      </c>
      <c r="H9" s="19"/>
    </row>
    <row r="10" spans="2:8" ht="12.75" customHeight="1">
      <c r="B10" s="102">
        <v>1996</v>
      </c>
      <c r="C10" s="194"/>
      <c r="D10" s="195">
        <v>20</v>
      </c>
      <c r="E10" s="196"/>
      <c r="F10" s="14"/>
      <c r="G10" s="195">
        <v>4</v>
      </c>
      <c r="H10" s="23"/>
    </row>
    <row r="11" spans="2:8" ht="12.75" customHeight="1">
      <c r="B11" s="102">
        <v>1997</v>
      </c>
      <c r="C11" s="194"/>
      <c r="D11" s="195">
        <v>71</v>
      </c>
      <c r="E11" s="196"/>
      <c r="F11" s="14"/>
      <c r="G11" s="195">
        <v>1</v>
      </c>
      <c r="H11" s="23"/>
    </row>
    <row r="12" spans="2:8" ht="12.75" customHeight="1">
      <c r="B12" s="102">
        <v>1998</v>
      </c>
      <c r="C12" s="194"/>
      <c r="D12" s="195">
        <v>19</v>
      </c>
      <c r="E12" s="196"/>
      <c r="F12" s="14"/>
      <c r="G12" s="195">
        <v>62</v>
      </c>
      <c r="H12" s="23"/>
    </row>
    <row r="13" spans="2:8" ht="12.75" customHeight="1">
      <c r="B13" s="102">
        <v>1999</v>
      </c>
      <c r="C13" s="32"/>
      <c r="D13" s="195">
        <v>46</v>
      </c>
      <c r="E13" s="23"/>
      <c r="F13" s="14"/>
      <c r="G13" s="195">
        <v>66</v>
      </c>
      <c r="H13" s="23"/>
    </row>
    <row r="14" spans="2:8" ht="12.75" customHeight="1">
      <c r="B14" s="102">
        <v>2000</v>
      </c>
      <c r="C14" s="32"/>
      <c r="D14" s="195">
        <v>113</v>
      </c>
      <c r="E14" s="23"/>
      <c r="F14" s="14"/>
      <c r="G14" s="195">
        <v>113</v>
      </c>
      <c r="H14" s="23"/>
    </row>
    <row r="15" spans="2:8" ht="12.75" customHeight="1">
      <c r="B15" s="102">
        <v>2001</v>
      </c>
      <c r="C15" s="32"/>
      <c r="D15" s="195">
        <v>122</v>
      </c>
      <c r="E15" s="23"/>
      <c r="F15" s="14"/>
      <c r="G15" s="195">
        <v>125</v>
      </c>
      <c r="H15" s="23"/>
    </row>
    <row r="16" spans="2:8" ht="12.75" customHeight="1">
      <c r="B16" s="102">
        <v>2002</v>
      </c>
      <c r="C16" s="32"/>
      <c r="D16" s="195">
        <v>101</v>
      </c>
      <c r="E16" s="23"/>
      <c r="F16" s="14"/>
      <c r="G16" s="195">
        <v>25</v>
      </c>
      <c r="H16" s="23"/>
    </row>
    <row r="17" spans="2:8" ht="12.75" customHeight="1">
      <c r="B17" s="102">
        <v>2003</v>
      </c>
      <c r="C17" s="32"/>
      <c r="D17" s="195">
        <v>5</v>
      </c>
      <c r="E17" s="23"/>
      <c r="F17" s="14"/>
      <c r="G17" s="195">
        <v>5</v>
      </c>
      <c r="H17" s="23"/>
    </row>
    <row r="18" spans="2:8" ht="12.75" customHeight="1">
      <c r="B18" s="102">
        <v>2004</v>
      </c>
      <c r="C18" s="32"/>
      <c r="D18" s="195">
        <v>0</v>
      </c>
      <c r="E18" s="23"/>
      <c r="F18" s="14"/>
      <c r="G18" s="195">
        <v>0</v>
      </c>
      <c r="H18" s="23"/>
    </row>
    <row r="19" spans="2:8" ht="12.75" customHeight="1">
      <c r="B19" s="102">
        <v>2005</v>
      </c>
      <c r="C19" s="32"/>
      <c r="D19" s="195">
        <v>144</v>
      </c>
      <c r="E19" s="23"/>
      <c r="F19" s="14"/>
      <c r="G19" s="195">
        <v>125</v>
      </c>
      <c r="H19" s="23"/>
    </row>
    <row r="20" spans="2:8" ht="12.75" customHeight="1">
      <c r="B20" s="102">
        <v>2006</v>
      </c>
      <c r="C20" s="32"/>
      <c r="D20" s="195">
        <v>5</v>
      </c>
      <c r="E20" s="23"/>
      <c r="F20" s="14"/>
      <c r="G20" s="195">
        <v>6</v>
      </c>
      <c r="H20" s="23"/>
    </row>
    <row r="21" spans="2:8" ht="12.75" customHeight="1">
      <c r="B21" s="102">
        <v>2007</v>
      </c>
      <c r="C21" s="32"/>
      <c r="D21" s="195">
        <v>0</v>
      </c>
      <c r="E21" s="23"/>
      <c r="F21" s="14"/>
      <c r="G21" s="195">
        <v>0</v>
      </c>
      <c r="H21" s="23"/>
    </row>
    <row r="22" spans="2:8" ht="12.75" customHeight="1">
      <c r="B22" s="102">
        <v>2008</v>
      </c>
      <c r="C22" s="32"/>
      <c r="D22" s="195">
        <v>154</v>
      </c>
      <c r="E22" s="23"/>
      <c r="F22" s="14"/>
      <c r="G22" s="195">
        <v>154</v>
      </c>
      <c r="H22" s="23"/>
    </row>
    <row r="23" spans="2:8" ht="12.75" customHeight="1">
      <c r="B23" s="102">
        <v>2009</v>
      </c>
      <c r="C23" s="32"/>
      <c r="D23" s="195">
        <v>9</v>
      </c>
      <c r="E23" s="23"/>
      <c r="F23" s="14"/>
      <c r="G23" s="195">
        <v>228</v>
      </c>
      <c r="H23" s="23"/>
    </row>
    <row r="24" spans="2:8" ht="12.75" customHeight="1">
      <c r="B24" s="102">
        <v>2010</v>
      </c>
      <c r="C24" s="32"/>
      <c r="D24" s="195">
        <v>0</v>
      </c>
      <c r="E24" s="23"/>
      <c r="F24" s="14"/>
      <c r="G24" s="195">
        <v>0</v>
      </c>
      <c r="H24" s="23"/>
    </row>
    <row r="25" spans="2:8" ht="12.75" customHeight="1">
      <c r="B25" s="102">
        <v>2011</v>
      </c>
      <c r="C25" s="32"/>
      <c r="D25" s="195">
        <v>6</v>
      </c>
      <c r="E25" s="23"/>
      <c r="F25" s="14"/>
      <c r="G25" s="195">
        <v>6</v>
      </c>
      <c r="H25" s="23"/>
    </row>
    <row r="26" spans="2:8" ht="12.75" customHeight="1">
      <c r="B26" s="102">
        <v>2012</v>
      </c>
      <c r="C26" s="32"/>
      <c r="D26" s="195">
        <v>8</v>
      </c>
      <c r="E26" s="23"/>
      <c r="F26" s="14"/>
      <c r="G26" s="195">
        <v>1</v>
      </c>
      <c r="H26" s="23"/>
    </row>
    <row r="27" spans="2:8" ht="12.75" customHeight="1">
      <c r="B27" s="102">
        <v>2013</v>
      </c>
      <c r="C27" s="32"/>
      <c r="D27" s="195">
        <v>0</v>
      </c>
      <c r="E27" s="23"/>
      <c r="F27" s="14"/>
      <c r="G27" s="195">
        <v>0</v>
      </c>
      <c r="H27" s="23"/>
    </row>
    <row r="28" spans="2:8" ht="12.75" customHeight="1">
      <c r="B28" s="102">
        <v>2014</v>
      </c>
      <c r="C28" s="32"/>
      <c r="D28" s="195">
        <v>0</v>
      </c>
      <c r="E28" s="23"/>
      <c r="F28" s="14"/>
      <c r="G28" s="195">
        <v>120</v>
      </c>
      <c r="H28" s="23"/>
    </row>
    <row r="29" spans="2:8" ht="12.75" customHeight="1">
      <c r="B29" s="102">
        <v>2015</v>
      </c>
      <c r="C29" s="32"/>
      <c r="D29" s="195">
        <v>150</v>
      </c>
      <c r="E29" s="23"/>
      <c r="F29" s="14"/>
      <c r="G29" s="195">
        <v>150</v>
      </c>
      <c r="H29" s="23"/>
    </row>
    <row r="30" spans="2:8" ht="12.75" customHeight="1">
      <c r="B30" s="103">
        <v>2016</v>
      </c>
      <c r="C30" s="44"/>
      <c r="D30" s="198">
        <v>6</v>
      </c>
      <c r="E30" s="34"/>
      <c r="F30" s="28"/>
      <c r="G30" s="198">
        <v>6</v>
      </c>
      <c r="H30" s="34"/>
    </row>
    <row r="31" spans="2:8" ht="12.75" customHeight="1">
      <c r="B31" s="104" t="s">
        <v>98</v>
      </c>
      <c r="C31" s="82"/>
      <c r="D31" s="199">
        <v>312</v>
      </c>
      <c r="E31" s="106"/>
      <c r="F31" s="105"/>
      <c r="G31" s="199">
        <v>328.2</v>
      </c>
      <c r="H31" s="46"/>
    </row>
    <row r="32" spans="2:8" ht="12.75" customHeight="1">
      <c r="B32" s="104" t="s">
        <v>99</v>
      </c>
      <c r="C32" s="82"/>
      <c r="D32" s="199">
        <v>179</v>
      </c>
      <c r="E32" s="106"/>
      <c r="F32" s="105"/>
      <c r="G32" s="199">
        <v>128.4</v>
      </c>
      <c r="H32" s="46"/>
    </row>
    <row r="33" spans="2:8" ht="12.75" customHeight="1">
      <c r="B33" s="104" t="s">
        <v>100</v>
      </c>
      <c r="C33" s="82"/>
      <c r="D33" s="199">
        <f>AVERAGE(D4:D13)</f>
        <v>50.9</v>
      </c>
      <c r="E33" s="106"/>
      <c r="F33" s="105"/>
      <c r="G33" s="199">
        <f>AVERAGE(G4:G13)</f>
        <v>74.3</v>
      </c>
      <c r="H33" s="46"/>
    </row>
    <row r="34" spans="2:8" ht="15" customHeight="1">
      <c r="B34" s="226" t="s">
        <v>114</v>
      </c>
      <c r="C34" s="227"/>
      <c r="D34" s="228">
        <f>AVERAGE(D14:D23)</f>
        <v>65.3</v>
      </c>
      <c r="E34" s="229"/>
      <c r="F34" s="230"/>
      <c r="G34" s="228">
        <f>AVERAGE(G14:G23)</f>
        <v>78.1</v>
      </c>
      <c r="H34" s="231"/>
    </row>
    <row r="35" spans="2:8" ht="12.75" customHeight="1">
      <c r="B35" s="223" t="s">
        <v>135</v>
      </c>
      <c r="C35" s="44"/>
      <c r="D35" s="200">
        <f>AVERAGE(D24:D30)</f>
        <v>24.285714285714285</v>
      </c>
      <c r="E35" s="107"/>
      <c r="F35" s="50"/>
      <c r="G35" s="200">
        <f>AVERAGE(G24:G30)</f>
        <v>40.42857142857143</v>
      </c>
      <c r="H35" s="34"/>
    </row>
    <row r="36" spans="2:4" ht="14.25" customHeight="1">
      <c r="B36" s="38" t="s">
        <v>83</v>
      </c>
      <c r="C36" s="38"/>
      <c r="D36" s="27"/>
    </row>
    <row r="37" spans="2:8" ht="27.75" customHeight="1">
      <c r="B37" s="75" t="s">
        <v>53</v>
      </c>
      <c r="C37" s="75"/>
      <c r="D37" s="85"/>
      <c r="E37" s="39"/>
      <c r="F37" s="39"/>
      <c r="G37" s="39"/>
      <c r="H37" s="85"/>
    </row>
    <row r="38" spans="2:8" ht="36" customHeight="1">
      <c r="B38" s="500" t="s">
        <v>101</v>
      </c>
      <c r="C38" s="497"/>
      <c r="D38" s="497"/>
      <c r="E38" s="497"/>
      <c r="F38" s="497"/>
      <c r="G38" s="497"/>
      <c r="H38" s="497"/>
    </row>
    <row r="39" spans="2:8" ht="12.75" customHeight="1">
      <c r="B39" s="500" t="s">
        <v>102</v>
      </c>
      <c r="C39" s="497"/>
      <c r="D39" s="497"/>
      <c r="E39" s="497"/>
      <c r="F39" s="497"/>
      <c r="G39" s="497"/>
      <c r="H39" s="497"/>
    </row>
    <row r="40" spans="2:8" ht="12.75" customHeight="1">
      <c r="B40" s="506"/>
      <c r="C40" s="506"/>
      <c r="D40" s="506"/>
      <c r="E40" s="506"/>
      <c r="F40" s="506"/>
      <c r="G40" s="506"/>
      <c r="H40" s="506"/>
    </row>
    <row r="41" spans="2:8" ht="12.75" customHeight="1">
      <c r="B41" s="484"/>
      <c r="C41" s="507"/>
      <c r="D41" s="507"/>
      <c r="E41" s="507"/>
      <c r="F41" s="507"/>
      <c r="G41" s="507"/>
      <c r="H41" s="507"/>
    </row>
    <row r="42" spans="2:8" ht="12.75" customHeight="1">
      <c r="B42" s="484"/>
      <c r="C42" s="507"/>
      <c r="D42" s="507"/>
      <c r="E42" s="507"/>
      <c r="F42" s="507"/>
      <c r="G42" s="507"/>
      <c r="H42" s="507"/>
    </row>
    <row r="43" spans="2:8" ht="12.75" customHeight="1">
      <c r="B43" s="484"/>
      <c r="C43" s="508"/>
      <c r="D43" s="508"/>
      <c r="E43" s="508"/>
      <c r="F43" s="508"/>
      <c r="G43" s="508"/>
      <c r="H43" s="508"/>
    </row>
    <row r="44" spans="2:8" ht="12.75" customHeight="1">
      <c r="B44" s="509"/>
      <c r="C44" s="509"/>
      <c r="D44" s="509"/>
      <c r="E44" s="509"/>
      <c r="F44" s="509"/>
      <c r="G44" s="509"/>
      <c r="H44" s="509"/>
    </row>
    <row r="45" spans="2:8" ht="12.75" customHeight="1">
      <c r="B45" s="484"/>
      <c r="C45" s="484"/>
      <c r="D45" s="484"/>
      <c r="E45" s="484"/>
      <c r="F45" s="484"/>
      <c r="G45" s="484"/>
      <c r="H45" s="484"/>
    </row>
    <row r="46" ht="12.75" customHeight="1"/>
    <row r="47" ht="12.75" customHeight="1"/>
    <row r="48" ht="12.75" customHeight="1"/>
    <row r="49" ht="12.75" customHeight="1"/>
    <row r="50" ht="15" customHeight="1"/>
    <row r="51" ht="12.75" customHeight="1"/>
  </sheetData>
  <sheetProtection/>
  <mergeCells count="11">
    <mergeCell ref="B44:H44"/>
    <mergeCell ref="B39:H39"/>
    <mergeCell ref="B2:H2"/>
    <mergeCell ref="C3:E3"/>
    <mergeCell ref="F3:H3"/>
    <mergeCell ref="B38:H38"/>
    <mergeCell ref="B45:H45"/>
    <mergeCell ref="B40:H40"/>
    <mergeCell ref="B41:H41"/>
    <mergeCell ref="B42:H42"/>
    <mergeCell ref="B43:H4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B1:M28"/>
  <sheetViews>
    <sheetView zoomScalePageLayoutView="0" workbookViewId="0" topLeftCell="A1">
      <selection activeCell="L7" sqref="L7:O14"/>
    </sheetView>
  </sheetViews>
  <sheetFormatPr defaultColWidth="9.140625" defaultRowHeight="12.75"/>
  <cols>
    <col min="2" max="2" width="11.00390625" style="0" customWidth="1"/>
    <col min="3" max="3" width="3.8515625" style="0" customWidth="1"/>
    <col min="4" max="8" width="6.7109375" style="0" customWidth="1"/>
  </cols>
  <sheetData>
    <row r="1" ht="15.75">
      <c r="H1" s="40" t="s">
        <v>95</v>
      </c>
    </row>
    <row r="4" spans="2:8" ht="15.75">
      <c r="B4" s="510" t="s">
        <v>103</v>
      </c>
      <c r="C4" s="511"/>
      <c r="D4" s="511"/>
      <c r="E4" s="511"/>
      <c r="F4" s="511"/>
      <c r="G4" s="511"/>
      <c r="H4" s="512"/>
    </row>
    <row r="5" spans="2:8" ht="23.25" customHeight="1">
      <c r="B5" s="79" t="s">
        <v>57</v>
      </c>
      <c r="C5" s="513" t="s">
        <v>0</v>
      </c>
      <c r="D5" s="513"/>
      <c r="E5" s="514" t="s">
        <v>63</v>
      </c>
      <c r="F5" s="515"/>
      <c r="G5" s="513" t="s">
        <v>55</v>
      </c>
      <c r="H5" s="515"/>
    </row>
    <row r="6" spans="2:8" ht="16.5" customHeight="1">
      <c r="B6" s="80"/>
      <c r="C6" s="73" t="s">
        <v>54</v>
      </c>
      <c r="D6" s="74" t="s">
        <v>1</v>
      </c>
      <c r="E6" s="49" t="s">
        <v>54</v>
      </c>
      <c r="F6" s="78" t="s">
        <v>1</v>
      </c>
      <c r="G6" s="73" t="s">
        <v>54</v>
      </c>
      <c r="H6" s="78" t="s">
        <v>1</v>
      </c>
    </row>
    <row r="7" spans="2:8" ht="16.5" customHeight="1">
      <c r="B7" s="53">
        <v>1996</v>
      </c>
      <c r="C7" s="210">
        <v>13</v>
      </c>
      <c r="D7" s="210">
        <v>58</v>
      </c>
      <c r="E7" s="210">
        <v>14</v>
      </c>
      <c r="F7" s="210">
        <v>247</v>
      </c>
      <c r="G7" s="210">
        <v>59</v>
      </c>
      <c r="H7" s="210">
        <v>294</v>
      </c>
    </row>
    <row r="8" spans="2:8" ht="12.75">
      <c r="B8" s="53">
        <v>1997</v>
      </c>
      <c r="C8" s="210">
        <v>13</v>
      </c>
      <c r="D8" s="210">
        <v>308</v>
      </c>
      <c r="E8" s="210">
        <v>6</v>
      </c>
      <c r="F8" s="210">
        <v>137</v>
      </c>
      <c r="G8" s="210">
        <v>58</v>
      </c>
      <c r="H8" s="210">
        <v>274</v>
      </c>
    </row>
    <row r="9" spans="2:8" ht="12.75">
      <c r="B9" s="53">
        <v>1998</v>
      </c>
      <c r="C9" s="210">
        <v>5</v>
      </c>
      <c r="D9" s="210">
        <v>26</v>
      </c>
      <c r="E9" s="210">
        <v>11</v>
      </c>
      <c r="F9" s="210">
        <v>160</v>
      </c>
      <c r="G9" s="210">
        <v>62</v>
      </c>
      <c r="H9" s="210">
        <v>323</v>
      </c>
    </row>
    <row r="10" spans="2:8" ht="12.75">
      <c r="B10" s="53">
        <v>1999</v>
      </c>
      <c r="C10" s="210">
        <v>6</v>
      </c>
      <c r="D10" s="210">
        <v>71</v>
      </c>
      <c r="E10" s="210">
        <v>11</v>
      </c>
      <c r="F10" s="210">
        <v>277</v>
      </c>
      <c r="G10" s="210">
        <v>55</v>
      </c>
      <c r="H10" s="210">
        <v>283</v>
      </c>
    </row>
    <row r="11" spans="2:8" ht="12.75">
      <c r="B11" s="53">
        <v>2000</v>
      </c>
      <c r="C11" s="210">
        <v>10</v>
      </c>
      <c r="D11" s="210">
        <v>173</v>
      </c>
      <c r="E11" s="210">
        <v>21</v>
      </c>
      <c r="F11" s="210">
        <v>394</v>
      </c>
      <c r="G11" s="210">
        <v>68</v>
      </c>
      <c r="H11" s="210">
        <v>248</v>
      </c>
    </row>
    <row r="12" spans="2:13" ht="12.75">
      <c r="B12" s="53">
        <v>2001</v>
      </c>
      <c r="C12" s="210">
        <v>9</v>
      </c>
      <c r="D12" s="210">
        <v>202</v>
      </c>
      <c r="E12" s="210">
        <v>12</v>
      </c>
      <c r="F12" s="210">
        <v>341</v>
      </c>
      <c r="G12" s="210">
        <v>88</v>
      </c>
      <c r="H12" s="210">
        <v>319</v>
      </c>
      <c r="M12" s="242"/>
    </row>
    <row r="13" spans="2:8" ht="12.75">
      <c r="B13" s="53">
        <v>2002</v>
      </c>
      <c r="C13" s="210">
        <v>10</v>
      </c>
      <c r="D13" s="210">
        <v>119</v>
      </c>
      <c r="E13" s="210">
        <v>10</v>
      </c>
      <c r="F13" s="210">
        <v>234</v>
      </c>
      <c r="G13" s="210">
        <v>77</v>
      </c>
      <c r="H13" s="210">
        <v>454</v>
      </c>
    </row>
    <row r="14" spans="2:8" ht="12.75">
      <c r="B14" s="53">
        <v>2003</v>
      </c>
      <c r="C14" s="210">
        <v>9</v>
      </c>
      <c r="D14" s="210">
        <v>158</v>
      </c>
      <c r="E14" s="210">
        <v>8</v>
      </c>
      <c r="F14" s="210">
        <v>107</v>
      </c>
      <c r="G14" s="210">
        <v>74</v>
      </c>
      <c r="H14" s="210">
        <v>274</v>
      </c>
    </row>
    <row r="15" spans="2:8" ht="12.75">
      <c r="B15" s="53">
        <v>2004</v>
      </c>
      <c r="C15" s="210">
        <v>18</v>
      </c>
      <c r="D15" s="210">
        <v>104</v>
      </c>
      <c r="E15" s="210">
        <v>6</v>
      </c>
      <c r="F15" s="210">
        <v>103</v>
      </c>
      <c r="G15" s="210">
        <v>62</v>
      </c>
      <c r="H15" s="210">
        <v>277</v>
      </c>
    </row>
    <row r="16" spans="2:8" ht="12.75">
      <c r="B16" s="53">
        <v>2005</v>
      </c>
      <c r="C16" s="210">
        <v>11</v>
      </c>
      <c r="D16" s="210">
        <v>103</v>
      </c>
      <c r="E16" s="210">
        <v>8</v>
      </c>
      <c r="F16" s="210">
        <v>117</v>
      </c>
      <c r="G16" s="210">
        <v>79</v>
      </c>
      <c r="H16" s="210">
        <v>309</v>
      </c>
    </row>
    <row r="17" spans="2:8" ht="12.75">
      <c r="B17" s="53">
        <v>2006</v>
      </c>
      <c r="C17" s="210">
        <v>11</v>
      </c>
      <c r="D17" s="210">
        <v>35</v>
      </c>
      <c r="E17" s="210">
        <v>9</v>
      </c>
      <c r="F17" s="210">
        <v>397</v>
      </c>
      <c r="G17" s="210">
        <v>70</v>
      </c>
      <c r="H17" s="210">
        <v>294</v>
      </c>
    </row>
    <row r="18" spans="2:8" ht="12.75">
      <c r="B18" s="53">
        <v>2007</v>
      </c>
      <c r="C18" s="210">
        <v>6</v>
      </c>
      <c r="D18" s="210">
        <v>34</v>
      </c>
      <c r="E18" s="210">
        <v>11</v>
      </c>
      <c r="F18" s="210">
        <v>197</v>
      </c>
      <c r="G18" s="210">
        <v>70</v>
      </c>
      <c r="H18" s="210">
        <v>311</v>
      </c>
    </row>
    <row r="19" spans="2:8" ht="12.75" customHeight="1">
      <c r="B19" s="53">
        <v>2008</v>
      </c>
      <c r="C19" s="210">
        <v>9</v>
      </c>
      <c r="D19" s="210">
        <v>105</v>
      </c>
      <c r="E19" s="210">
        <v>7</v>
      </c>
      <c r="F19" s="210">
        <v>105</v>
      </c>
      <c r="G19" s="210">
        <v>55</v>
      </c>
      <c r="H19" s="210">
        <v>259</v>
      </c>
    </row>
    <row r="20" spans="2:8" ht="12.75">
      <c r="B20" s="102">
        <v>2009</v>
      </c>
      <c r="C20" s="210">
        <v>14</v>
      </c>
      <c r="D20" s="210">
        <v>214</v>
      </c>
      <c r="E20" s="210">
        <v>15</v>
      </c>
      <c r="F20" s="210">
        <v>335</v>
      </c>
      <c r="G20" s="210">
        <v>67</v>
      </c>
      <c r="H20" s="210">
        <v>353</v>
      </c>
    </row>
    <row r="21" spans="2:8" ht="12.75">
      <c r="B21" s="102">
        <v>2010</v>
      </c>
      <c r="C21" s="210">
        <v>12</v>
      </c>
      <c r="D21" s="210">
        <v>35</v>
      </c>
      <c r="E21" s="210">
        <v>16</v>
      </c>
      <c r="F21" s="210">
        <v>431</v>
      </c>
      <c r="G21" s="210">
        <v>82</v>
      </c>
      <c r="H21" s="210">
        <v>375</v>
      </c>
    </row>
    <row r="22" spans="2:8" ht="12.75">
      <c r="B22" s="241">
        <v>2011</v>
      </c>
      <c r="C22" s="210">
        <v>8</v>
      </c>
      <c r="D22" s="210">
        <v>102</v>
      </c>
      <c r="E22" s="210">
        <v>20</v>
      </c>
      <c r="F22" s="210">
        <v>452</v>
      </c>
      <c r="G22" s="210">
        <v>56</v>
      </c>
      <c r="H22" s="210">
        <v>281</v>
      </c>
    </row>
    <row r="23" spans="2:8" ht="12.75">
      <c r="B23" s="52">
        <v>2012</v>
      </c>
      <c r="C23" s="210">
        <v>12</v>
      </c>
      <c r="D23" s="210">
        <v>93</v>
      </c>
      <c r="E23" s="210">
        <v>4</v>
      </c>
      <c r="F23" s="210">
        <v>83</v>
      </c>
      <c r="G23" s="210">
        <v>43</v>
      </c>
      <c r="H23" s="210">
        <v>314</v>
      </c>
    </row>
    <row r="24" spans="2:8" ht="12.75">
      <c r="B24" s="52">
        <v>2013</v>
      </c>
      <c r="C24" s="210">
        <v>3</v>
      </c>
      <c r="D24" s="210">
        <v>10</v>
      </c>
      <c r="E24" s="210">
        <v>11</v>
      </c>
      <c r="F24" s="210">
        <v>257</v>
      </c>
      <c r="G24" s="210">
        <v>46</v>
      </c>
      <c r="H24" s="210">
        <v>291</v>
      </c>
    </row>
    <row r="25" spans="2:8" ht="12.75">
      <c r="B25" s="52">
        <v>2014</v>
      </c>
      <c r="C25" s="210">
        <v>6</v>
      </c>
      <c r="D25" s="210">
        <v>17</v>
      </c>
      <c r="E25" s="381">
        <v>2</v>
      </c>
      <c r="F25" s="381">
        <v>43</v>
      </c>
      <c r="G25" s="210">
        <v>46</v>
      </c>
      <c r="H25" s="210">
        <v>267</v>
      </c>
    </row>
    <row r="26" spans="2:8" ht="12.75">
      <c r="B26" s="223">
        <v>2015</v>
      </c>
      <c r="C26" s="211">
        <v>6</v>
      </c>
      <c r="D26" s="211">
        <v>41</v>
      </c>
      <c r="E26" s="335">
        <v>10</v>
      </c>
      <c r="F26" s="335">
        <v>133</v>
      </c>
      <c r="G26" s="211">
        <v>40</v>
      </c>
      <c r="H26" s="211">
        <v>267</v>
      </c>
    </row>
    <row r="27" spans="2:8" ht="20.25" customHeight="1">
      <c r="B27" s="464" t="s">
        <v>65</v>
      </c>
      <c r="C27" s="464"/>
      <c r="D27" s="464"/>
      <c r="E27" s="464"/>
      <c r="F27" s="464"/>
      <c r="G27" s="464"/>
      <c r="H27" s="464"/>
    </row>
    <row r="28" spans="2:9" ht="26.25" customHeight="1">
      <c r="B28" s="463" t="s">
        <v>128</v>
      </c>
      <c r="C28" s="464"/>
      <c r="D28" s="464"/>
      <c r="E28" s="464"/>
      <c r="F28" s="464"/>
      <c r="G28" s="464"/>
      <c r="H28" s="464"/>
      <c r="I28" s="464"/>
    </row>
  </sheetData>
  <sheetProtection/>
  <mergeCells count="6">
    <mergeCell ref="B27:H27"/>
    <mergeCell ref="B28:I28"/>
    <mergeCell ref="B4:H4"/>
    <mergeCell ref="C5:D5"/>
    <mergeCell ref="E5:F5"/>
    <mergeCell ref="G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MOVE A3</cp:lastModifiedBy>
  <cp:lastPrinted>2017-07-13T12:57:49Z</cp:lastPrinted>
  <dcterms:created xsi:type="dcterms:W3CDTF">2003-09-05T14:33:05Z</dcterms:created>
  <dcterms:modified xsi:type="dcterms:W3CDTF">2017-09-13T17:21:08Z</dcterms:modified>
  <cp:category/>
  <cp:version/>
  <cp:contentType/>
  <cp:contentStatus/>
</cp:coreProperties>
</file>