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defaultThemeVersion="124226"/>
  <mc:AlternateContent xmlns:mc="http://schemas.openxmlformats.org/markup-compatibility/2006">
    <mc:Choice Requires="x15">
      <x15ac:absPath xmlns:x15ac="http://schemas.microsoft.com/office/spreadsheetml/2010/11/ac" url="S:\Projects\SUMI\WP1 Methodologies_data mgmt\Final indicator spreadsheets for SUMI webpage\final PROTECTED spreadsheets\"/>
    </mc:Choice>
  </mc:AlternateContent>
  <xr:revisionPtr revIDLastSave="0" documentId="13_ncr:1_{A9B42544-0913-46A9-836D-0AEDEBE94DF0}" xr6:coauthVersionLast="45" xr6:coauthVersionMax="45" xr10:uidLastSave="{00000000-0000-0000-0000-000000000000}"/>
  <bookViews>
    <workbookView xWindow="-120" yWindow="-120" windowWidth="29040" windowHeight="15990" xr2:uid="{00000000-000D-0000-FFFF-FFFF00000000}"/>
  </bookViews>
  <sheets>
    <sheet name="User guide" sheetId="1" r:id="rId1"/>
    <sheet name="Example" sheetId="6" r:id="rId2"/>
    <sheet name="Calculation" sheetId="2" r:id="rId3"/>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8" i="2" l="1"/>
  <c r="C18" i="6"/>
  <c r="B4" i="2" l="1"/>
  <c r="F8" i="2"/>
  <c r="B2" i="2" s="1"/>
  <c r="B3" i="2" s="1"/>
  <c r="F8" i="6"/>
  <c r="B2" i="6" s="1"/>
  <c r="B3" i="6" s="1"/>
  <c r="B4" i="6" l="1"/>
</calcChain>
</file>

<file path=xl/sharedStrings.xml><?xml version="1.0" encoding="utf-8"?>
<sst xmlns="http://schemas.openxmlformats.org/spreadsheetml/2006/main" count="51" uniqueCount="37">
  <si>
    <t>Guidelines</t>
  </si>
  <si>
    <t>Definition</t>
  </si>
  <si>
    <t>Parameter</t>
  </si>
  <si>
    <t>PT mode/operator i</t>
  </si>
  <si>
    <t>Avg. HH size (25%)</t>
  </si>
  <si>
    <t>Score</t>
  </si>
  <si>
    <t>Monthly transport expenditure P25%</t>
  </si>
  <si>
    <t>Monthly PT price (local currency)</t>
  </si>
  <si>
    <t>An example of the data for income being reported according to different brackets is Belgium. The data is reported in quintiles rather than quartiles. In this case, the income of the lowest 20% of the population should be used.</t>
  </si>
  <si>
    <t>Comments</t>
  </si>
  <si>
    <t>Operator C</t>
  </si>
  <si>
    <t>Public transport expenditure ratio</t>
  </si>
  <si>
    <t>Supplementary parameter</t>
  </si>
  <si>
    <t>Additionally, the share of Public Transport passes out of the reported expenditure for transport services (and transport-related insurance) should be calculated. The data on transport services expenses is normally also available with the household expenditure survey.</t>
  </si>
  <si>
    <t>Affordability indicator</t>
  </si>
  <si>
    <t>SCORE = (Price monthly PT pass * average household size) / income of the 25% poorest residents of the urban area.</t>
  </si>
  <si>
    <t>Share of the poorest quartile of the population's household budget required to hold public transport (PT) passes (unlimited monthly travel or equivalent) in the urban area of residence.</t>
  </si>
  <si>
    <t>An example of the need to aggregate prices according to the operating company is Bucharest, where the metro system is operated by a company distinct from the one operating buses and trams. While an integrated ticket is available for single, pay-as-you-go journeys, monthly passes are available for individual operators only.</t>
  </si>
  <si>
    <t>Operator A +B</t>
  </si>
  <si>
    <t>USER GUIDE FOR INDICATOR 1 "AFFORDABILITY OF PUBLIC TRANSPORT FOR THE POUREST GROUP"</t>
  </si>
  <si>
    <r>
      <t xml:space="preserve">2) Include the </t>
    </r>
    <r>
      <rPr>
        <b/>
        <sz val="11"/>
        <rFont val="Calibri"/>
        <family val="2"/>
        <scheme val="minor"/>
      </rPr>
      <t xml:space="preserve">monthly price for one monthly PT pass </t>
    </r>
    <r>
      <rPr>
        <sz val="11"/>
        <rFont val="Calibri"/>
        <family val="2"/>
        <scheme val="minor"/>
      </rPr>
      <t>with unlimited journeys for your urban area in column C, shaded blue.
The price of the pass should be the price for an adult passenger, without any additional discounts, permitting travel at all times and on all lines in the entire urban area. When the local authority or operating companies offer passes for different zones and areas, the price for the zone(s) closest matching the selected boundaries of the urban area should be used. The price is taken in the local currency (€ or other).</t>
    </r>
  </si>
  <si>
    <r>
      <t xml:space="preserve">5) The value for the supplementary parameter in cell B18 should include the reported </t>
    </r>
    <r>
      <rPr>
        <b/>
        <sz val="11"/>
        <rFont val="Calibri"/>
        <family val="2"/>
        <scheme val="minor"/>
      </rPr>
      <t>monthly expenditure for transport services</t>
    </r>
    <r>
      <rPr>
        <sz val="11"/>
        <rFont val="Calibri"/>
        <family val="2"/>
        <scheme val="minor"/>
      </rPr>
      <t xml:space="preserve"> of the poorest quartile of the population, including fuel and insurance for personal vehicles, but excluding air travel. The source for the data is the same as for point 3) above. The amount is taken in the local currency (€ or other).</t>
    </r>
  </si>
  <si>
    <r>
      <t xml:space="preserve">3) As PT passes are personalised - and hence non-transferrable - the price of a single pass should then be multiplied by the </t>
    </r>
    <r>
      <rPr>
        <b/>
        <sz val="11"/>
        <rFont val="Calibri"/>
        <family val="2"/>
        <scheme val="minor"/>
      </rPr>
      <t xml:space="preserve">average household size </t>
    </r>
    <r>
      <rPr>
        <sz val="11"/>
        <rFont val="Calibri"/>
        <family val="2"/>
        <scheme val="minor"/>
      </rPr>
      <t>in order to match the magnitude of the income data. Please enter this data in cell E8, shaded light blue.</t>
    </r>
  </si>
  <si>
    <r>
      <t>4) The product of the monthly price &amp; average household size should then be divided by the monthly</t>
    </r>
    <r>
      <rPr>
        <b/>
        <sz val="11"/>
        <rFont val="Calibri"/>
        <family val="2"/>
        <scheme val="minor"/>
      </rPr>
      <t xml:space="preserve"> income of the 25% poorest residents of the urban area</t>
    </r>
    <r>
      <rPr>
        <sz val="11"/>
        <rFont val="Calibri"/>
        <family val="2"/>
        <scheme val="minor"/>
      </rPr>
      <t>, which</t>
    </r>
    <r>
      <rPr>
        <b/>
        <sz val="11"/>
        <rFont val="Calibri"/>
        <family val="2"/>
        <scheme val="minor"/>
      </rPr>
      <t xml:space="preserve"> </t>
    </r>
    <r>
      <rPr>
        <sz val="11"/>
        <rFont val="Calibri"/>
        <family val="2"/>
        <scheme val="minor"/>
      </rPr>
      <t>should match as closely as possible the geographical boundaries of the urban area studied. Please enter this data in cell D8, also shaded light blue.</t>
    </r>
  </si>
  <si>
    <r>
      <t xml:space="preserve">1) Include the </t>
    </r>
    <r>
      <rPr>
        <b/>
        <sz val="11"/>
        <rFont val="Calibri"/>
        <family val="2"/>
        <scheme val="minor"/>
      </rPr>
      <t>name of the operator</t>
    </r>
    <r>
      <rPr>
        <sz val="11"/>
        <rFont val="Calibri"/>
        <family val="2"/>
        <scheme val="minor"/>
      </rPr>
      <t xml:space="preserve"> offering monthly PT passes with unlimited journeys in your urban area in column B, shaded blue. Please also include information on the PT modes they are providing.</t>
    </r>
  </si>
  <si>
    <t>AvgInc25% (local currency)</t>
  </si>
  <si>
    <t>6) Insert the reference year for the data in cell A8.</t>
  </si>
  <si>
    <t>It happens quite often that instead of reporting average incomes for quartile income groups (i.e. Q1, Q2, Q3, Q4), the national statistical office reports figures according to decile groups (i.e. D1, D2, D3, etc.). To estimate the parameter needed using decile-based data, use a weighted average of the average incomes of the first three decile groups:</t>
  </si>
  <si>
    <t>As household income and expenditures surveys are most often conducted at the national or regional level, data may not be published for the urban area studied. In this case, estimate as closely as possible according to the breakdown provided in your survey.
Guidelines for making estimates:</t>
  </si>
  <si>
    <t>Calculate the ratio between average incomes in urban areas and average incomes (in general). Multiply the quartile income figure by this ratio.
Calculate the ratio between average incomes at the regional level (for the region your city is located in) and average incomes (in general). Multiply the quartile income figure by this ratio.</t>
  </si>
  <si>
    <t>If the data for incomes and expenditures is reported per capita rather than per household, then the household size should be set to 1.</t>
  </si>
  <si>
    <t>comment box
(please add source of data, year, geographical area)</t>
  </si>
  <si>
    <t>Affordability of public transport for the poorest group</t>
  </si>
  <si>
    <t>Please fill in the blue cells</t>
  </si>
  <si>
    <t>Affordability score</t>
  </si>
  <si>
    <t>Affodarbility score</t>
  </si>
  <si>
    <r>
      <rPr>
        <b/>
        <sz val="11"/>
        <rFont val="Calibri"/>
        <family val="2"/>
        <scheme val="minor"/>
      </rPr>
      <t xml:space="preserve">Data sources: 
1) The price of the monthly PT pass </t>
    </r>
    <r>
      <rPr>
        <sz val="11"/>
        <rFont val="Calibri"/>
        <family val="2"/>
        <scheme val="minor"/>
      </rPr>
      <t xml:space="preserve">should come from the PT authority of the urban area, or the operating company. 
In the case of multiple operating companies, wherever possible the price sought should be referring to unlimited travel on all operators' services in the entire urban area. Only if there is no integrated pass allowing travel on the services of all operators, then the sum for all the operators should be calculated by adding the prices for each operating company.
</t>
    </r>
    <r>
      <rPr>
        <i/>
        <sz val="11"/>
        <rFont val="Calibri"/>
        <family val="2"/>
        <scheme val="minor"/>
      </rPr>
      <t>Example (illustrated on the 'Example' sheet): In the urban area of Bravonia the public transport services are provided by three different companies: A, B, and C. Company A runs buses and trams, company B runs buses, company C runs suburban rail services. Companies A and B have made an agreement to integrate their ticketing systems and share the fare revenues and thus have a common monthly pass for the users. As such, the formula for the parameter should take into account the amount for the common pass for companies A+B, AND the price for company C, by adding these two amount.</t>
    </r>
    <r>
      <rPr>
        <sz val="11"/>
        <rFont val="Calibri"/>
        <family val="2"/>
        <scheme val="minor"/>
      </rPr>
      <t xml:space="preserve">
</t>
    </r>
    <r>
      <rPr>
        <b/>
        <sz val="11"/>
        <rFont val="Calibri"/>
        <family val="2"/>
        <scheme val="minor"/>
      </rPr>
      <t xml:space="preserve">2) The average household size </t>
    </r>
    <r>
      <rPr>
        <sz val="11"/>
        <rFont val="Calibri"/>
        <family val="2"/>
        <scheme val="minor"/>
      </rPr>
      <t xml:space="preserve">is either available directly from the municipality or the national statistical office, or it can be calculated by dividing the number of residents by the number of households in the area. Average household size is relatively stable, and estimates from previous years, or a recent census exercise, could also be applied.
</t>
    </r>
    <r>
      <rPr>
        <b/>
        <sz val="11"/>
        <rFont val="Calibri"/>
        <family val="2"/>
        <scheme val="minor"/>
      </rPr>
      <t>3)</t>
    </r>
    <r>
      <rPr>
        <sz val="11"/>
        <rFont val="Calibri"/>
        <family val="2"/>
        <scheme val="minor"/>
      </rPr>
      <t xml:space="preserve"> The</t>
    </r>
    <r>
      <rPr>
        <b/>
        <sz val="11"/>
        <rFont val="Calibri"/>
        <family val="2"/>
        <scheme val="minor"/>
      </rPr>
      <t xml:space="preserve"> monthly income of the 25% poorest inhabitants </t>
    </r>
    <r>
      <rPr>
        <sz val="11"/>
        <rFont val="Calibri"/>
        <family val="2"/>
        <scheme val="minor"/>
      </rPr>
      <t xml:space="preserve">(average) and the </t>
    </r>
    <r>
      <rPr>
        <b/>
        <sz val="11"/>
        <rFont val="Calibri"/>
        <family val="2"/>
        <scheme val="minor"/>
      </rPr>
      <t>monthly expenditure for transport services for the 25% poorest inhabitants</t>
    </r>
    <r>
      <rPr>
        <sz val="11"/>
        <rFont val="Calibri"/>
        <family val="2"/>
        <scheme val="minor"/>
      </rPr>
      <t xml:space="preserve"> (average) should usually come from a household expenditure survey. These types of surveys are normally conducted by national statistical institutes on a regular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</si>
</sst>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b/>
      <sz val="11"/>
      <color theme="1"/>
      <name val="Arial"/>
      <family val="2"/>
    </font>
    <font>
      <b/>
      <sz val="11"/>
      <name val="Calibri"/>
      <family val="2"/>
      <scheme val="minor"/>
    </font>
    <font>
      <sz val="11"/>
      <name val="Calibri"/>
      <family val="2"/>
      <scheme val="minor"/>
    </font>
    <font>
      <sz val="11"/>
      <color theme="1"/>
      <name val="Calibri"/>
      <family val="2"/>
      <scheme val="minor"/>
    </font>
    <font>
      <sz val="11"/>
      <color theme="0"/>
      <name val="Calibri"/>
      <family val="2"/>
      <scheme val="minor"/>
    </font>
    <font>
      <sz val="10"/>
      <name val="Arial"/>
      <family val="2"/>
    </font>
    <font>
      <i/>
      <sz val="11"/>
      <name val="Calibri"/>
      <family val="2"/>
      <scheme val="minor"/>
    </font>
    <font>
      <b/>
      <sz val="11"/>
      <color rgb="FF26D1FF"/>
      <name val="Cambria Math"/>
      <family val="1"/>
    </font>
    <font>
      <b/>
      <sz val="18"/>
      <name val="Calibri"/>
      <family val="2"/>
      <scheme val="minor"/>
    </font>
  </fonts>
  <fills count="10">
    <fill>
      <patternFill patternType="none"/>
    </fill>
    <fill>
      <patternFill patternType="gray125"/>
    </fill>
    <fill>
      <patternFill patternType="solid">
        <fgColor theme="9"/>
        <bgColor indexed="64"/>
      </patternFill>
    </fill>
    <fill>
      <patternFill patternType="solid">
        <fgColor theme="6" tint="0.79998168889431442"/>
        <bgColor indexed="64"/>
      </patternFill>
    </fill>
    <fill>
      <patternFill patternType="solid">
        <fgColor theme="6"/>
        <bgColor indexed="64"/>
      </patternFill>
    </fill>
    <fill>
      <patternFill patternType="solid">
        <fgColor theme="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3" tint="0.79998168889431442"/>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auto="1"/>
      </right>
      <top style="medium">
        <color auto="1"/>
      </top>
      <bottom style="medium">
        <color auto="1"/>
      </bottom>
      <diagonal/>
    </border>
    <border>
      <left/>
      <right style="medium">
        <color auto="1"/>
      </right>
      <top/>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indexed="64"/>
      </left>
      <right/>
      <top style="medium">
        <color indexed="64"/>
      </top>
      <bottom style="medium">
        <color auto="1"/>
      </bottom>
      <diagonal/>
    </border>
  </borders>
  <cellStyleXfs count="3">
    <xf numFmtId="0" fontId="0" fillId="0" borderId="0"/>
    <xf numFmtId="9" fontId="4" fillId="0" borderId="0" applyFont="0" applyFill="0" applyBorder="0" applyAlignment="0" applyProtection="0"/>
    <xf numFmtId="0" fontId="6" fillId="0" borderId="0"/>
  </cellStyleXfs>
  <cellXfs count="48">
    <xf numFmtId="0" fontId="0" fillId="0" borderId="0" xfId="0"/>
    <xf numFmtId="0" fontId="1" fillId="2" borderId="0" xfId="0" applyFont="1" applyFill="1" applyAlignment="1">
      <alignment horizontal="center"/>
    </xf>
    <xf numFmtId="0" fontId="3" fillId="0" borderId="0" xfId="0" applyFont="1" applyAlignment="1">
      <alignment wrapText="1"/>
    </xf>
    <xf numFmtId="0" fontId="3" fillId="0" borderId="2" xfId="0" applyFont="1" applyBorder="1" applyAlignment="1">
      <alignment wrapText="1"/>
    </xf>
    <xf numFmtId="0" fontId="3" fillId="0" borderId="2" xfId="0" applyFont="1" applyBorder="1"/>
    <xf numFmtId="0" fontId="2" fillId="3" borderId="1" xfId="0" applyFont="1" applyFill="1" applyBorder="1"/>
    <xf numFmtId="0" fontId="3" fillId="0" borderId="9" xfId="0" applyFont="1" applyBorder="1" applyAlignment="1">
      <alignment wrapText="1"/>
    </xf>
    <xf numFmtId="0" fontId="3" fillId="0" borderId="2" xfId="0" applyFont="1" applyBorder="1" applyAlignment="1">
      <alignment vertical="top" wrapText="1"/>
    </xf>
    <xf numFmtId="0" fontId="0" fillId="6" borderId="7" xfId="0" applyFill="1" applyBorder="1" applyProtection="1">
      <protection locked="0"/>
    </xf>
    <xf numFmtId="0" fontId="0" fillId="6" borderId="7" xfId="0" applyFill="1" applyBorder="1" applyAlignment="1" applyProtection="1">
      <alignment vertical="center"/>
      <protection locked="0"/>
    </xf>
    <xf numFmtId="0" fontId="0" fillId="6" borderId="8" xfId="0" applyFill="1" applyBorder="1" applyAlignment="1" applyProtection="1">
      <alignment vertical="center"/>
      <protection locked="0"/>
    </xf>
    <xf numFmtId="0" fontId="0" fillId="7" borderId="7" xfId="0" applyFill="1" applyBorder="1" applyProtection="1">
      <protection locked="0"/>
    </xf>
    <xf numFmtId="0" fontId="3" fillId="0" borderId="10" xfId="0" applyFont="1" applyBorder="1" applyAlignment="1">
      <alignment wrapText="1"/>
    </xf>
    <xf numFmtId="0" fontId="0" fillId="6" borderId="8" xfId="0" applyFill="1" applyBorder="1" applyProtection="1">
      <protection locked="0"/>
    </xf>
    <xf numFmtId="0" fontId="3" fillId="0" borderId="2" xfId="0" applyFont="1" applyFill="1" applyBorder="1" applyAlignment="1">
      <alignment wrapText="1"/>
    </xf>
    <xf numFmtId="0" fontId="8" fillId="0" borderId="2" xfId="0" applyFont="1" applyBorder="1" applyAlignment="1">
      <alignment horizontal="center"/>
    </xf>
    <xf numFmtId="0" fontId="0" fillId="0" borderId="2" xfId="0" applyBorder="1" applyAlignment="1">
      <alignment wrapText="1"/>
    </xf>
    <xf numFmtId="0" fontId="0" fillId="0" borderId="0" xfId="0" applyBorder="1" applyAlignment="1">
      <alignment horizontal="left" wrapText="1" indent="2"/>
    </xf>
    <xf numFmtId="0" fontId="0" fillId="0" borderId="2" xfId="0" applyBorder="1" applyAlignment="1">
      <alignment horizontal="left" wrapText="1" indent="2"/>
    </xf>
    <xf numFmtId="0" fontId="0" fillId="0" borderId="3" xfId="0" applyBorder="1" applyAlignment="1">
      <alignment horizontal="left" wrapText="1"/>
    </xf>
    <xf numFmtId="0" fontId="0" fillId="0" borderId="11" xfId="0" applyBorder="1" applyProtection="1">
      <protection locked="0"/>
    </xf>
    <xf numFmtId="0" fontId="0" fillId="0" borderId="12" xfId="0" applyBorder="1" applyProtection="1">
      <protection locked="0"/>
    </xf>
    <xf numFmtId="0" fontId="0" fillId="0" borderId="8" xfId="0" applyBorder="1" applyProtection="1">
      <protection locked="0"/>
    </xf>
    <xf numFmtId="0" fontId="0" fillId="0" borderId="0" xfId="0" applyProtection="1"/>
    <xf numFmtId="0" fontId="0" fillId="0" borderId="0" xfId="0" applyFill="1" applyBorder="1" applyProtection="1"/>
    <xf numFmtId="0" fontId="0" fillId="4" borderId="2" xfId="0" applyFill="1" applyBorder="1" applyProtection="1"/>
    <xf numFmtId="164" fontId="3" fillId="4" borderId="5" xfId="0" applyNumberFormat="1" applyFont="1" applyFill="1" applyBorder="1" applyProtection="1"/>
    <xf numFmtId="2" fontId="3" fillId="4" borderId="5" xfId="1" applyNumberFormat="1" applyFont="1" applyFill="1" applyBorder="1" applyProtection="1"/>
    <xf numFmtId="9" fontId="0" fillId="0" borderId="0" xfId="0" applyNumberFormat="1" applyFill="1" applyBorder="1" applyProtection="1"/>
    <xf numFmtId="10" fontId="0" fillId="0" borderId="0" xfId="0" applyNumberFormat="1" applyFill="1" applyBorder="1" applyProtection="1"/>
    <xf numFmtId="0" fontId="0" fillId="4" borderId="3" xfId="0" applyFill="1" applyBorder="1" applyAlignment="1" applyProtection="1">
      <alignment wrapText="1"/>
    </xf>
    <xf numFmtId="164" fontId="0" fillId="4" borderId="6" xfId="0" applyNumberFormat="1" applyFill="1" applyBorder="1" applyProtection="1"/>
    <xf numFmtId="0" fontId="0" fillId="8" borderId="7" xfId="0" applyFill="1" applyBorder="1" applyAlignment="1" applyProtection="1">
      <alignment horizontal="center"/>
    </xf>
    <xf numFmtId="0" fontId="0" fillId="8" borderId="7" xfId="0" applyFill="1" applyBorder="1" applyAlignment="1" applyProtection="1">
      <alignment horizontal="center" wrapText="1"/>
    </xf>
    <xf numFmtId="0" fontId="0" fillId="9" borderId="7" xfId="0" applyFill="1" applyBorder="1" applyAlignment="1" applyProtection="1">
      <alignment wrapText="1"/>
    </xf>
    <xf numFmtId="0" fontId="0" fillId="6" borderId="8" xfId="0" applyFill="1" applyBorder="1" applyProtection="1"/>
    <xf numFmtId="0" fontId="0" fillId="6" borderId="8" xfId="0" applyFill="1" applyBorder="1" applyAlignment="1" applyProtection="1">
      <alignment vertical="center"/>
    </xf>
    <xf numFmtId="0" fontId="0" fillId="7" borderId="8" xfId="0" applyFill="1" applyBorder="1" applyProtection="1"/>
    <xf numFmtId="164" fontId="5" fillId="5" borderId="8" xfId="0" applyNumberFormat="1" applyFont="1" applyFill="1" applyBorder="1" applyProtection="1"/>
    <xf numFmtId="0" fontId="0" fillId="0" borderId="11" xfId="0" applyBorder="1" applyProtection="1"/>
    <xf numFmtId="0" fontId="0" fillId="6" borderId="7" xfId="0" applyFill="1" applyBorder="1" applyProtection="1"/>
    <xf numFmtId="0" fontId="0" fillId="0" borderId="7" xfId="0" applyBorder="1" applyProtection="1"/>
    <xf numFmtId="0" fontId="0" fillId="0" borderId="12" xfId="0" applyBorder="1" applyProtection="1"/>
    <xf numFmtId="0" fontId="0" fillId="0" borderId="8" xfId="0" applyBorder="1" applyProtection="1"/>
    <xf numFmtId="0" fontId="0" fillId="0" borderId="7" xfId="0" applyBorder="1" applyAlignment="1" applyProtection="1">
      <alignment wrapText="1"/>
    </xf>
    <xf numFmtId="164" fontId="5" fillId="5" borderId="7" xfId="0" applyNumberFormat="1" applyFont="1" applyFill="1" applyBorder="1" applyProtection="1"/>
    <xf numFmtId="0" fontId="9" fillId="4" borderId="13" xfId="0" applyFont="1" applyFill="1" applyBorder="1" applyAlignment="1" applyProtection="1">
      <alignment horizontal="left" wrapText="1"/>
    </xf>
    <xf numFmtId="0" fontId="9" fillId="4" borderId="4" xfId="0" applyFont="1" applyFill="1" applyBorder="1" applyAlignment="1" applyProtection="1">
      <alignment horizontal="left" wrapText="1"/>
    </xf>
  </cellXfs>
  <cellStyles count="3">
    <cellStyle name="Normal 2" xfId="2" xr:uid="{00000000-0005-0000-0000-000001000000}"/>
    <cellStyle name="Prozent" xfId="1" builtinId="5"/>
    <cellStyle name="Standard"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2209801</xdr:colOff>
      <xdr:row>23</xdr:row>
      <xdr:rowOff>60961</xdr:rowOff>
    </xdr:from>
    <xdr:to>
      <xdr:col>0</xdr:col>
      <xdr:colOff>4229100</xdr:colOff>
      <xdr:row>23</xdr:row>
      <xdr:rowOff>505055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209801" y="10408921"/>
          <a:ext cx="2019299" cy="444094"/>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8"/>
  <sheetViews>
    <sheetView tabSelected="1" workbookViewId="0"/>
  </sheetViews>
  <sheetFormatPr baseColWidth="10" defaultColWidth="9.140625" defaultRowHeight="15" x14ac:dyDescent="0.25"/>
  <cols>
    <col min="1" max="1" width="115.7109375" customWidth="1"/>
  </cols>
  <sheetData>
    <row r="1" spans="1:1" ht="15.75" thickBot="1" x14ac:dyDescent="0.3">
      <c r="A1" s="1" t="s">
        <v>19</v>
      </c>
    </row>
    <row r="2" spans="1:1" ht="15.75" thickBot="1" x14ac:dyDescent="0.3">
      <c r="A2" s="5" t="s">
        <v>1</v>
      </c>
    </row>
    <row r="3" spans="1:1" ht="30" x14ac:dyDescent="0.25">
      <c r="A3" s="6" t="s">
        <v>16</v>
      </c>
    </row>
    <row r="4" spans="1:1" ht="15.75" thickBot="1" x14ac:dyDescent="0.3">
      <c r="A4" s="3"/>
    </row>
    <row r="5" spans="1:1" ht="15.75" thickBot="1" x14ac:dyDescent="0.3">
      <c r="A5" s="5" t="s">
        <v>2</v>
      </c>
    </row>
    <row r="6" spans="1:1" x14ac:dyDescent="0.25">
      <c r="A6" s="3" t="s">
        <v>15</v>
      </c>
    </row>
    <row r="7" spans="1:1" x14ac:dyDescent="0.25">
      <c r="A7" s="4"/>
    </row>
    <row r="8" spans="1:1" ht="45" x14ac:dyDescent="0.25">
      <c r="A8" s="3" t="s">
        <v>13</v>
      </c>
    </row>
    <row r="9" spans="1:1" ht="15.75" thickBot="1" x14ac:dyDescent="0.3">
      <c r="A9" s="4"/>
    </row>
    <row r="10" spans="1:1" ht="15.75" thickBot="1" x14ac:dyDescent="0.3">
      <c r="A10" s="5" t="s">
        <v>0</v>
      </c>
    </row>
    <row r="11" spans="1:1" ht="30" x14ac:dyDescent="0.25">
      <c r="A11" s="3" t="s">
        <v>24</v>
      </c>
    </row>
    <row r="12" spans="1:1" s="2" customFormat="1" ht="75" x14ac:dyDescent="0.25">
      <c r="A12" s="3" t="s">
        <v>20</v>
      </c>
    </row>
    <row r="13" spans="1:1" s="2" customFormat="1" ht="30" customHeight="1" x14ac:dyDescent="0.25">
      <c r="A13" s="7" t="s">
        <v>22</v>
      </c>
    </row>
    <row r="14" spans="1:1" s="2" customFormat="1" ht="45" x14ac:dyDescent="0.25">
      <c r="A14" s="7" t="s">
        <v>23</v>
      </c>
    </row>
    <row r="15" spans="1:1" s="2" customFormat="1" ht="45" x14ac:dyDescent="0.25">
      <c r="A15" s="7" t="s">
        <v>21</v>
      </c>
    </row>
    <row r="16" spans="1:1" s="2" customFormat="1" x14ac:dyDescent="0.25">
      <c r="A16" s="7" t="s">
        <v>26</v>
      </c>
    </row>
    <row r="17" spans="1:1" s="2" customFormat="1" ht="15.75" thickBot="1" x14ac:dyDescent="0.3">
      <c r="A17" s="7"/>
    </row>
    <row r="18" spans="1:1" s="2" customFormat="1" ht="243" customHeight="1" x14ac:dyDescent="0.25">
      <c r="A18" s="12" t="s">
        <v>36</v>
      </c>
    </row>
    <row r="19" spans="1:1" ht="15.75" thickBot="1" x14ac:dyDescent="0.3">
      <c r="A19" s="3"/>
    </row>
    <row r="20" spans="1:1" ht="15.75" thickBot="1" x14ac:dyDescent="0.3">
      <c r="A20" s="5" t="s">
        <v>9</v>
      </c>
    </row>
    <row r="21" spans="1:1" ht="45" x14ac:dyDescent="0.25">
      <c r="A21" s="6" t="s">
        <v>17</v>
      </c>
    </row>
    <row r="22" spans="1:1" ht="30" x14ac:dyDescent="0.25">
      <c r="A22" s="3" t="s">
        <v>8</v>
      </c>
    </row>
    <row r="23" spans="1:1" ht="45" x14ac:dyDescent="0.25">
      <c r="A23" s="14" t="s">
        <v>27</v>
      </c>
    </row>
    <row r="24" spans="1:1" ht="42" customHeight="1" x14ac:dyDescent="3.5">
      <c r="A24" s="15"/>
    </row>
    <row r="25" spans="1:1" ht="60" x14ac:dyDescent="0.25">
      <c r="A25" s="16" t="s">
        <v>28</v>
      </c>
    </row>
    <row r="26" spans="1:1" ht="60" x14ac:dyDescent="0.25">
      <c r="A26" s="18" t="s">
        <v>29</v>
      </c>
    </row>
    <row r="27" spans="1:1" ht="30.75" thickBot="1" x14ac:dyDescent="0.3">
      <c r="A27" s="19" t="s">
        <v>30</v>
      </c>
    </row>
    <row r="28" spans="1:1" x14ac:dyDescent="0.25">
      <c r="A28" s="17"/>
    </row>
  </sheetData>
  <sheetProtection algorithmName="SHA-512" hashValue="//SA8GhMgqmdEs5BNfae8RpO2qLrMa9Mnb7x0NEj40dQy22evj51jBkfq87/vDo9DO0wTlQPD1BIW2lwXb20WA==" saltValue="FXde9yBIkpDvI2C/NUDvfQ==" spinCount="100000" sheet="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workbookViewId="0">
      <selection sqref="A1:B1"/>
    </sheetView>
  </sheetViews>
  <sheetFormatPr baseColWidth="10" defaultColWidth="9.140625" defaultRowHeight="15" x14ac:dyDescent="0.25"/>
  <cols>
    <col min="1" max="1" width="28.7109375" style="23" customWidth="1"/>
    <col min="2" max="2" width="20.7109375" style="23" customWidth="1"/>
    <col min="3" max="3" width="11.7109375" style="23" customWidth="1"/>
    <col min="4" max="6" width="10.7109375" style="23" customWidth="1"/>
    <col min="7" max="7" width="9.140625" style="23"/>
    <col min="8" max="8" width="31.42578125" style="23" customWidth="1"/>
    <col min="9" max="16384" width="9.140625" style="23"/>
  </cols>
  <sheetData>
    <row r="1" spans="1:8" ht="51" customHeight="1" thickBot="1" x14ac:dyDescent="0.4">
      <c r="A1" s="46" t="s">
        <v>32</v>
      </c>
      <c r="B1" s="47"/>
      <c r="D1" s="24"/>
      <c r="E1" s="24"/>
      <c r="F1" s="24"/>
    </row>
    <row r="2" spans="1:8" x14ac:dyDescent="0.25">
      <c r="A2" s="25" t="s">
        <v>35</v>
      </c>
      <c r="B2" s="26">
        <f>IF(F8&gt;0,F8,"Not calculated")</f>
        <v>8.9142857142857135E-2</v>
      </c>
      <c r="D2" s="24"/>
      <c r="E2" s="24"/>
      <c r="F2" s="24"/>
    </row>
    <row r="3" spans="1:8" x14ac:dyDescent="0.25">
      <c r="A3" s="25" t="s">
        <v>14</v>
      </c>
      <c r="B3" s="27">
        <f>IF(B2="not enough data", "not calculated",100*B2)</f>
        <v>8.9142857142857128</v>
      </c>
      <c r="D3" s="28"/>
      <c r="E3" s="29"/>
      <c r="F3" s="24"/>
    </row>
    <row r="4" spans="1:8" ht="15.75" thickBot="1" x14ac:dyDescent="0.3">
      <c r="A4" s="30" t="s">
        <v>11</v>
      </c>
      <c r="B4" s="31">
        <f>IF(C18&gt;0,C18,"Not calculated")</f>
        <v>0.53485714285714281</v>
      </c>
      <c r="D4" s="24"/>
      <c r="E4" s="24"/>
      <c r="F4" s="24"/>
    </row>
    <row r="6" spans="1:8" x14ac:dyDescent="0.25">
      <c r="A6" s="23" t="s">
        <v>33</v>
      </c>
      <c r="B6" s="24"/>
    </row>
    <row r="7" spans="1:8" ht="45" x14ac:dyDescent="0.25">
      <c r="A7" s="24"/>
      <c r="B7" s="32" t="s">
        <v>3</v>
      </c>
      <c r="C7" s="33" t="s">
        <v>7</v>
      </c>
      <c r="D7" s="33" t="s">
        <v>25</v>
      </c>
      <c r="E7" s="33" t="s">
        <v>4</v>
      </c>
      <c r="F7" s="33" t="s">
        <v>5</v>
      </c>
      <c r="H7" s="34" t="s">
        <v>31</v>
      </c>
    </row>
    <row r="8" spans="1:8" x14ac:dyDescent="0.25">
      <c r="A8" s="24"/>
      <c r="B8" s="35" t="s">
        <v>18</v>
      </c>
      <c r="C8" s="36">
        <v>50</v>
      </c>
      <c r="D8" s="37">
        <v>2100</v>
      </c>
      <c r="E8" s="37">
        <v>2.34</v>
      </c>
      <c r="F8" s="38">
        <f>IF(AND(D8&gt;0,E8&gt;0,SUM(C8:C15)&gt;0),E8*SUM(C8:C15)/D8,"Not enough data")</f>
        <v>8.9142857142857135E-2</v>
      </c>
      <c r="H8" s="39"/>
    </row>
    <row r="9" spans="1:8" x14ac:dyDescent="0.25">
      <c r="A9" s="24"/>
      <c r="B9" s="40" t="s">
        <v>10</v>
      </c>
      <c r="C9" s="36">
        <v>30</v>
      </c>
      <c r="D9" s="41"/>
      <c r="E9" s="41"/>
      <c r="F9" s="41"/>
      <c r="H9" s="42"/>
    </row>
    <row r="10" spans="1:8" x14ac:dyDescent="0.25">
      <c r="A10" s="24"/>
      <c r="B10" s="40"/>
      <c r="C10" s="40"/>
      <c r="D10" s="41"/>
      <c r="E10" s="41"/>
      <c r="F10" s="41"/>
      <c r="H10" s="42"/>
    </row>
    <row r="11" spans="1:8" x14ac:dyDescent="0.25">
      <c r="B11" s="40"/>
      <c r="C11" s="40"/>
      <c r="D11" s="41"/>
      <c r="E11" s="41"/>
      <c r="F11" s="41"/>
      <c r="H11" s="42"/>
    </row>
    <row r="12" spans="1:8" x14ac:dyDescent="0.25">
      <c r="B12" s="40"/>
      <c r="C12" s="40"/>
      <c r="D12" s="41"/>
      <c r="E12" s="41"/>
      <c r="F12" s="41"/>
      <c r="H12" s="42"/>
    </row>
    <row r="13" spans="1:8" x14ac:dyDescent="0.25">
      <c r="B13" s="40"/>
      <c r="C13" s="40"/>
      <c r="D13" s="41"/>
      <c r="E13" s="41"/>
      <c r="F13" s="41"/>
      <c r="H13" s="42"/>
    </row>
    <row r="14" spans="1:8" x14ac:dyDescent="0.25">
      <c r="B14" s="40"/>
      <c r="C14" s="40"/>
      <c r="D14" s="41"/>
      <c r="E14" s="41"/>
      <c r="F14" s="41"/>
      <c r="H14" s="42"/>
    </row>
    <row r="15" spans="1:8" x14ac:dyDescent="0.25">
      <c r="B15" s="40"/>
      <c r="C15" s="40"/>
      <c r="D15" s="41"/>
      <c r="E15" s="41"/>
      <c r="F15" s="41"/>
      <c r="H15" s="43"/>
    </row>
    <row r="17" spans="1:3" ht="30" x14ac:dyDescent="0.25">
      <c r="A17" s="44" t="s">
        <v>12</v>
      </c>
      <c r="B17" s="44" t="s">
        <v>6</v>
      </c>
      <c r="C17" s="41" t="s">
        <v>5</v>
      </c>
    </row>
    <row r="18" spans="1:3" x14ac:dyDescent="0.25">
      <c r="A18" s="41"/>
      <c r="B18" s="40">
        <v>350</v>
      </c>
      <c r="C18" s="45">
        <f>IF(B18&gt;0,SUM(C8:C15)*E8/B18, "Not enough data")</f>
        <v>0.53485714285714281</v>
      </c>
    </row>
  </sheetData>
  <sheetProtection algorithmName="SHA-512" hashValue="zr3HOaQRtn4iV0Pmf8DhkUdwM5KIDYcTxCzLb7OoWniHOhiWxOhjvAetOMVFZTvuqtDvTPOM/WAiopttd6NZCQ==" saltValue="K5zJx8o3H2sSt44Ql14b7Q==" spinCount="100000" sheet="1"/>
  <protectedRanges>
    <protectedRange algorithmName="SHA-512" hashValue="xP4JYJklbeIUJefIx5LDks0hZy/F5BBJ9SXO6pv5ErAQDK3dl9J0ctDhGv8+e8AImI+C8u6/TEXwQUpb40JRag==" saltValue="Pr7e/rvl/qnf+N6xGQigmQ==" spinCount="100000" sqref="A1:XFD1" name="Range1"/>
  </protectedRanges>
  <mergeCells count="1">
    <mergeCell ref="A1:B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39997558519241921"/>
  </sheetPr>
  <dimension ref="A1:H18"/>
  <sheetViews>
    <sheetView workbookViewId="0">
      <selection sqref="A1:B1"/>
    </sheetView>
  </sheetViews>
  <sheetFormatPr baseColWidth="10" defaultColWidth="9.140625" defaultRowHeight="15" x14ac:dyDescent="0.25"/>
  <cols>
    <col min="1" max="1" width="28.7109375" style="23" customWidth="1"/>
    <col min="2" max="2" width="20.7109375" style="23" customWidth="1"/>
    <col min="3" max="3" width="11.7109375" style="23" customWidth="1"/>
    <col min="4" max="6" width="10.7109375" style="23" customWidth="1"/>
    <col min="7" max="7" width="9.140625" style="23"/>
    <col min="8" max="8" width="31.42578125" style="23" customWidth="1"/>
    <col min="9" max="16384" width="9.140625" style="23"/>
  </cols>
  <sheetData>
    <row r="1" spans="1:8" ht="51" customHeight="1" thickBot="1" x14ac:dyDescent="0.4">
      <c r="A1" s="46" t="s">
        <v>32</v>
      </c>
      <c r="B1" s="47"/>
      <c r="D1" s="24"/>
      <c r="E1" s="24"/>
      <c r="F1" s="24"/>
    </row>
    <row r="2" spans="1:8" x14ac:dyDescent="0.25">
      <c r="A2" s="25" t="s">
        <v>34</v>
      </c>
      <c r="B2" s="26" t="str">
        <f>IF(F8&gt;0,F8,"Not calculated")</f>
        <v>Not enough data</v>
      </c>
      <c r="D2" s="24"/>
      <c r="E2" s="24"/>
      <c r="F2" s="24"/>
    </row>
    <row r="3" spans="1:8" x14ac:dyDescent="0.25">
      <c r="A3" s="25" t="s">
        <v>14</v>
      </c>
      <c r="B3" s="27" t="str">
        <f>IF(B2="Not enough data", "Not calculated",100*B2)</f>
        <v>Not calculated</v>
      </c>
      <c r="D3" s="28"/>
      <c r="E3" s="29"/>
      <c r="F3" s="24"/>
    </row>
    <row r="4" spans="1:8" ht="15.75" thickBot="1" x14ac:dyDescent="0.3">
      <c r="A4" s="30" t="s">
        <v>11</v>
      </c>
      <c r="B4" s="31" t="str">
        <f>C18</f>
        <v>Not enough data</v>
      </c>
      <c r="D4" s="24"/>
      <c r="E4" s="24"/>
      <c r="F4" s="24"/>
    </row>
    <row r="5" spans="1:8" x14ac:dyDescent="0.25">
      <c r="D5" s="24"/>
      <c r="E5" s="24"/>
      <c r="F5" s="24"/>
    </row>
    <row r="6" spans="1:8" x14ac:dyDescent="0.25">
      <c r="A6" s="23" t="s">
        <v>33</v>
      </c>
      <c r="B6" s="24"/>
    </row>
    <row r="7" spans="1:8" ht="45" x14ac:dyDescent="0.25">
      <c r="A7" s="24"/>
      <c r="B7" s="32" t="s">
        <v>3</v>
      </c>
      <c r="C7" s="33" t="s">
        <v>7</v>
      </c>
      <c r="D7" s="33" t="s">
        <v>25</v>
      </c>
      <c r="E7" s="33" t="s">
        <v>4</v>
      </c>
      <c r="F7" s="33" t="s">
        <v>5</v>
      </c>
      <c r="H7" s="34" t="s">
        <v>31</v>
      </c>
    </row>
    <row r="8" spans="1:8" x14ac:dyDescent="0.25">
      <c r="A8" s="24"/>
      <c r="B8" s="13"/>
      <c r="C8" s="9"/>
      <c r="D8" s="11"/>
      <c r="E8" s="11"/>
      <c r="F8" s="45" t="str">
        <f>IF(AND(D8&gt;0,E8&gt;0,SUM(C8:C15)&gt;0),E8*SUM(C8:C15)/D8,"Not enough data")</f>
        <v>Not enough data</v>
      </c>
      <c r="H8" s="20"/>
    </row>
    <row r="9" spans="1:8" x14ac:dyDescent="0.25">
      <c r="A9" s="24"/>
      <c r="B9" s="8"/>
      <c r="C9" s="10"/>
      <c r="D9" s="41"/>
      <c r="E9" s="41"/>
      <c r="F9" s="41"/>
      <c r="H9" s="21"/>
    </row>
    <row r="10" spans="1:8" x14ac:dyDescent="0.25">
      <c r="A10" s="24"/>
      <c r="B10" s="8"/>
      <c r="C10" s="8"/>
      <c r="D10" s="41"/>
      <c r="E10" s="41"/>
      <c r="F10" s="41"/>
      <c r="H10" s="21"/>
    </row>
    <row r="11" spans="1:8" x14ac:dyDescent="0.25">
      <c r="A11" s="24"/>
      <c r="B11" s="8"/>
      <c r="C11" s="8"/>
      <c r="D11" s="41"/>
      <c r="E11" s="41"/>
      <c r="F11" s="41"/>
      <c r="H11" s="21"/>
    </row>
    <row r="12" spans="1:8" x14ac:dyDescent="0.25">
      <c r="A12" s="24"/>
      <c r="B12" s="8"/>
      <c r="C12" s="8"/>
      <c r="D12" s="41"/>
      <c r="E12" s="41"/>
      <c r="F12" s="41"/>
      <c r="H12" s="21"/>
    </row>
    <row r="13" spans="1:8" x14ac:dyDescent="0.25">
      <c r="A13" s="24"/>
      <c r="B13" s="8"/>
      <c r="C13" s="8"/>
      <c r="D13" s="41"/>
      <c r="E13" s="41"/>
      <c r="F13" s="41"/>
      <c r="H13" s="21"/>
    </row>
    <row r="14" spans="1:8" x14ac:dyDescent="0.25">
      <c r="A14" s="24"/>
      <c r="B14" s="8"/>
      <c r="C14" s="8"/>
      <c r="D14" s="41"/>
      <c r="E14" s="41"/>
      <c r="F14" s="41"/>
      <c r="H14" s="21"/>
    </row>
    <row r="15" spans="1:8" x14ac:dyDescent="0.25">
      <c r="A15" s="24"/>
      <c r="B15" s="8"/>
      <c r="C15" s="8"/>
      <c r="D15" s="41"/>
      <c r="E15" s="41"/>
      <c r="F15" s="41"/>
      <c r="H15" s="22"/>
    </row>
    <row r="16" spans="1:8" x14ac:dyDescent="0.25">
      <c r="A16" s="24"/>
    </row>
    <row r="17" spans="1:3" ht="30" x14ac:dyDescent="0.25">
      <c r="A17" s="44" t="s">
        <v>12</v>
      </c>
      <c r="B17" s="44" t="s">
        <v>6</v>
      </c>
      <c r="C17" s="41" t="s">
        <v>5</v>
      </c>
    </row>
    <row r="18" spans="1:3" x14ac:dyDescent="0.25">
      <c r="A18" s="41"/>
      <c r="B18" s="8"/>
      <c r="C18" s="45" t="str">
        <f>IF(B18&gt;0,SUM(C8:C15)*E8/B18, "Not enough data")</f>
        <v>Not enough data</v>
      </c>
    </row>
  </sheetData>
  <sheetProtection algorithmName="SHA-512" hashValue="7gv3u4oX0AeTY+qUQT18knxNKfq0pTVnYnOn29SIcuQYBYTKktXsa2v3zPQTGf8FJYG3dz+KGhSgjIbW+ALWmg==" saltValue="pHuYjK9WTIfseSr+PFxDag==" spinCount="100000" sheet="1"/>
  <protectedRanges>
    <protectedRange algorithmName="SHA-512" hashValue="xP4JYJklbeIUJefIx5LDks0hZy/F5BBJ9SXO6pv5ErAQDK3dl9J0ctDhGv8+e8AImI+C8u6/TEXwQUpb40JRag==" saltValue="Pr7e/rvl/qnf+N6xGQigmQ==" spinCount="100000" sqref="A1:XFD5 A7:XFD1048576 B6:XFD6" name="Range1"/>
  </protectedRanges>
  <mergeCells count="1">
    <mergeCell ref="A1:B1"/>
  </mergeCells>
  <conditionalFormatting sqref="C8:C15">
    <cfRule type="cellIs" dxfId="2" priority="3" operator="lessThan">
      <formula>0</formula>
    </cfRule>
  </conditionalFormatting>
  <conditionalFormatting sqref="D8:E8">
    <cfRule type="cellIs" dxfId="1" priority="2" operator="lessThan">
      <formula>0</formula>
    </cfRule>
  </conditionalFormatting>
  <conditionalFormatting sqref="B18">
    <cfRule type="cellIs" dxfId="0" priority="1" operator="lessThan">
      <formula>0</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DCDD1F9C8EB145BDDC0F99BF164DA2" ma:contentTypeVersion="0" ma:contentTypeDescription="Create a new document." ma:contentTypeScope="" ma:versionID="1ed1c4397abfb3fff05f39f17648733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812045-BA99-4625-8C93-DCF50F1EB979}">
  <ds:schemaRefs>
    <ds:schemaRef ds:uri="http://schemas.microsoft.com/sharepoint/v3/contenttype/forms"/>
  </ds:schemaRefs>
</ds:datastoreItem>
</file>

<file path=customXml/itemProps2.xml><?xml version="1.0" encoding="utf-8"?>
<ds:datastoreItem xmlns:ds="http://schemas.openxmlformats.org/officeDocument/2006/customXml" ds:itemID="{DC9CCBD3-7E51-4E55-A1CA-4FF1DAA501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B0D12A48-B290-4868-B660-119683C5B8B0}">
  <ds:schemaRefs>
    <ds:schemaRef ds:uri="http://schemas.openxmlformats.org/package/2006/metadata/core-propertie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dcmitype/"/>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User guide</vt:lpstr>
      <vt:lpstr>Example</vt:lpstr>
      <vt:lpstr>Calculation</vt:lpstr>
    </vt:vector>
  </TitlesOfParts>
  <Company>Transport &amp; Mobility 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Lars Akkermans</dc:creator>
  <cp:lastModifiedBy>Marcel Braun</cp:lastModifiedBy>
  <cp:lastPrinted>2018-09-03T13:24:02Z</cp:lastPrinted>
  <dcterms:created xsi:type="dcterms:W3CDTF">2018-06-27T11:55:50Z</dcterms:created>
  <dcterms:modified xsi:type="dcterms:W3CDTF">2020-02-04T09:27:12Z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0x01010095DCDD1F9C8EB145BDDC0F99BF164DA2</vt:lpwstr>
  </property>
</Properties>
</file>