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defaultThemeVersion="124226"/>
  <mc:AlternateContent xmlns:mc="http://schemas.openxmlformats.org/markup-compatibility/2006">
    <mc:Choice Requires="x15">
      <x15ac:absPath xmlns:x15ac="http://schemas.microsoft.com/office/spreadsheetml/2010/11/ac" url="S:\Projects\SUMI\WP1 Methodologies_data mgmt\Final indicator spreadsheets for SUMI webpage\final PROTECTED spreadsheets\"/>
    </mc:Choice>
  </mc:AlternateContent>
  <xr:revisionPtr revIDLastSave="0" documentId="13_ncr:1_{4F43F458-563E-41A7-8922-ED7C072AE9CB}" xr6:coauthVersionLast="45" xr6:coauthVersionMax="45" xr10:uidLastSave="{00000000-0000-0000-0000-000000000000}"/>
  <bookViews>
    <workbookView xWindow="-120" yWindow="-120" windowWidth="29040" windowHeight="15990" xr2:uid="{00000000-000D-0000-FFFF-FFFF00000000}"/>
  </bookViews>
  <sheets>
    <sheet name="User guide" sheetId="1" r:id="rId1"/>
    <sheet name="Example" sheetId="14" r:id="rId2"/>
    <sheet name="Calculation" sheetId="12" r:id="rId3"/>
    <sheet name="Text change" sheetId="4" state="hidden" r:id="rId4"/>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11" i="12" l="1"/>
  <c r="U11" i="12" s="1"/>
  <c r="O11" i="12"/>
  <c r="T11" i="12" s="1"/>
  <c r="N11" i="12"/>
  <c r="M11" i="12"/>
  <c r="R11" i="12" s="1"/>
  <c r="P10" i="12"/>
  <c r="U10" i="12" s="1"/>
  <c r="O10" i="12"/>
  <c r="T10" i="12" s="1"/>
  <c r="N10" i="12"/>
  <c r="M10" i="12"/>
  <c r="R10" i="12" s="1"/>
  <c r="N7" i="12"/>
  <c r="S11" i="12" s="1"/>
  <c r="V11" i="12" l="1"/>
  <c r="S10" i="12"/>
  <c r="V10" i="12" s="1"/>
  <c r="V13" i="12" s="1"/>
  <c r="P11" i="14"/>
  <c r="U11" i="14" s="1"/>
  <c r="O11" i="14"/>
  <c r="T11" i="14" s="1"/>
  <c r="N11" i="14"/>
  <c r="M11" i="14"/>
  <c r="R11" i="14" s="1"/>
  <c r="P10" i="14"/>
  <c r="U10" i="14" s="1"/>
  <c r="O10" i="14"/>
  <c r="T10" i="14" s="1"/>
  <c r="N10" i="14"/>
  <c r="M10" i="14"/>
  <c r="R10" i="14" s="1"/>
  <c r="N7" i="14"/>
  <c r="B3" i="12" l="1"/>
  <c r="B2" i="12"/>
  <c r="S10" i="14"/>
  <c r="V10" i="14" s="1"/>
  <c r="S11" i="14"/>
  <c r="V11" i="14" s="1"/>
  <c r="V13" i="14" l="1"/>
  <c r="B2" i="14" s="1"/>
  <c r="B3" i="14" l="1"/>
</calcChain>
</file>

<file path=xl/sharedStrings.xml><?xml version="1.0" encoding="utf-8"?>
<sst xmlns="http://schemas.openxmlformats.org/spreadsheetml/2006/main" count="103" uniqueCount="53">
  <si>
    <t>Guidelines</t>
  </si>
  <si>
    <t>Definition</t>
  </si>
  <si>
    <t>Parameter</t>
  </si>
  <si>
    <t>Change log</t>
  </si>
  <si>
    <t>Describe the main changes between the old vs new definition (or state that no changes were made)</t>
  </si>
  <si>
    <t>Advantages/disadvantages of changes</t>
  </si>
  <si>
    <t xml:space="preserve">The perceived satisfaction of public spaces. </t>
  </si>
  <si>
    <t>Please include in the sheet "Calculation" the answers to the following questions, based on a survey (see section "Comments"):</t>
  </si>
  <si>
    <t>Generally speaking, please tell me if you are [1] satisfied, [2] rather satisfied, [3] rather unsatisfied, [4] not at all satisfied, or [5] DK/NA (do not read out), with each of the following issues in your city or area.</t>
  </si>
  <si>
    <t>The sheet "Example" shows you how the table could look when filled in.</t>
  </si>
  <si>
    <t>Comments</t>
  </si>
  <si>
    <t>There are two options for getting the data to calculate this indicator:</t>
  </si>
  <si>
    <t>c1</t>
  </si>
  <si>
    <t>c2</t>
  </si>
  <si>
    <t>c3</t>
  </si>
  <si>
    <t>c4</t>
  </si>
  <si>
    <t>Indicator</t>
  </si>
  <si>
    <t>Aspect</t>
  </si>
  <si>
    <t>Question</t>
  </si>
  <si>
    <t xml:space="preserve"> Surveyed
Persons (j)</t>
  </si>
  <si>
    <t>DK/NA</t>
  </si>
  <si>
    <t>Scores</t>
  </si>
  <si>
    <t xml:space="preserve">Indicator value </t>
  </si>
  <si>
    <t>DK/NA = don't know/ not applicable</t>
  </si>
  <si>
    <t>Quality of public area</t>
  </si>
  <si>
    <t>Public spaces</t>
  </si>
  <si>
    <t>Q1.6</t>
  </si>
  <si>
    <t>Q1</t>
  </si>
  <si>
    <t>Green spaces such as parks and gardens</t>
  </si>
  <si>
    <t>Public spaces such as markets, squares, pedestrian areas</t>
  </si>
  <si>
    <t>Q1.6 Public spaces such as markets, squares, pedestrian areas.</t>
  </si>
  <si>
    <t>Please include figures only in the blue cells. Once you have included the figures for all questions, you should have filled in all blue cells.</t>
  </si>
  <si>
    <t>Quality of public spaces</t>
  </si>
  <si>
    <t>Please fill in the blue cells</t>
  </si>
  <si>
    <t>Not at all satisfied (h)</t>
  </si>
  <si>
    <t>Satisfied (h)</t>
  </si>
  <si>
    <t>Rather satisfied (h)</t>
  </si>
  <si>
    <t>Rather unsatisfied (h)</t>
  </si>
  <si>
    <t xml:space="preserve">Public spaces </t>
  </si>
  <si>
    <t>Green spaces</t>
  </si>
  <si>
    <t>Q1.7</t>
  </si>
  <si>
    <t>The average reported satisfaction of green and non-green public spaces.</t>
  </si>
  <si>
    <t>Q1.7 Green spaces such as parks and gardens.</t>
  </si>
  <si>
    <t xml:space="preserve">These guidelines describe how to fill in the data for the first question (Q1.6). For Q1.7 the table should be filled in in the same way. </t>
  </si>
  <si>
    <t>For question Q1.6, field F10 should be filled with the total number of people who participated in the survey (in the example it is 500 people). In columns G10 - K10 please include for each answer the respective number of people (of the 500), i.e. the number of responses given for question Q1.5. G10 should contain the total number of replies for "don't know/ not applicable" (DK/NA).</t>
  </si>
  <si>
    <t>comment box
(please add source of data, year, geographical area)</t>
  </si>
  <si>
    <t>Parameter value:</t>
  </si>
  <si>
    <t>Indicator value:</t>
  </si>
  <si>
    <t xml:space="preserve">This indicator has been designed to analyse results from the European Commission's Urban Audit, a perception survey on quality of life in European cities which is being conducted by Eurostat based on telephone interviews on a regular basis (more information: http://ec.europa.eu/regional_policy/en/policy/themes/urban-development/audit). The parameter is an averaged score of survey responses about a respondent's perception of satisfaction with public and green spaces. The questions used from the survey to calculate the indicator value can be found in the sheet "calculation".
</t>
  </si>
  <si>
    <t>The same survey is also being used to calculate indicator 12 "Satisfaction with public transport".</t>
  </si>
  <si>
    <t>1) Check whether your city has been part of the EC's Urban Audit in 2019 or 2015. The list of cities is included in the results from the surveys ("Eurobarometer Flash"), available from the link above. Please note that the results from the 2019 survey are planned to be published by the European Commission in spring 2020.</t>
  </si>
  <si>
    <t xml:space="preserve">2) If your city has not been part of the Urban Audit, you can collect the necessary data for this indicator by conducting a small survey using the same questions as included in the sheet "calculation". Please note that you should stick as much as possible to the methodology of Eurostat: Conduct ca. 500 telephone interviews, the basic sample design being multi-stage random (probability). 
More information on the methodology is available from p. 231 of this document: http://ec.europa.eu/commfrontoffice/publicopinion/index.cfm/ResultDoc/download/DocumentKy/70293.
You can also check whether a survey on the model of the EC's Urban Audit was conducted by a national institute of statistics for your urban area or city.
</t>
  </si>
  <si>
    <t>USER GUIDE FOR INDICATOR 14 "QUALITY OF PUBLIC SPACES"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</si>
</sst>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0.0"/>
  </numFmts>
  <fonts count="14" x14ac:knownFonts="1">
    <font>
      <sz val="11"/>
      <color theme="1"/>
      <name val="Calibri"/>
      <family val="2"/>
      <scheme val="minor"/>
    </font>
    <font>
      <b/>
      <sz val="11"/>
      <color theme="1"/>
      <name val="Arial"/>
      <family val="2"/>
    </font>
    <font>
      <b/>
      <sz val="11"/>
      <name val="Calibri"/>
      <family val="2"/>
      <scheme val="minor"/>
    </font>
    <font>
      <sz val="11"/>
      <name val="Calibri"/>
      <family val="2"/>
      <scheme val="minor"/>
    </font>
    <font>
      <sz val="11"/>
      <color theme="1"/>
      <name val="Calibri"/>
      <family val="2"/>
      <scheme val="minor"/>
    </font>
    <font>
      <sz val="10"/>
      <name val="Arial"/>
      <family val="2"/>
    </font>
    <font>
      <b/>
      <sz val="11"/>
      <color theme="1"/>
      <name val="Calibri"/>
      <family val="2"/>
      <scheme val="minor"/>
    </font>
    <font>
      <i/>
      <sz val="12"/>
      <color theme="1"/>
      <name val="Calibri"/>
      <family val="2"/>
      <scheme val="minor"/>
    </font>
    <font>
      <sz val="12"/>
      <color theme="1"/>
      <name val="Calibri"/>
      <family val="2"/>
      <scheme val="minor"/>
    </font>
    <font>
      <b/>
      <i/>
      <sz val="12"/>
      <color theme="1"/>
      <name val="Calibri"/>
      <family val="2"/>
      <scheme val="minor"/>
    </font>
    <font>
      <b/>
      <sz val="12"/>
      <color theme="1"/>
      <name val="Calibri"/>
      <family val="2"/>
      <scheme val="minor"/>
    </font>
    <font>
      <b/>
      <sz val="12"/>
      <color theme="0"/>
      <name val="Calibri"/>
      <family val="2"/>
      <scheme val="minor"/>
    </font>
    <font>
      <b/>
      <sz val="14"/>
      <name val="Calibri"/>
      <family val="2"/>
      <scheme val="minor"/>
    </font>
    <font>
      <b/>
      <sz val="8"/>
      <name val="Arial"/>
      <family val="2"/>
    </font>
  </fonts>
  <fills count="11">
    <fill>
      <patternFill patternType="none"/>
    </fill>
    <fill>
      <patternFill patternType="gray125"/>
    </fill>
    <fill>
      <patternFill patternType="solid">
        <fgColor theme="9"/>
        <bgColor indexed="64"/>
      </patternFill>
    </fill>
    <fill>
      <patternFill patternType="solid">
        <fgColor theme="6" tint="0.79998168889431442"/>
        <bgColor indexed="64"/>
      </patternFill>
    </fill>
    <fill>
      <patternFill patternType="solid">
        <fgColor theme="0"/>
        <bgColor indexed="64"/>
      </patternFill>
    </fill>
    <fill>
      <patternFill patternType="solid">
        <fgColor theme="6"/>
        <bgColor indexed="64"/>
      </patternFill>
    </fill>
    <fill>
      <patternFill patternType="solid">
        <fgColor theme="0" tint="-0.14999847407452621"/>
        <bgColor indexed="64"/>
      </patternFill>
    </fill>
    <fill>
      <patternFill patternType="solid">
        <fgColor rgb="FFFFC000"/>
        <bgColor indexed="64"/>
      </patternFill>
    </fill>
    <fill>
      <patternFill patternType="solid">
        <fgColor theme="3" tint="0.79998168889431442"/>
        <bgColor indexed="64"/>
      </patternFill>
    </fill>
    <fill>
      <patternFill patternType="solid">
        <fgColor theme="1"/>
        <bgColor indexed="64"/>
      </patternFill>
    </fill>
    <fill>
      <patternFill patternType="solid">
        <fgColor theme="6" tint="0.39997558519241921"/>
        <bgColor indexed="64"/>
      </patternFill>
    </fill>
  </fills>
  <borders count="3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medium">
        <color auto="1"/>
      </top>
      <bottom/>
      <diagonal/>
    </border>
    <border>
      <left style="thin">
        <color auto="1"/>
      </left>
      <right style="thin">
        <color auto="1"/>
      </right>
      <top style="medium">
        <color auto="1"/>
      </top>
      <bottom/>
      <diagonal/>
    </border>
    <border>
      <left style="medium">
        <color indexed="64"/>
      </left>
      <right style="thin">
        <color auto="1"/>
      </right>
      <top style="medium">
        <color auto="1"/>
      </top>
      <bottom style="medium">
        <color indexed="64"/>
      </bottom>
      <diagonal/>
    </border>
    <border>
      <left style="thin">
        <color auto="1"/>
      </left>
      <right style="thin">
        <color auto="1"/>
      </right>
      <top style="medium">
        <color auto="1"/>
      </top>
      <bottom style="medium">
        <color indexed="64"/>
      </bottom>
      <diagonal/>
    </border>
    <border>
      <left style="thin">
        <color auto="1"/>
      </left>
      <right style="medium">
        <color indexed="64"/>
      </right>
      <top style="medium">
        <color auto="1"/>
      </top>
      <bottom style="medium">
        <color auto="1"/>
      </bottom>
      <diagonal/>
    </border>
    <border>
      <left/>
      <right style="thin">
        <color auto="1"/>
      </right>
      <top/>
      <bottom style="thin">
        <color auto="1"/>
      </bottom>
      <diagonal/>
    </border>
    <border>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bottom style="medium">
        <color auto="1"/>
      </bottom>
      <diagonal/>
    </border>
    <border>
      <left/>
      <right style="thin">
        <color auto="1"/>
      </right>
      <top style="thin">
        <color auto="1"/>
      </top>
      <bottom style="medium">
        <color indexed="64"/>
      </bottom>
      <diagonal/>
    </border>
    <border>
      <left/>
      <right style="medium">
        <color auto="1"/>
      </right>
      <top style="thin">
        <color auto="1"/>
      </top>
      <bottom style="medium">
        <color auto="1"/>
      </bottom>
      <diagonal/>
    </border>
    <border>
      <left style="medium">
        <color indexed="64"/>
      </left>
      <right/>
      <top/>
      <bottom/>
      <diagonal/>
    </border>
    <border>
      <left/>
      <right/>
      <top style="thin">
        <color auto="1"/>
      </top>
      <bottom/>
      <diagonal/>
    </border>
    <border>
      <left style="medium">
        <color indexed="64"/>
      </left>
      <right style="thin">
        <color auto="1"/>
      </right>
      <top/>
      <bottom style="thin">
        <color auto="1"/>
      </bottom>
      <diagonal/>
    </border>
    <border>
      <left style="medium">
        <color indexed="64"/>
      </left>
      <right style="thin">
        <color auto="1"/>
      </right>
      <top/>
      <bottom style="medium">
        <color indexed="64"/>
      </bottom>
      <diagonal/>
    </border>
    <border>
      <left/>
      <right style="thin">
        <color auto="1"/>
      </right>
      <top style="medium">
        <color auto="1"/>
      </top>
      <bottom style="medium">
        <color auto="1"/>
      </bottom>
      <diagonal/>
    </border>
    <border>
      <left style="thin">
        <color auto="1"/>
      </left>
      <right style="medium">
        <color auto="1"/>
      </right>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s>
  <cellStyleXfs count="4">
    <xf numFmtId="0" fontId="0" fillId="0" borderId="0"/>
    <xf numFmtId="0" fontId="5" fillId="0" borderId="0"/>
    <xf numFmtId="43" fontId="4" fillId="0" borderId="0" applyFont="0" applyFill="0" applyBorder="0" applyAlignment="0" applyProtection="0"/>
    <xf numFmtId="9" fontId="4" fillId="0" borderId="0" applyFont="0" applyFill="0" applyBorder="0" applyAlignment="0" applyProtection="0"/>
  </cellStyleXfs>
  <cellXfs count="90">
    <xf numFmtId="0" fontId="0" fillId="0" borderId="0" xfId="0"/>
    <xf numFmtId="0" fontId="1" fillId="2" borderId="0" xfId="0" applyFont="1" applyFill="1" applyAlignment="1">
      <alignment horizontal="center"/>
    </xf>
    <xf numFmtId="0" fontId="3" fillId="0" borderId="0" xfId="0" applyFont="1" applyAlignment="1">
      <alignment wrapText="1"/>
    </xf>
    <xf numFmtId="0" fontId="3" fillId="0" borderId="2" xfId="0" applyFont="1" applyBorder="1" applyAlignment="1">
      <alignment wrapText="1"/>
    </xf>
    <xf numFmtId="0" fontId="0" fillId="0" borderId="2" xfId="0" applyFont="1" applyFill="1" applyBorder="1"/>
    <xf numFmtId="0" fontId="3" fillId="0" borderId="2" xfId="0" applyFont="1" applyBorder="1"/>
    <xf numFmtId="0" fontId="0" fillId="0" borderId="3" xfId="0" applyBorder="1"/>
    <xf numFmtId="0" fontId="2" fillId="3" borderId="1" xfId="0" applyFont="1" applyFill="1" applyBorder="1"/>
    <xf numFmtId="0" fontId="3" fillId="0" borderId="3" xfId="0" applyFont="1" applyBorder="1" applyAlignment="1">
      <alignment wrapText="1"/>
    </xf>
    <xf numFmtId="0" fontId="0" fillId="0" borderId="2" xfId="0" applyFont="1" applyFill="1" applyBorder="1" applyAlignment="1">
      <alignment wrapText="1"/>
    </xf>
    <xf numFmtId="0" fontId="3" fillId="4" borderId="5" xfId="0" applyFont="1" applyFill="1" applyBorder="1" applyAlignment="1">
      <alignment vertical="top" wrapText="1"/>
    </xf>
    <xf numFmtId="0" fontId="3" fillId="4" borderId="6" xfId="0" applyFont="1" applyFill="1" applyBorder="1" applyAlignment="1">
      <alignment vertical="top" wrapText="1"/>
    </xf>
    <xf numFmtId="0" fontId="6" fillId="8" borderId="13" xfId="0" applyFont="1" applyFill="1" applyBorder="1" applyAlignment="1" applyProtection="1">
      <alignment horizontal="center" vertical="center"/>
      <protection locked="0"/>
    </xf>
    <xf numFmtId="0" fontId="6" fillId="8" borderId="14" xfId="0" applyFont="1" applyFill="1" applyBorder="1" applyAlignment="1" applyProtection="1">
      <alignment horizontal="center" vertical="center"/>
      <protection locked="0"/>
    </xf>
    <xf numFmtId="0" fontId="6" fillId="8" borderId="12" xfId="0" applyFont="1" applyFill="1" applyBorder="1" applyAlignment="1" applyProtection="1">
      <alignment horizontal="center" vertical="center"/>
      <protection locked="0"/>
    </xf>
    <xf numFmtId="0" fontId="6" fillId="8" borderId="23" xfId="0" applyFont="1" applyFill="1" applyBorder="1" applyAlignment="1" applyProtection="1">
      <alignment horizontal="center" vertical="center"/>
      <protection locked="0"/>
    </xf>
    <xf numFmtId="0" fontId="6" fillId="8" borderId="25" xfId="0" applyFont="1" applyFill="1" applyBorder="1" applyAlignment="1" applyProtection="1">
      <alignment horizontal="center" vertical="center"/>
      <protection locked="0"/>
    </xf>
    <xf numFmtId="0" fontId="6" fillId="8" borderId="21" xfId="0" applyFont="1" applyFill="1" applyBorder="1" applyAlignment="1" applyProtection="1">
      <alignment horizontal="center" vertical="center"/>
      <protection locked="0"/>
    </xf>
    <xf numFmtId="0" fontId="6" fillId="8" borderId="13" xfId="0" applyFont="1" applyFill="1" applyBorder="1" applyAlignment="1" applyProtection="1">
      <alignment horizontal="center" vertical="center"/>
    </xf>
    <xf numFmtId="0" fontId="6" fillId="8" borderId="14" xfId="0" applyFont="1" applyFill="1" applyBorder="1" applyAlignment="1" applyProtection="1">
      <alignment horizontal="center" vertical="center"/>
    </xf>
    <xf numFmtId="0" fontId="6" fillId="8" borderId="12" xfId="0" applyFont="1" applyFill="1" applyBorder="1" applyAlignment="1" applyProtection="1">
      <alignment horizontal="center" vertical="center"/>
    </xf>
    <xf numFmtId="0" fontId="6" fillId="8" borderId="25" xfId="0" applyFont="1" applyFill="1" applyBorder="1" applyAlignment="1" applyProtection="1">
      <alignment horizontal="center" vertical="center"/>
    </xf>
    <xf numFmtId="0" fontId="6" fillId="8" borderId="23" xfId="0" applyFont="1" applyFill="1" applyBorder="1" applyAlignment="1" applyProtection="1">
      <alignment horizontal="center" vertical="center"/>
    </xf>
    <xf numFmtId="0" fontId="6" fillId="8" borderId="21" xfId="0" applyFont="1" applyFill="1" applyBorder="1" applyAlignment="1" applyProtection="1">
      <alignment horizontal="center" vertical="center"/>
    </xf>
    <xf numFmtId="0" fontId="0" fillId="0" borderId="0" xfId="0" applyProtection="1"/>
    <xf numFmtId="0" fontId="3" fillId="5" borderId="4" xfId="0" applyFont="1" applyFill="1" applyBorder="1" applyProtection="1"/>
    <xf numFmtId="164" fontId="3" fillId="5" borderId="6" xfId="3" applyNumberFormat="1" applyFont="1" applyFill="1" applyBorder="1" applyProtection="1"/>
    <xf numFmtId="0" fontId="3" fillId="5" borderId="3" xfId="0" applyFont="1" applyFill="1" applyBorder="1" applyProtection="1"/>
    <xf numFmtId="165" fontId="3" fillId="5" borderId="9" xfId="0" applyNumberFormat="1" applyFont="1" applyFill="1" applyBorder="1" applyProtection="1"/>
    <xf numFmtId="0" fontId="7" fillId="0" borderId="0" xfId="0" applyFont="1" applyFill="1" applyBorder="1" applyAlignment="1" applyProtection="1">
      <alignment horizontal="center" vertical="center" wrapText="1"/>
    </xf>
    <xf numFmtId="0" fontId="3" fillId="0" borderId="0" xfId="0" applyFont="1" applyFill="1" applyBorder="1" applyProtection="1"/>
    <xf numFmtId="165" fontId="3" fillId="0" borderId="0" xfId="0" applyNumberFormat="1" applyFont="1" applyFill="1" applyBorder="1" applyProtection="1"/>
    <xf numFmtId="0" fontId="7" fillId="10" borderId="10" xfId="0" applyFont="1" applyFill="1" applyBorder="1" applyAlignment="1" applyProtection="1">
      <alignment horizontal="center" vertical="center" wrapText="1"/>
    </xf>
    <xf numFmtId="0" fontId="0" fillId="6" borderId="10" xfId="0" applyFill="1" applyBorder="1" applyProtection="1"/>
    <xf numFmtId="0" fontId="0" fillId="0" borderId="28" xfId="0" applyBorder="1" applyProtection="1"/>
    <xf numFmtId="0" fontId="8" fillId="7" borderId="4" xfId="0" applyFont="1" applyFill="1" applyBorder="1" applyAlignment="1" applyProtection="1">
      <alignment horizontal="center" vertical="center"/>
    </xf>
    <xf numFmtId="0" fontId="8" fillId="7" borderId="11" xfId="0" applyFont="1" applyFill="1" applyBorder="1" applyAlignment="1" applyProtection="1">
      <alignment horizontal="center" vertical="center"/>
    </xf>
    <xf numFmtId="0" fontId="8" fillId="7" borderId="12" xfId="0" applyFont="1" applyFill="1" applyBorder="1" applyAlignment="1" applyProtection="1">
      <alignment horizontal="center" vertical="center"/>
    </xf>
    <xf numFmtId="0" fontId="7" fillId="10" borderId="15" xfId="0" applyFont="1" applyFill="1" applyBorder="1" applyAlignment="1" applyProtection="1">
      <alignment horizontal="center" vertical="center" wrapText="1"/>
    </xf>
    <xf numFmtId="0" fontId="7" fillId="10" borderId="16" xfId="0" applyFont="1" applyFill="1" applyBorder="1" applyAlignment="1" applyProtection="1">
      <alignment horizontal="center" vertical="center"/>
    </xf>
    <xf numFmtId="0" fontId="7" fillId="10" borderId="31" xfId="0" applyFont="1" applyFill="1" applyBorder="1" applyAlignment="1" applyProtection="1">
      <alignment horizontal="center" vertical="center" wrapText="1"/>
    </xf>
    <xf numFmtId="0" fontId="7" fillId="10" borderId="16" xfId="0" applyFont="1" applyFill="1" applyBorder="1" applyAlignment="1" applyProtection="1">
      <alignment horizontal="center" vertical="center" wrapText="1"/>
    </xf>
    <xf numFmtId="0" fontId="7" fillId="10" borderId="17" xfId="0" applyFont="1" applyFill="1" applyBorder="1" applyAlignment="1" applyProtection="1">
      <alignment horizontal="center" vertical="center" wrapText="1"/>
    </xf>
    <xf numFmtId="0" fontId="0" fillId="0" borderId="27" xfId="0" applyBorder="1" applyProtection="1"/>
    <xf numFmtId="0" fontId="0" fillId="0" borderId="6" xfId="0" applyBorder="1" applyProtection="1"/>
    <xf numFmtId="0" fontId="9" fillId="10" borderId="8" xfId="0" applyFont="1" applyFill="1" applyBorder="1" applyAlignment="1" applyProtection="1">
      <alignment horizontal="center" vertical="center" wrapText="1"/>
    </xf>
    <xf numFmtId="165" fontId="0" fillId="7" borderId="11" xfId="0" applyNumberFormat="1" applyFill="1" applyBorder="1" applyAlignment="1" applyProtection="1">
      <alignment horizontal="center" vertical="center" wrapText="1"/>
    </xf>
    <xf numFmtId="165" fontId="0" fillId="7" borderId="12" xfId="0" applyNumberFormat="1" applyFill="1" applyBorder="1" applyAlignment="1" applyProtection="1">
      <alignment horizontal="center" vertical="center" wrapText="1"/>
    </xf>
    <xf numFmtId="0" fontId="6" fillId="6" borderId="29" xfId="0" applyFont="1" applyFill="1" applyBorder="1" applyAlignment="1" applyProtection="1">
      <alignment horizontal="center" vertical="center"/>
    </xf>
    <xf numFmtId="0" fontId="6" fillId="6" borderId="18" xfId="0" applyFont="1" applyFill="1" applyBorder="1" applyAlignment="1" applyProtection="1">
      <alignment horizontal="center" vertical="center"/>
    </xf>
    <xf numFmtId="0" fontId="6" fillId="6" borderId="19" xfId="0" applyFont="1" applyFill="1" applyBorder="1" applyAlignment="1" applyProtection="1">
      <alignment horizontal="center" vertical="center"/>
    </xf>
    <xf numFmtId="0" fontId="6" fillId="6" borderId="32" xfId="0" applyFont="1" applyFill="1" applyBorder="1" applyAlignment="1" applyProtection="1">
      <alignment horizontal="center" vertical="center"/>
    </xf>
    <xf numFmtId="165" fontId="6" fillId="6" borderId="19" xfId="0" applyNumberFormat="1" applyFont="1" applyFill="1" applyBorder="1" applyAlignment="1" applyProtection="1">
      <alignment horizontal="center" vertical="center"/>
    </xf>
    <xf numFmtId="165" fontId="0" fillId="7" borderId="20" xfId="0" applyNumberFormat="1" applyFill="1" applyBorder="1" applyAlignment="1" applyProtection="1">
      <alignment horizontal="center" vertical="center" wrapText="1"/>
    </xf>
    <xf numFmtId="165" fontId="0" fillId="7" borderId="21" xfId="0" applyNumberFormat="1" applyFill="1" applyBorder="1" applyAlignment="1" applyProtection="1">
      <alignment horizontal="center" vertical="center" wrapText="1"/>
    </xf>
    <xf numFmtId="0" fontId="6" fillId="6" borderId="30" xfId="0" applyFont="1" applyFill="1" applyBorder="1" applyAlignment="1" applyProtection="1">
      <alignment horizontal="center" vertical="center"/>
    </xf>
    <xf numFmtId="0" fontId="6" fillId="6" borderId="22" xfId="0" applyFont="1" applyFill="1" applyBorder="1" applyAlignment="1" applyProtection="1">
      <alignment horizontal="center" vertical="center"/>
    </xf>
    <xf numFmtId="0" fontId="6" fillId="6" borderId="9" xfId="0" applyFont="1" applyFill="1" applyBorder="1" applyAlignment="1" applyProtection="1">
      <alignment horizontal="center" vertical="center"/>
    </xf>
    <xf numFmtId="0" fontId="6" fillId="6" borderId="24" xfId="0" applyFont="1" applyFill="1" applyBorder="1" applyAlignment="1" applyProtection="1">
      <alignment horizontal="center" vertical="center"/>
    </xf>
    <xf numFmtId="165" fontId="6" fillId="6" borderId="26" xfId="0" applyNumberFormat="1" applyFont="1" applyFill="1" applyBorder="1" applyAlignment="1" applyProtection="1">
      <alignment horizontal="center" vertical="center"/>
    </xf>
    <xf numFmtId="165" fontId="11" fillId="9" borderId="8" xfId="0" applyNumberFormat="1" applyFont="1" applyFill="1" applyBorder="1" applyAlignment="1" applyProtection="1">
      <alignment horizontal="center"/>
    </xf>
    <xf numFmtId="0" fontId="6" fillId="0" borderId="0" xfId="0" applyFont="1" applyProtection="1"/>
    <xf numFmtId="0" fontId="0" fillId="0" borderId="0" xfId="0" applyFont="1" applyProtection="1"/>
    <xf numFmtId="0" fontId="12" fillId="5" borderId="7" xfId="0" applyFont="1" applyFill="1" applyBorder="1" applyAlignment="1" applyProtection="1">
      <alignment horizontal="left"/>
    </xf>
    <xf numFmtId="0" fontId="12" fillId="5" borderId="8" xfId="0" applyFont="1" applyFill="1" applyBorder="1" applyAlignment="1" applyProtection="1">
      <alignment horizontal="left"/>
    </xf>
    <xf numFmtId="0" fontId="0" fillId="7" borderId="4" xfId="0" applyFont="1" applyFill="1" applyBorder="1" applyAlignment="1" applyProtection="1">
      <alignment horizontal="center" vertical="center" wrapText="1"/>
    </xf>
    <xf numFmtId="0" fontId="0" fillId="7" borderId="3" xfId="0" applyFont="1" applyFill="1" applyBorder="1" applyAlignment="1" applyProtection="1">
      <alignment horizontal="center" vertical="center" wrapText="1"/>
    </xf>
    <xf numFmtId="0" fontId="10" fillId="7" borderId="7" xfId="0" applyFont="1" applyFill="1" applyBorder="1" applyAlignment="1" applyProtection="1">
      <alignment horizontal="right"/>
    </xf>
    <xf numFmtId="0" fontId="10" fillId="7" borderId="8" xfId="0" applyFont="1" applyFill="1" applyBorder="1" applyAlignment="1" applyProtection="1">
      <alignment horizontal="right"/>
    </xf>
    <xf numFmtId="0" fontId="3" fillId="8" borderId="33" xfId="0" applyFont="1" applyFill="1" applyBorder="1" applyAlignment="1" applyProtection="1">
      <alignment horizontal="left" wrapText="1"/>
    </xf>
    <xf numFmtId="0" fontId="3" fillId="8" borderId="28" xfId="0" applyFont="1" applyFill="1" applyBorder="1" applyAlignment="1" applyProtection="1">
      <alignment horizontal="left" wrapText="1"/>
    </xf>
    <xf numFmtId="0" fontId="3" fillId="8" borderId="34" xfId="0" applyFont="1" applyFill="1" applyBorder="1" applyAlignment="1" applyProtection="1">
      <alignment horizontal="left" wrapText="1"/>
    </xf>
    <xf numFmtId="0" fontId="13" fillId="0" borderId="33" xfId="0" applyFont="1" applyBorder="1" applyAlignment="1" applyProtection="1">
      <alignment horizontal="left" wrapText="1"/>
    </xf>
    <xf numFmtId="0" fontId="13" fillId="0" borderId="28" xfId="0" applyFont="1" applyBorder="1" applyAlignment="1" applyProtection="1">
      <alignment horizontal="left" wrapText="1"/>
    </xf>
    <xf numFmtId="0" fontId="13" fillId="0" borderId="34" xfId="0" applyFont="1" applyBorder="1" applyAlignment="1" applyProtection="1">
      <alignment horizontal="left" wrapText="1"/>
    </xf>
    <xf numFmtId="0" fontId="13" fillId="0" borderId="37" xfId="0" applyFont="1" applyBorder="1" applyAlignment="1" applyProtection="1">
      <alignment horizontal="left" wrapText="1"/>
    </xf>
    <xf numFmtId="0" fontId="13" fillId="0" borderId="38" xfId="0" applyFont="1" applyBorder="1" applyAlignment="1" applyProtection="1">
      <alignment horizontal="left" wrapText="1"/>
    </xf>
    <xf numFmtId="0" fontId="13" fillId="0" borderId="18" xfId="0" applyFont="1" applyBorder="1" applyAlignment="1" applyProtection="1">
      <alignment horizontal="left" wrapText="1"/>
    </xf>
    <xf numFmtId="0" fontId="13" fillId="0" borderId="35" xfId="0" applyFont="1" applyBorder="1" applyAlignment="1" applyProtection="1">
      <alignment horizontal="left" wrapText="1"/>
    </xf>
    <xf numFmtId="0" fontId="13" fillId="0" borderId="0" xfId="0" applyFont="1" applyBorder="1" applyAlignment="1" applyProtection="1">
      <alignment horizontal="left" wrapText="1"/>
    </xf>
    <xf numFmtId="0" fontId="13" fillId="0" borderId="36" xfId="0" applyFont="1" applyBorder="1" applyAlignment="1" applyProtection="1">
      <alignment horizontal="left" wrapText="1"/>
    </xf>
    <xf numFmtId="0" fontId="13" fillId="0" borderId="33" xfId="0" applyFont="1" applyBorder="1" applyAlignment="1" applyProtection="1">
      <alignment horizontal="left" wrapText="1"/>
      <protection locked="0"/>
    </xf>
    <xf numFmtId="0" fontId="13" fillId="0" borderId="28" xfId="0" applyFont="1" applyBorder="1" applyAlignment="1" applyProtection="1">
      <alignment horizontal="left" wrapText="1"/>
      <protection locked="0"/>
    </xf>
    <xf numFmtId="0" fontId="13" fillId="0" borderId="34" xfId="0" applyFont="1" applyBorder="1" applyAlignment="1" applyProtection="1">
      <alignment horizontal="left" wrapText="1"/>
      <protection locked="0"/>
    </xf>
    <xf numFmtId="0" fontId="13" fillId="0" borderId="37" xfId="0" applyFont="1" applyBorder="1" applyAlignment="1" applyProtection="1">
      <alignment horizontal="left" wrapText="1"/>
      <protection locked="0"/>
    </xf>
    <xf numFmtId="0" fontId="13" fillId="0" borderId="38" xfId="0" applyFont="1" applyBorder="1" applyAlignment="1" applyProtection="1">
      <alignment horizontal="left" wrapText="1"/>
      <protection locked="0"/>
    </xf>
    <xf numFmtId="0" fontId="13" fillId="0" borderId="18" xfId="0" applyFont="1" applyBorder="1" applyAlignment="1" applyProtection="1">
      <alignment horizontal="left" wrapText="1"/>
      <protection locked="0"/>
    </xf>
    <xf numFmtId="0" fontId="13" fillId="0" borderId="35" xfId="0" applyFont="1" applyBorder="1" applyAlignment="1" applyProtection="1">
      <alignment horizontal="left" wrapText="1"/>
      <protection locked="0"/>
    </xf>
    <xf numFmtId="0" fontId="13" fillId="0" borderId="0" xfId="0" applyFont="1" applyBorder="1" applyAlignment="1" applyProtection="1">
      <alignment horizontal="left" wrapText="1"/>
      <protection locked="0"/>
    </xf>
    <xf numFmtId="0" fontId="13" fillId="0" borderId="36" xfId="0" applyFont="1" applyBorder="1" applyAlignment="1" applyProtection="1">
      <alignment horizontal="left" wrapText="1"/>
      <protection locked="0"/>
    </xf>
  </cellXfs>
  <cellStyles count="4">
    <cellStyle name="Comma 2" xfId="2" xr:uid="{00000000-0005-0000-0000-000000000000}"/>
    <cellStyle name="Normal 2" xfId="1" xr:uid="{00000000-0005-0000-0000-000002000000}"/>
    <cellStyle name="Prozent" xfId="3" builtinId="5"/>
    <cellStyle name="Standard" xfId="0" builtinId="0"/>
  </cellStyles>
  <dxfs count="7">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971550</xdr:colOff>
      <xdr:row>6</xdr:row>
      <xdr:rowOff>133350</xdr:rowOff>
    </xdr:from>
    <xdr:to>
      <xdr:col>0</xdr:col>
      <xdr:colOff>6019800</xdr:colOff>
      <xdr:row>23</xdr:row>
      <xdr:rowOff>66675</xdr:rowOff>
    </xdr:to>
    <xdr:pic>
      <xdr:nvPicPr>
        <xdr:cNvPr id="3" name="Grafik 9">
          <a:extLst>
            <a:ext uri="{FF2B5EF4-FFF2-40B4-BE49-F238E27FC236}">
              <a16:creationId xmlns:a16="http://schemas.microsoft.com/office/drawing/2014/main" id="{25FA7E78-8399-45BF-8E3C-53B6B719D3F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71550" y="1314450"/>
          <a:ext cx="5048250" cy="317182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8"/>
  <sheetViews>
    <sheetView tabSelected="1" zoomScaleNormal="100" workbookViewId="0"/>
  </sheetViews>
  <sheetFormatPr baseColWidth="10" defaultColWidth="9.140625" defaultRowHeight="15" x14ac:dyDescent="0.25"/>
  <cols>
    <col min="1" max="1" width="115.7109375" customWidth="1"/>
  </cols>
  <sheetData>
    <row r="1" spans="1:1" ht="15.75" thickBot="1" x14ac:dyDescent="0.3">
      <c r="A1" s="1" t="s">
        <v>52</v>
      </c>
    </row>
    <row r="2" spans="1:1" ht="15.75" thickBot="1" x14ac:dyDescent="0.3">
      <c r="A2" s="7" t="s">
        <v>1</v>
      </c>
    </row>
    <row r="3" spans="1:1" x14ac:dyDescent="0.25">
      <c r="A3" s="4" t="s">
        <v>6</v>
      </c>
    </row>
    <row r="4" spans="1:1" ht="15.75" thickBot="1" x14ac:dyDescent="0.3">
      <c r="A4" s="5"/>
    </row>
    <row r="5" spans="1:1" ht="15.75" thickBot="1" x14ac:dyDescent="0.3">
      <c r="A5" s="7" t="s">
        <v>2</v>
      </c>
    </row>
    <row r="6" spans="1:1" x14ac:dyDescent="0.25">
      <c r="A6" s="4" t="s">
        <v>41</v>
      </c>
    </row>
    <row r="7" spans="1:1" x14ac:dyDescent="0.25">
      <c r="A7" s="4"/>
    </row>
    <row r="8" spans="1:1" x14ac:dyDescent="0.25">
      <c r="A8" s="4"/>
    </row>
    <row r="9" spans="1:1" x14ac:dyDescent="0.25">
      <c r="A9" s="4"/>
    </row>
    <row r="10" spans="1:1" x14ac:dyDescent="0.25">
      <c r="A10" s="4"/>
    </row>
    <row r="11" spans="1:1" x14ac:dyDescent="0.25">
      <c r="A11" s="4"/>
    </row>
    <row r="12" spans="1:1" x14ac:dyDescent="0.25">
      <c r="A12" s="4"/>
    </row>
    <row r="13" spans="1:1" x14ac:dyDescent="0.25">
      <c r="A13" s="4"/>
    </row>
    <row r="14" spans="1:1" x14ac:dyDescent="0.25">
      <c r="A14" s="4"/>
    </row>
    <row r="15" spans="1:1" x14ac:dyDescent="0.25">
      <c r="A15" s="4"/>
    </row>
    <row r="16" spans="1:1"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ht="15.75" thickBot="1" x14ac:dyDescent="0.3">
      <c r="A24" s="5"/>
    </row>
    <row r="25" spans="1:1" ht="15.75" thickBot="1" x14ac:dyDescent="0.3">
      <c r="A25" s="7" t="s">
        <v>0</v>
      </c>
    </row>
    <row r="26" spans="1:1" s="2" customFormat="1" ht="15" customHeight="1" x14ac:dyDescent="0.25">
      <c r="A26" s="9" t="s">
        <v>7</v>
      </c>
    </row>
    <row r="27" spans="1:1" s="2" customFormat="1" ht="15" customHeight="1" x14ac:dyDescent="0.25">
      <c r="A27" s="9"/>
    </row>
    <row r="28" spans="1:1" s="2" customFormat="1" ht="30" x14ac:dyDescent="0.25">
      <c r="A28" s="3" t="s">
        <v>8</v>
      </c>
    </row>
    <row r="29" spans="1:1" s="2" customFormat="1" x14ac:dyDescent="0.25">
      <c r="A29" s="3" t="s">
        <v>30</v>
      </c>
    </row>
    <row r="30" spans="1:1" s="2" customFormat="1" x14ac:dyDescent="0.25">
      <c r="A30" s="3" t="s">
        <v>42</v>
      </c>
    </row>
    <row r="31" spans="1:1" s="2" customFormat="1" x14ac:dyDescent="0.25">
      <c r="A31" s="9"/>
    </row>
    <row r="32" spans="1:1" s="2" customFormat="1" ht="30" x14ac:dyDescent="0.25">
      <c r="A32" s="3" t="s">
        <v>43</v>
      </c>
    </row>
    <row r="33" spans="1:1" s="2" customFormat="1" x14ac:dyDescent="0.25">
      <c r="A33" s="3"/>
    </row>
    <row r="34" spans="1:1" s="2" customFormat="1" ht="48" customHeight="1" x14ac:dyDescent="0.25">
      <c r="A34" s="3" t="s">
        <v>44</v>
      </c>
    </row>
    <row r="35" spans="1:1" s="2" customFormat="1" x14ac:dyDescent="0.25">
      <c r="A35" s="3"/>
    </row>
    <row r="36" spans="1:1" s="2" customFormat="1" ht="30" x14ac:dyDescent="0.25">
      <c r="A36" s="9" t="s">
        <v>31</v>
      </c>
    </row>
    <row r="37" spans="1:1" s="2" customFormat="1" x14ac:dyDescent="0.25">
      <c r="A37" s="9"/>
    </row>
    <row r="38" spans="1:1" s="2" customFormat="1" x14ac:dyDescent="0.25">
      <c r="A38" s="9" t="s">
        <v>9</v>
      </c>
    </row>
    <row r="39" spans="1:1" ht="15.75" thickBot="1" x14ac:dyDescent="0.3">
      <c r="A39" s="3"/>
    </row>
    <row r="40" spans="1:1" ht="15.75" thickBot="1" x14ac:dyDescent="0.3">
      <c r="A40" s="7" t="s">
        <v>10</v>
      </c>
    </row>
    <row r="41" spans="1:1" ht="83.25" customHeight="1" x14ac:dyDescent="0.25">
      <c r="A41" s="10" t="s">
        <v>48</v>
      </c>
    </row>
    <row r="42" spans="1:1" ht="15" customHeight="1" x14ac:dyDescent="0.25">
      <c r="A42" s="11"/>
    </row>
    <row r="43" spans="1:1" ht="15" customHeight="1" x14ac:dyDescent="0.25">
      <c r="A43" s="11" t="s">
        <v>49</v>
      </c>
    </row>
    <row r="44" spans="1:1" ht="15" customHeight="1" x14ac:dyDescent="0.25">
      <c r="A44" s="11"/>
    </row>
    <row r="45" spans="1:1" ht="21" customHeight="1" x14ac:dyDescent="0.25">
      <c r="A45" s="11" t="s">
        <v>11</v>
      </c>
    </row>
    <row r="46" spans="1:1" ht="54.75" customHeight="1" x14ac:dyDescent="0.25">
      <c r="A46" s="11" t="s">
        <v>50</v>
      </c>
    </row>
    <row r="47" spans="1:1" ht="155.25" customHeight="1" x14ac:dyDescent="0.25">
      <c r="A47" s="11" t="s">
        <v>51</v>
      </c>
    </row>
    <row r="48" spans="1:1" ht="15.75" thickBot="1" x14ac:dyDescent="0.3">
      <c r="A48" s="6"/>
    </row>
  </sheetData>
  <sheetProtection algorithmName="SHA-512" hashValue="6pHcSO3qJ3/5iCROa4S/mMudph0Jl/eWjT224xUo3SzBbXcZhgxGMDSDFHJpKsR6nS0RPdFVaZQC9h8FeZwa4g==" saltValue="4uDrRWhGIiIKf00cCWazrA==" spinCount="100000" sheet="1" objects="1" scenario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29"/>
  <sheetViews>
    <sheetView workbookViewId="0">
      <selection sqref="A1:B1"/>
    </sheetView>
  </sheetViews>
  <sheetFormatPr baseColWidth="10" defaultColWidth="9.140625" defaultRowHeight="15" x14ac:dyDescent="0.25"/>
  <cols>
    <col min="1" max="1" width="17.7109375" style="24" customWidth="1"/>
    <col min="2" max="2" width="17.42578125" style="24" customWidth="1"/>
    <col min="3" max="3" width="13" style="24" customWidth="1"/>
    <col min="4" max="4" width="15.140625" style="24" customWidth="1"/>
    <col min="5" max="5" width="9.42578125" style="24" customWidth="1"/>
    <col min="6" max="6" width="11.42578125" style="24" customWidth="1"/>
    <col min="7" max="7" width="8.42578125" style="24" customWidth="1"/>
    <col min="8" max="8" width="10.7109375" style="24" customWidth="1"/>
    <col min="9" max="9" width="12.28515625" style="24" customWidth="1"/>
    <col min="10" max="11" width="13" style="24" customWidth="1"/>
    <col min="12" max="12" width="2.7109375" style="24" customWidth="1"/>
    <col min="13" max="13" width="10.7109375" style="24" customWidth="1"/>
    <col min="14" max="14" width="12.28515625" style="24" customWidth="1"/>
    <col min="15" max="16" width="13" style="24" customWidth="1"/>
    <col min="17" max="17" width="2.7109375" style="24" customWidth="1"/>
    <col min="18" max="18" width="10.7109375" style="24" customWidth="1"/>
    <col min="19" max="19" width="12.28515625" style="24" customWidth="1"/>
    <col min="20" max="21" width="13" style="24" customWidth="1"/>
    <col min="22" max="16384" width="9.140625" style="24"/>
  </cols>
  <sheetData>
    <row r="1" spans="1:22" ht="19.5" thickBot="1" x14ac:dyDescent="0.35">
      <c r="A1" s="63" t="s">
        <v>32</v>
      </c>
      <c r="B1" s="64"/>
    </row>
    <row r="2" spans="1:22" x14ac:dyDescent="0.25">
      <c r="A2" s="25" t="s">
        <v>46</v>
      </c>
      <c r="B2" s="26">
        <f>IF(V13="not calculated", "not enough data",V13/10)</f>
        <v>0.57191666666666663</v>
      </c>
    </row>
    <row r="3" spans="1:22" ht="15.75" customHeight="1" thickBot="1" x14ac:dyDescent="0.3">
      <c r="A3" s="27" t="s">
        <v>47</v>
      </c>
      <c r="B3" s="28">
        <f>V13</f>
        <v>5.7191666666666663</v>
      </c>
      <c r="M3" s="29"/>
      <c r="N3" s="29"/>
      <c r="O3" s="29"/>
      <c r="P3" s="29"/>
    </row>
    <row r="4" spans="1:22" ht="15.75" customHeight="1" x14ac:dyDescent="0.25">
      <c r="A4" s="30"/>
      <c r="B4" s="31"/>
      <c r="M4" s="29"/>
      <c r="N4" s="29"/>
      <c r="O4" s="29"/>
      <c r="P4" s="29"/>
    </row>
    <row r="5" spans="1:22" ht="15.75" customHeight="1" x14ac:dyDescent="0.25">
      <c r="A5" s="30" t="s">
        <v>33</v>
      </c>
      <c r="B5" s="31"/>
      <c r="M5" s="29"/>
      <c r="N5" s="29"/>
      <c r="O5" s="29"/>
      <c r="P5" s="29"/>
    </row>
    <row r="6" spans="1:22" ht="15.75" customHeight="1" x14ac:dyDescent="0.25">
      <c r="A6" s="30"/>
      <c r="B6" s="31"/>
      <c r="M6" s="32" t="s">
        <v>12</v>
      </c>
      <c r="N6" s="32" t="s">
        <v>13</v>
      </c>
      <c r="O6" s="32" t="s">
        <v>14</v>
      </c>
      <c r="P6" s="32" t="s">
        <v>15</v>
      </c>
    </row>
    <row r="7" spans="1:22" x14ac:dyDescent="0.25">
      <c r="M7" s="33">
        <v>10</v>
      </c>
      <c r="N7" s="33">
        <f>6.66</f>
        <v>6.66</v>
      </c>
      <c r="O7" s="33">
        <v>3.33</v>
      </c>
      <c r="P7" s="33">
        <v>0</v>
      </c>
    </row>
    <row r="8" spans="1:22" ht="15" customHeight="1" thickBot="1" x14ac:dyDescent="0.3">
      <c r="M8" s="34"/>
      <c r="N8" s="34"/>
      <c r="O8" s="34"/>
      <c r="P8" s="34"/>
    </row>
    <row r="9" spans="1:22" ht="48" thickBot="1" x14ac:dyDescent="0.3">
      <c r="C9" s="35" t="s">
        <v>16</v>
      </c>
      <c r="D9" s="36" t="s">
        <v>17</v>
      </c>
      <c r="E9" s="37" t="s">
        <v>18</v>
      </c>
      <c r="F9" s="38" t="s">
        <v>19</v>
      </c>
      <c r="G9" s="39" t="s">
        <v>20</v>
      </c>
      <c r="H9" s="40" t="s">
        <v>35</v>
      </c>
      <c r="I9" s="41" t="s">
        <v>36</v>
      </c>
      <c r="J9" s="41" t="s">
        <v>37</v>
      </c>
      <c r="K9" s="42" t="s">
        <v>34</v>
      </c>
      <c r="L9" s="43"/>
      <c r="M9" s="38" t="s">
        <v>35</v>
      </c>
      <c r="N9" s="41" t="s">
        <v>36</v>
      </c>
      <c r="O9" s="41" t="s">
        <v>37</v>
      </c>
      <c r="P9" s="42" t="s">
        <v>34</v>
      </c>
      <c r="Q9" s="44"/>
      <c r="R9" s="38" t="s">
        <v>35</v>
      </c>
      <c r="S9" s="41" t="s">
        <v>36</v>
      </c>
      <c r="T9" s="41" t="s">
        <v>37</v>
      </c>
      <c r="U9" s="42" t="s">
        <v>34</v>
      </c>
      <c r="V9" s="45" t="s">
        <v>21</v>
      </c>
    </row>
    <row r="10" spans="1:22" ht="31.5" customHeight="1" x14ac:dyDescent="0.25">
      <c r="C10" s="65" t="s">
        <v>24</v>
      </c>
      <c r="D10" s="46" t="s">
        <v>38</v>
      </c>
      <c r="E10" s="47" t="s">
        <v>26</v>
      </c>
      <c r="F10" s="18">
        <v>500</v>
      </c>
      <c r="G10" s="19">
        <v>0</v>
      </c>
      <c r="H10" s="19">
        <v>100</v>
      </c>
      <c r="I10" s="19">
        <v>150</v>
      </c>
      <c r="J10" s="19">
        <v>200</v>
      </c>
      <c r="K10" s="20">
        <v>50</v>
      </c>
      <c r="L10" s="43"/>
      <c r="M10" s="48">
        <f>IF(SUM($H10:$K10)&gt;0,H10/SUM($H10:$K10),"no data")</f>
        <v>0.2</v>
      </c>
      <c r="N10" s="49">
        <f t="shared" ref="N10:P11" si="0">IF(SUM($H10:$K10)&gt;0,I10/SUM($H10:$K10),"no data")</f>
        <v>0.3</v>
      </c>
      <c r="O10" s="49">
        <f t="shared" si="0"/>
        <v>0.4</v>
      </c>
      <c r="P10" s="50">
        <f t="shared" si="0"/>
        <v>0.1</v>
      </c>
      <c r="Q10" s="44"/>
      <c r="R10" s="48">
        <f>IF(M10="no data", "no data",M10*M$7)</f>
        <v>2</v>
      </c>
      <c r="S10" s="49">
        <f t="shared" ref="S10:U11" si="1">IF(N10="no data", "no data",N10*N$7)</f>
        <v>1.998</v>
      </c>
      <c r="T10" s="49">
        <f t="shared" si="1"/>
        <v>1.3320000000000001</v>
      </c>
      <c r="U10" s="51">
        <f t="shared" si="1"/>
        <v>0</v>
      </c>
      <c r="V10" s="52">
        <f>SUM(R10:U10)</f>
        <v>5.33</v>
      </c>
    </row>
    <row r="11" spans="1:22" ht="15.75" thickBot="1" x14ac:dyDescent="0.3">
      <c r="C11" s="66"/>
      <c r="D11" s="53" t="s">
        <v>39</v>
      </c>
      <c r="E11" s="54" t="s">
        <v>40</v>
      </c>
      <c r="F11" s="21">
        <v>500</v>
      </c>
      <c r="G11" s="22">
        <v>50</v>
      </c>
      <c r="H11" s="22">
        <v>150</v>
      </c>
      <c r="I11" s="22">
        <v>125</v>
      </c>
      <c r="J11" s="22">
        <v>125</v>
      </c>
      <c r="K11" s="23">
        <v>50</v>
      </c>
      <c r="L11" s="43"/>
      <c r="M11" s="55">
        <f t="shared" ref="M11" si="2">IF(SUM($H11:$K11)&gt;0,H11/SUM($H11:$K11),"no data")</f>
        <v>0.33333333333333331</v>
      </c>
      <c r="N11" s="56">
        <f t="shared" si="0"/>
        <v>0.27777777777777779</v>
      </c>
      <c r="O11" s="56">
        <f t="shared" si="0"/>
        <v>0.27777777777777779</v>
      </c>
      <c r="P11" s="57">
        <f t="shared" si="0"/>
        <v>0.1111111111111111</v>
      </c>
      <c r="Q11" s="44"/>
      <c r="R11" s="55">
        <f t="shared" ref="R11" si="3">IF(M11="no data", "no data",M11*M$7)</f>
        <v>3.333333333333333</v>
      </c>
      <c r="S11" s="56">
        <f t="shared" si="1"/>
        <v>1.85</v>
      </c>
      <c r="T11" s="56">
        <f t="shared" si="1"/>
        <v>0.92500000000000004</v>
      </c>
      <c r="U11" s="58">
        <f t="shared" si="1"/>
        <v>0</v>
      </c>
      <c r="V11" s="59">
        <f t="shared" ref="V11" si="4">SUM(R11:U11)</f>
        <v>6.1083333333333334</v>
      </c>
    </row>
    <row r="12" spans="1:22" ht="15.75" thickBot="1" x14ac:dyDescent="0.3"/>
    <row r="13" spans="1:22" ht="16.5" thickBot="1" x14ac:dyDescent="0.3">
      <c r="T13" s="67" t="s">
        <v>22</v>
      </c>
      <c r="U13" s="68"/>
      <c r="V13" s="60">
        <f>IF(AVERAGE(V10:V11)=0, "not calculated",AVERAGE(V10:V11))</f>
        <v>5.7191666666666663</v>
      </c>
    </row>
    <row r="15" spans="1:22" x14ac:dyDescent="0.25">
      <c r="G15" s="24" t="s">
        <v>23</v>
      </c>
    </row>
    <row r="17" spans="3:6" x14ac:dyDescent="0.25">
      <c r="C17" s="61" t="s">
        <v>27</v>
      </c>
      <c r="D17" s="61" t="s">
        <v>8</v>
      </c>
    </row>
    <row r="18" spans="3:6" x14ac:dyDescent="0.25">
      <c r="C18" s="24" t="s">
        <v>26</v>
      </c>
      <c r="D18" s="62" t="s">
        <v>29</v>
      </c>
    </row>
    <row r="19" spans="3:6" x14ac:dyDescent="0.25">
      <c r="C19" s="24" t="s">
        <v>40</v>
      </c>
      <c r="D19" s="24" t="s">
        <v>28</v>
      </c>
    </row>
    <row r="20" spans="3:6" x14ac:dyDescent="0.25">
      <c r="C20" s="61"/>
      <c r="D20" s="61"/>
    </row>
    <row r="21" spans="3:6" x14ac:dyDescent="0.25">
      <c r="D21" s="61"/>
    </row>
    <row r="22" spans="3:6" ht="32.25" customHeight="1" x14ac:dyDescent="0.25">
      <c r="C22" s="69" t="s">
        <v>45</v>
      </c>
      <c r="D22" s="70"/>
      <c r="E22" s="70"/>
      <c r="F22" s="71"/>
    </row>
    <row r="23" spans="3:6" x14ac:dyDescent="0.25">
      <c r="C23" s="72"/>
      <c r="D23" s="73"/>
      <c r="E23" s="73"/>
      <c r="F23" s="74"/>
    </row>
    <row r="24" spans="3:6" x14ac:dyDescent="0.25">
      <c r="C24" s="78"/>
      <c r="D24" s="79"/>
      <c r="E24" s="79"/>
      <c r="F24" s="80"/>
    </row>
    <row r="25" spans="3:6" x14ac:dyDescent="0.25">
      <c r="C25" s="78"/>
      <c r="D25" s="79"/>
      <c r="E25" s="79"/>
      <c r="F25" s="80"/>
    </row>
    <row r="26" spans="3:6" x14ac:dyDescent="0.25">
      <c r="C26" s="78"/>
      <c r="D26" s="79"/>
      <c r="E26" s="79"/>
      <c r="F26" s="80"/>
    </row>
    <row r="27" spans="3:6" x14ac:dyDescent="0.25">
      <c r="C27" s="78"/>
      <c r="D27" s="79"/>
      <c r="E27" s="79"/>
      <c r="F27" s="80"/>
    </row>
    <row r="28" spans="3:6" x14ac:dyDescent="0.25">
      <c r="C28" s="78"/>
      <c r="D28" s="79"/>
      <c r="E28" s="79"/>
      <c r="F28" s="80"/>
    </row>
    <row r="29" spans="3:6" x14ac:dyDescent="0.25">
      <c r="C29" s="75"/>
      <c r="D29" s="76"/>
      <c r="E29" s="76"/>
      <c r="F29" s="77"/>
    </row>
  </sheetData>
  <sheetProtection algorithmName="SHA-512" hashValue="Ls+E6SjnoqFYKBw3w14dmxQfbac/6Qah6E7FyQM6Z18N/aHEVZMJkzYX6outeBo6qTsck2yWfgUKsNzXaJgsng==" saltValue="EiV4iHa3LNJi8reXzatXGg==" spinCount="100000" sheet="1" objects="1" scenarios="1"/>
  <mergeCells count="11">
    <mergeCell ref="C29:F29"/>
    <mergeCell ref="C24:F24"/>
    <mergeCell ref="C25:F25"/>
    <mergeCell ref="C26:F26"/>
    <mergeCell ref="C27:F27"/>
    <mergeCell ref="C28:F28"/>
    <mergeCell ref="A1:B1"/>
    <mergeCell ref="C10:C11"/>
    <mergeCell ref="T13:U13"/>
    <mergeCell ref="C22:F22"/>
    <mergeCell ref="C23:F23"/>
  </mergeCells>
  <conditionalFormatting sqref="F11:K11 G10:K10">
    <cfRule type="cellIs" dxfId="6" priority="3" operator="lessThan">
      <formula>0</formula>
    </cfRule>
  </conditionalFormatting>
  <conditionalFormatting sqref="F10">
    <cfRule type="expression" dxfId="5" priority="2">
      <formula>$F$10&lt;&gt;SUM($G$10:$K$10)</formula>
    </cfRule>
  </conditionalFormatting>
  <conditionalFormatting sqref="F11">
    <cfRule type="expression" dxfId="4" priority="1">
      <formula>$F$11&lt;&gt;SUM($G$11:$K$11)</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39997558519241921"/>
  </sheetPr>
  <dimension ref="A1:V31"/>
  <sheetViews>
    <sheetView workbookViewId="0">
      <selection sqref="A1:B1"/>
    </sheetView>
  </sheetViews>
  <sheetFormatPr baseColWidth="10" defaultColWidth="9.140625" defaultRowHeight="15" x14ac:dyDescent="0.25"/>
  <cols>
    <col min="1" max="1" width="17.7109375" style="24" customWidth="1"/>
    <col min="2" max="2" width="17.42578125" style="24" customWidth="1"/>
    <col min="3" max="3" width="13" style="24" customWidth="1"/>
    <col min="4" max="4" width="15.140625" style="24" customWidth="1"/>
    <col min="5" max="5" width="9.42578125" style="24" customWidth="1"/>
    <col min="6" max="6" width="11.42578125" style="24" customWidth="1"/>
    <col min="7" max="7" width="8.42578125" style="24" customWidth="1"/>
    <col min="8" max="8" width="10.7109375" style="24" customWidth="1"/>
    <col min="9" max="9" width="12.28515625" style="24" customWidth="1"/>
    <col min="10" max="11" width="13" style="24" customWidth="1"/>
    <col min="12" max="12" width="2.7109375" style="24" customWidth="1"/>
    <col min="13" max="13" width="10.7109375" style="24" customWidth="1"/>
    <col min="14" max="14" width="12.28515625" style="24" customWidth="1"/>
    <col min="15" max="16" width="13" style="24" customWidth="1"/>
    <col min="17" max="17" width="2.7109375" style="24" customWidth="1"/>
    <col min="18" max="18" width="10.7109375" style="24" customWidth="1"/>
    <col min="19" max="19" width="12.28515625" style="24" customWidth="1"/>
    <col min="20" max="21" width="13" style="24" customWidth="1"/>
    <col min="22" max="16384" width="9.140625" style="24"/>
  </cols>
  <sheetData>
    <row r="1" spans="1:22" ht="19.5" thickBot="1" x14ac:dyDescent="0.35">
      <c r="A1" s="63" t="s">
        <v>32</v>
      </c>
      <c r="B1" s="64"/>
    </row>
    <row r="2" spans="1:22" x14ac:dyDescent="0.25">
      <c r="A2" s="25" t="s">
        <v>46</v>
      </c>
      <c r="B2" s="26" t="str">
        <f>IF(V13="not calculated", "not enough data",V13/10)</f>
        <v>not enough data</v>
      </c>
    </row>
    <row r="3" spans="1:22" ht="15.75" customHeight="1" thickBot="1" x14ac:dyDescent="0.3">
      <c r="A3" s="27" t="s">
        <v>47</v>
      </c>
      <c r="B3" s="28" t="str">
        <f>V13</f>
        <v>not calculated</v>
      </c>
      <c r="M3" s="29"/>
      <c r="N3" s="29"/>
      <c r="O3" s="29"/>
      <c r="P3" s="29"/>
    </row>
    <row r="4" spans="1:22" ht="15.75" customHeight="1" x14ac:dyDescent="0.25">
      <c r="A4" s="30"/>
      <c r="B4" s="31"/>
      <c r="M4" s="29"/>
      <c r="N4" s="29"/>
      <c r="O4" s="29"/>
      <c r="P4" s="29"/>
    </row>
    <row r="5" spans="1:22" ht="15.75" customHeight="1" x14ac:dyDescent="0.25">
      <c r="A5" s="30" t="s">
        <v>33</v>
      </c>
      <c r="B5" s="31"/>
      <c r="M5" s="29"/>
      <c r="N5" s="29"/>
      <c r="O5" s="29"/>
      <c r="P5" s="29"/>
    </row>
    <row r="6" spans="1:22" ht="15.75" customHeight="1" x14ac:dyDescent="0.25">
      <c r="A6" s="30"/>
      <c r="B6" s="31"/>
      <c r="M6" s="32" t="s">
        <v>12</v>
      </c>
      <c r="N6" s="32" t="s">
        <v>13</v>
      </c>
      <c r="O6" s="32" t="s">
        <v>14</v>
      </c>
      <c r="P6" s="32" t="s">
        <v>15</v>
      </c>
    </row>
    <row r="7" spans="1:22" x14ac:dyDescent="0.25">
      <c r="M7" s="33">
        <v>10</v>
      </c>
      <c r="N7" s="33">
        <f>6.66</f>
        <v>6.66</v>
      </c>
      <c r="O7" s="33">
        <v>3.33</v>
      </c>
      <c r="P7" s="33">
        <v>0</v>
      </c>
    </row>
    <row r="8" spans="1:22" ht="15" customHeight="1" thickBot="1" x14ac:dyDescent="0.3">
      <c r="M8" s="34"/>
      <c r="N8" s="34"/>
      <c r="O8" s="34"/>
      <c r="P8" s="34"/>
    </row>
    <row r="9" spans="1:22" ht="48" thickBot="1" x14ac:dyDescent="0.3">
      <c r="C9" s="35" t="s">
        <v>16</v>
      </c>
      <c r="D9" s="36" t="s">
        <v>17</v>
      </c>
      <c r="E9" s="37" t="s">
        <v>18</v>
      </c>
      <c r="F9" s="38" t="s">
        <v>19</v>
      </c>
      <c r="G9" s="39" t="s">
        <v>20</v>
      </c>
      <c r="H9" s="40" t="s">
        <v>35</v>
      </c>
      <c r="I9" s="41" t="s">
        <v>36</v>
      </c>
      <c r="J9" s="41" t="s">
        <v>37</v>
      </c>
      <c r="K9" s="42" t="s">
        <v>34</v>
      </c>
      <c r="L9" s="43"/>
      <c r="M9" s="38" t="s">
        <v>35</v>
      </c>
      <c r="N9" s="41" t="s">
        <v>36</v>
      </c>
      <c r="O9" s="41" t="s">
        <v>37</v>
      </c>
      <c r="P9" s="42" t="s">
        <v>34</v>
      </c>
      <c r="Q9" s="44"/>
      <c r="R9" s="38" t="s">
        <v>35</v>
      </c>
      <c r="S9" s="41" t="s">
        <v>36</v>
      </c>
      <c r="T9" s="41" t="s">
        <v>37</v>
      </c>
      <c r="U9" s="42" t="s">
        <v>34</v>
      </c>
      <c r="V9" s="45" t="s">
        <v>21</v>
      </c>
    </row>
    <row r="10" spans="1:22" ht="31.5" customHeight="1" x14ac:dyDescent="0.25">
      <c r="C10" s="65" t="s">
        <v>24</v>
      </c>
      <c r="D10" s="46" t="s">
        <v>25</v>
      </c>
      <c r="E10" s="47" t="s">
        <v>26</v>
      </c>
      <c r="F10" s="12"/>
      <c r="G10" s="13"/>
      <c r="H10" s="13"/>
      <c r="I10" s="13"/>
      <c r="J10" s="13"/>
      <c r="K10" s="14"/>
      <c r="L10" s="43"/>
      <c r="M10" s="48" t="str">
        <f>IF(SUM($H10:$K10)&gt;0,H10/SUM($H10:$K10),"no data")</f>
        <v>no data</v>
      </c>
      <c r="N10" s="49" t="str">
        <f t="shared" ref="N10:P11" si="0">IF(SUM($H10:$K10)&gt;0,I10/SUM($H10:$K10),"no data")</f>
        <v>no data</v>
      </c>
      <c r="O10" s="49" t="str">
        <f t="shared" si="0"/>
        <v>no data</v>
      </c>
      <c r="P10" s="50" t="str">
        <f t="shared" si="0"/>
        <v>no data</v>
      </c>
      <c r="Q10" s="44"/>
      <c r="R10" s="48" t="str">
        <f>IF(M10="no data", "no data",M10*M$7)</f>
        <v>no data</v>
      </c>
      <c r="S10" s="49" t="str">
        <f t="shared" ref="S10:U11" si="1">IF(N10="no data", "no data",N10*N$7)</f>
        <v>no data</v>
      </c>
      <c r="T10" s="49" t="str">
        <f t="shared" si="1"/>
        <v>no data</v>
      </c>
      <c r="U10" s="51" t="str">
        <f t="shared" si="1"/>
        <v>no data</v>
      </c>
      <c r="V10" s="52">
        <f>SUM(R10:U10)</f>
        <v>0</v>
      </c>
    </row>
    <row r="11" spans="1:22" ht="15.75" thickBot="1" x14ac:dyDescent="0.3">
      <c r="C11" s="66"/>
      <c r="D11" s="53" t="s">
        <v>39</v>
      </c>
      <c r="E11" s="54" t="s">
        <v>40</v>
      </c>
      <c r="F11" s="16"/>
      <c r="G11" s="15"/>
      <c r="H11" s="15"/>
      <c r="I11" s="15"/>
      <c r="J11" s="15"/>
      <c r="K11" s="17"/>
      <c r="L11" s="43"/>
      <c r="M11" s="55" t="str">
        <f t="shared" ref="M11" si="2">IF(SUM($H11:$K11)&gt;0,H11/SUM($H11:$K11),"no data")</f>
        <v>no data</v>
      </c>
      <c r="N11" s="56" t="str">
        <f t="shared" si="0"/>
        <v>no data</v>
      </c>
      <c r="O11" s="56" t="str">
        <f t="shared" si="0"/>
        <v>no data</v>
      </c>
      <c r="P11" s="57" t="str">
        <f t="shared" si="0"/>
        <v>no data</v>
      </c>
      <c r="Q11" s="44"/>
      <c r="R11" s="55" t="str">
        <f t="shared" ref="R11" si="3">IF(M11="no data", "no data",M11*M$7)</f>
        <v>no data</v>
      </c>
      <c r="S11" s="56" t="str">
        <f t="shared" si="1"/>
        <v>no data</v>
      </c>
      <c r="T11" s="56" t="str">
        <f t="shared" si="1"/>
        <v>no data</v>
      </c>
      <c r="U11" s="58" t="str">
        <f t="shared" si="1"/>
        <v>no data</v>
      </c>
      <c r="V11" s="59">
        <f t="shared" ref="V11" si="4">SUM(R11:U11)</f>
        <v>0</v>
      </c>
    </row>
    <row r="12" spans="1:22" ht="15.75" thickBot="1" x14ac:dyDescent="0.3"/>
    <row r="13" spans="1:22" ht="16.5" thickBot="1" x14ac:dyDescent="0.3">
      <c r="T13" s="67" t="s">
        <v>22</v>
      </c>
      <c r="U13" s="68"/>
      <c r="V13" s="60" t="str">
        <f>IF(AVERAGE(V10:V11)=0, "not calculated",AVERAGE(V10:V11))</f>
        <v>not calculated</v>
      </c>
    </row>
    <row r="15" spans="1:22" x14ac:dyDescent="0.25">
      <c r="G15" s="24" t="s">
        <v>23</v>
      </c>
    </row>
    <row r="17" spans="3:6" x14ac:dyDescent="0.25">
      <c r="C17" s="61" t="s">
        <v>27</v>
      </c>
      <c r="D17" s="61" t="s">
        <v>8</v>
      </c>
    </row>
    <row r="18" spans="3:6" x14ac:dyDescent="0.25">
      <c r="C18" s="24" t="s">
        <v>26</v>
      </c>
      <c r="D18" s="24" t="s">
        <v>29</v>
      </c>
    </row>
    <row r="19" spans="3:6" x14ac:dyDescent="0.25">
      <c r="C19" s="24" t="s">
        <v>40</v>
      </c>
      <c r="D19" s="24" t="s">
        <v>28</v>
      </c>
    </row>
    <row r="20" spans="3:6" x14ac:dyDescent="0.25">
      <c r="C20" s="61"/>
      <c r="D20" s="62"/>
    </row>
    <row r="21" spans="3:6" x14ac:dyDescent="0.25">
      <c r="D21" s="61"/>
    </row>
    <row r="22" spans="3:6" ht="30.75" customHeight="1" x14ac:dyDescent="0.25">
      <c r="C22" s="69" t="s">
        <v>45</v>
      </c>
      <c r="D22" s="70"/>
      <c r="E22" s="70"/>
      <c r="F22" s="71"/>
    </row>
    <row r="23" spans="3:6" x14ac:dyDescent="0.25">
      <c r="C23" s="81"/>
      <c r="D23" s="82"/>
      <c r="E23" s="82"/>
      <c r="F23" s="83"/>
    </row>
    <row r="24" spans="3:6" x14ac:dyDescent="0.25">
      <c r="C24" s="87"/>
      <c r="D24" s="88"/>
      <c r="E24" s="88"/>
      <c r="F24" s="89"/>
    </row>
    <row r="25" spans="3:6" x14ac:dyDescent="0.25">
      <c r="C25" s="87"/>
      <c r="D25" s="88"/>
      <c r="E25" s="88"/>
      <c r="F25" s="89"/>
    </row>
    <row r="26" spans="3:6" x14ac:dyDescent="0.25">
      <c r="C26" s="87"/>
      <c r="D26" s="88"/>
      <c r="E26" s="88"/>
      <c r="F26" s="89"/>
    </row>
    <row r="27" spans="3:6" x14ac:dyDescent="0.25">
      <c r="C27" s="87"/>
      <c r="D27" s="88"/>
      <c r="E27" s="88"/>
      <c r="F27" s="89"/>
    </row>
    <row r="28" spans="3:6" x14ac:dyDescent="0.25">
      <c r="C28" s="87"/>
      <c r="D28" s="88"/>
      <c r="E28" s="88"/>
      <c r="F28" s="89"/>
    </row>
    <row r="29" spans="3:6" x14ac:dyDescent="0.25">
      <c r="C29" s="84"/>
      <c r="D29" s="85"/>
      <c r="E29" s="85"/>
      <c r="F29" s="86"/>
    </row>
    <row r="30" spans="3:6" x14ac:dyDescent="0.25">
      <c r="D30" s="61"/>
    </row>
    <row r="31" spans="3:6" x14ac:dyDescent="0.25">
      <c r="D31" s="61"/>
    </row>
  </sheetData>
  <sheetProtection algorithmName="SHA-512" hashValue="AoXyzc1RQ1Rf803hFryP8L+PXN+HUexfw/IPJI/d2uitTMFu3ZIlLn99xX0+hSk2ZckB7DgCr9oAAItKviOU6g==" saltValue="EBoVvRy1EEa6cGuTIWANtg==" spinCount="100000" sheet="1" objects="1" scenarios="1"/>
  <mergeCells count="11">
    <mergeCell ref="C29:F29"/>
    <mergeCell ref="C24:F24"/>
    <mergeCell ref="C25:F25"/>
    <mergeCell ref="C26:F26"/>
    <mergeCell ref="C27:F27"/>
    <mergeCell ref="C28:F28"/>
    <mergeCell ref="A1:B1"/>
    <mergeCell ref="C10:C11"/>
    <mergeCell ref="T13:U13"/>
    <mergeCell ref="C22:F22"/>
    <mergeCell ref="C23:F23"/>
  </mergeCells>
  <conditionalFormatting sqref="F11:K11 G10:K10">
    <cfRule type="cellIs" dxfId="3" priority="5" operator="lessThan">
      <formula>0</formula>
    </cfRule>
  </conditionalFormatting>
  <conditionalFormatting sqref="F10">
    <cfRule type="expression" dxfId="2" priority="4">
      <formula>$F$10&lt;&gt;SUM($G$10:$K$10)</formula>
    </cfRule>
  </conditionalFormatting>
  <conditionalFormatting sqref="F11">
    <cfRule type="expression" dxfId="1" priority="3">
      <formula>$F$11&lt;&gt;SUM($G$11:$K$11)</formula>
    </cfRule>
  </conditionalFormatting>
  <conditionalFormatting sqref="F10:K11">
    <cfRule type="cellIs" dxfId="0" priority="1" operator="lessThan">
      <formula>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7"/>
  <sheetViews>
    <sheetView workbookViewId="0">
      <selection activeCell="A27" sqref="A27"/>
    </sheetView>
  </sheetViews>
  <sheetFormatPr baseColWidth="10" defaultColWidth="9.140625" defaultRowHeight="15" x14ac:dyDescent="0.25"/>
  <cols>
    <col min="1" max="1" width="115.85546875" customWidth="1"/>
  </cols>
  <sheetData>
    <row r="1" spans="1:1" ht="15.75" thickBot="1" x14ac:dyDescent="0.3">
      <c r="A1" s="1" t="s">
        <v>3</v>
      </c>
    </row>
    <row r="2" spans="1:1" ht="15.75" thickBot="1" x14ac:dyDescent="0.3">
      <c r="A2" s="7" t="s">
        <v>4</v>
      </c>
    </row>
    <row r="3" spans="1:1" x14ac:dyDescent="0.25">
      <c r="A3" s="3"/>
    </row>
    <row r="4" spans="1:1" x14ac:dyDescent="0.25">
      <c r="A4" s="3"/>
    </row>
    <row r="5" spans="1:1" x14ac:dyDescent="0.25">
      <c r="A5" s="3"/>
    </row>
    <row r="6" spans="1:1" x14ac:dyDescent="0.25">
      <c r="A6" s="3"/>
    </row>
    <row r="7" spans="1:1" x14ac:dyDescent="0.25">
      <c r="A7" s="3"/>
    </row>
    <row r="8" spans="1:1" x14ac:dyDescent="0.25">
      <c r="A8" s="3"/>
    </row>
    <row r="9" spans="1:1" ht="15.75" thickBot="1" x14ac:dyDescent="0.3">
      <c r="A9" s="3"/>
    </row>
    <row r="10" spans="1:1" ht="15.75" thickBot="1" x14ac:dyDescent="0.3">
      <c r="A10" s="7" t="s">
        <v>5</v>
      </c>
    </row>
    <row r="11" spans="1:1" x14ac:dyDescent="0.25">
      <c r="A11" s="3"/>
    </row>
    <row r="12" spans="1:1" x14ac:dyDescent="0.25">
      <c r="A12" s="3"/>
    </row>
    <row r="13" spans="1:1" x14ac:dyDescent="0.25">
      <c r="A13" s="3"/>
    </row>
    <row r="14" spans="1:1" x14ac:dyDescent="0.25">
      <c r="A14" s="3"/>
    </row>
    <row r="15" spans="1:1" x14ac:dyDescent="0.25">
      <c r="A15" s="3"/>
    </row>
    <row r="16" spans="1:1" x14ac:dyDescent="0.25">
      <c r="A16" s="3"/>
    </row>
    <row r="17" spans="1:1" ht="15.75" thickBot="1" x14ac:dyDescent="0.3">
      <c r="A17" s="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DCDD1F9C8EB145BDDC0F99BF164DA2" ma:contentTypeVersion="0" ma:contentTypeDescription="Create a new document." ma:contentTypeScope="" ma:versionID="1ed1c4397abfb3fff05f39f17648733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F36F9A-80B2-42EB-93D4-AD0C6E03EFF5}">
  <ds:schemaRefs>
    <ds:schemaRef ds:uri="http://purl.org/dc/dcmitype/"/>
    <ds:schemaRef ds:uri="http://schemas.openxmlformats.org/package/2006/metadata/core-properties"/>
    <ds:schemaRef ds:uri="http://schemas.microsoft.com/office/2006/documentManagement/types"/>
    <ds:schemaRef ds:uri="http://schemas.microsoft.com/office/2006/metadata/properties"/>
    <ds:schemaRef ds:uri="http://purl.org/dc/terms/"/>
    <ds:schemaRef ds:uri="http://purl.org/dc/elements/1.1/"/>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EAD24E0B-466B-43CE-9C27-644677069318}">
  <ds:schemaRefs>
    <ds:schemaRef ds:uri="http://schemas.microsoft.com/sharepoint/v3/contenttype/forms"/>
  </ds:schemaRefs>
</ds:datastoreItem>
</file>

<file path=customXml/itemProps3.xml><?xml version="1.0" encoding="utf-8"?>
<ds:datastoreItem xmlns:ds="http://schemas.openxmlformats.org/officeDocument/2006/customXml" ds:itemID="{041DBAA2-408F-4132-AAE7-CFCEDC331F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User guide</vt:lpstr>
      <vt:lpstr>Example</vt:lpstr>
      <vt:lpstr>Calculation</vt:lpstr>
      <vt:lpstr>Text change</vt:lpstr>
    </vt:vector>
  </TitlesOfParts>
  <Company>Transport &amp; Mobility Leuven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Lars Akkermans</dc:creator>
  <cp:lastModifiedBy>Marcel Braun</cp:lastModifiedBy>
  <dcterms:created xsi:type="dcterms:W3CDTF">2018-06-27T11:55:50Z</dcterms:created>
  <dcterms:modified xsi:type="dcterms:W3CDTF">2020-02-04T14:28:58Z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0x01010095DCDD1F9C8EB145BDDC0F99BF164DA2</vt:lpwstr>
  </property>
</Properties>
</file>