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9123F3CB-0AB4-40FE-92CD-31F356C1692E}"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1" r:id="rId2"/>
    <sheet name="Calculation" sheetId="2"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 i="2" l="1"/>
  <c r="F11" i="11" l="1"/>
  <c r="B2" i="11" s="1"/>
  <c r="B3" i="11" s="1"/>
  <c r="B2" i="2" l="1"/>
  <c r="B3" i="2" s="1"/>
</calcChain>
</file>

<file path=xl/sharedStrings.xml><?xml version="1.0" encoding="utf-8"?>
<sst xmlns="http://schemas.openxmlformats.org/spreadsheetml/2006/main" count="66" uniqueCount="42">
  <si>
    <t>Guidelines</t>
  </si>
  <si>
    <t>Definition</t>
  </si>
  <si>
    <t>Parameter</t>
  </si>
  <si>
    <t>Parameter value</t>
  </si>
  <si>
    <t>Ki</t>
  </si>
  <si>
    <t>Cap</t>
  </si>
  <si>
    <t>FR</t>
  </si>
  <si>
    <t>Pedestrian</t>
  </si>
  <si>
    <t>Moped</t>
  </si>
  <si>
    <t>Motorcycles</t>
  </si>
  <si>
    <t>Cars</t>
  </si>
  <si>
    <t xml:space="preserve">FR = </t>
  </si>
  <si>
    <t>Bus</t>
  </si>
  <si>
    <r>
      <t>K</t>
    </r>
    <r>
      <rPr>
        <vertAlign val="subscript"/>
        <sz val="11"/>
        <color theme="1"/>
        <rFont val="Calibri"/>
        <family val="2"/>
        <scheme val="minor"/>
      </rPr>
      <t>i</t>
    </r>
    <r>
      <rPr>
        <sz val="11"/>
        <color theme="1"/>
        <rFont val="Calibri"/>
        <family val="2"/>
        <scheme val="minor"/>
      </rPr>
      <t xml:space="preserve"> = Number of persons killed in transport mode i [# per year]</t>
    </r>
  </si>
  <si>
    <t>Unknown</t>
  </si>
  <si>
    <t>Transport mode</t>
  </si>
  <si>
    <t>Cap = Capita or number of inhabitants in the urban area [#]</t>
  </si>
  <si>
    <t>Number of deaths within 30 days after the traffic accident as a corollary of the event per annum caused by urban transport per 100,000 inhabitants of the urban area.</t>
  </si>
  <si>
    <t>Comments</t>
  </si>
  <si>
    <t>LGV (&lt;3.5 tons)</t>
  </si>
  <si>
    <t>Other</t>
  </si>
  <si>
    <t>Tram - Lightrail - …</t>
  </si>
  <si>
    <t>Bicycle (including regular bicycle, e-bike, etc.)</t>
  </si>
  <si>
    <t>FR = Fatality rate [# per 100,000 urban area population per year]</t>
  </si>
  <si>
    <r>
      <t>HGV - Trucks (</t>
    </r>
    <r>
      <rPr>
        <sz val="11"/>
        <color theme="1"/>
        <rFont val="Calibri"/>
        <family val="2"/>
      </rPr>
      <t>≥</t>
    </r>
    <r>
      <rPr>
        <sz val="11"/>
        <color theme="1"/>
        <rFont val="Calibri"/>
        <family val="2"/>
        <scheme val="minor"/>
      </rPr>
      <t>3.5 tons)</t>
    </r>
  </si>
  <si>
    <t>Fatality rate (FR) is calculated per 100,000 inhabitants of the urban area</t>
  </si>
  <si>
    <t>i = Transport mode</t>
  </si>
  <si>
    <t>Indicator value</t>
  </si>
  <si>
    <t xml:space="preserve">The indicator value corresponding to this parameter value is on a scale from 0 to 10, with 0 indicating the lowest level of overall traffic safety and 10 indicating the highest level.
If the parameter has a value larger than 15, the indicator is set to 0. If the parameter has a value of 0, the indicator is set to 10. Values in between 15 and 0 are scaled to get a score between 0 and 10. </t>
  </si>
  <si>
    <t>Please fill in the blue cells:</t>
  </si>
  <si>
    <t xml:space="preserve">Min </t>
  </si>
  <si>
    <t>Max</t>
  </si>
  <si>
    <t>Urban areas are required to fill in the cells marked in blue in the calculation sheet. The number of inhabitants in the urban area is to be included in cell E11, and the number of persons killed per transport mode within the last completely registered year is to be included in column D.</t>
  </si>
  <si>
    <t>2) Next enter the number of inhabitants in the urban area in cell E11.</t>
  </si>
  <si>
    <t>USER GUIDE FOR INDICATOR 5 "ROAD DEATHS"</t>
  </si>
  <si>
    <t>Road deaths by all transport accidents in the urban area on a yearly basis.</t>
  </si>
  <si>
    <t>In relation to soft modes (pedestrians and cyclists), it may be required to use additional data sources on leisure or sport activities to obtain a complete overview of road deaths for these travel modes.</t>
  </si>
  <si>
    <t>Road deaths are registered:
- per year
- per traffic mode they were using at time of the accident OR independent of the traffic mode they were using
- on public domain (i.e. roads, parking lots, or similar infrastructure which is publicly accessible)
- as 'road deaths 30 days': road deaths are registered as such if they occur within 30 days of the accident</t>
  </si>
  <si>
    <t>Road deaths</t>
  </si>
  <si>
    <t>1) First enter the number of road deaths (per transport mode) in column D.</t>
  </si>
  <si>
    <t>comment box
(please add source of data, year, geographical area)</t>
  </si>
  <si>
    <t>Please note that there are two indicators related to the number of road deaths (this one and indicator 13 "Traffic safety active modes"). The two indicators follow a different rationale:
This indicator (no. 5) aims at providing urban areas insight in the extent of the road safety problem, independent of urban area population size. It allows areas to identify whether or not road safety has reached a level which requires local measures, independent of the provenance of road deaths. As measures are concerned, it may be that urban areas can take full problem ownership (and implement their own measures), or could be required to contact other areas or administrative levels. This indicator helps identifying such cases.
Indicator 13 aims at providing urban areas insight in the extent to which a specific road safety problem exists for active modes, independent of the number of active mode trips. It allows areas to gain insight in the safety/ unsafety associated in particular to active modes. The choice to make a relative estimation over the number of trips stems from the correlation between (active mode) unsafety and the presence of few active mode trips. For example, unsafe biking infrastructure does not invite people to bike, hence leading to fewer biking trips. It is exactly this bias which is mitigated in indicator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</si>
</sst>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2"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4"/>
      <color rgb="FF4F81BD"/>
      <name val="Calibri"/>
      <family val="2"/>
      <scheme val="minor"/>
    </font>
    <font>
      <sz val="10"/>
      <name val="Arial"/>
      <family val="2"/>
    </font>
    <font>
      <vertAlign val="subscript"/>
      <sz val="11"/>
      <color theme="1"/>
      <name val="Calibri"/>
      <family val="2"/>
      <scheme val="minor"/>
    </font>
    <font>
      <sz val="11"/>
      <color theme="0"/>
      <name val="Calibri"/>
      <family val="2"/>
      <scheme val="minor"/>
    </font>
    <font>
      <sz val="11"/>
      <color theme="1"/>
      <name val="Calibri"/>
      <family val="2"/>
    </font>
    <font>
      <b/>
      <sz val="18"/>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4" tint="0.39997558519241921"/>
        <bgColor indexed="64"/>
      </patternFill>
    </fill>
    <fill>
      <patternFill patternType="solid">
        <fgColor rgb="FFFFC000"/>
        <bgColor indexed="64"/>
      </patternFill>
    </fill>
    <fill>
      <patternFill patternType="solid">
        <fgColor theme="1"/>
        <bgColor indexed="64"/>
      </patternFill>
    </fill>
    <fill>
      <patternFill patternType="solid">
        <fgColor theme="3" tint="0.79998168889431442"/>
        <bgColor indexed="64"/>
      </patternFill>
    </fill>
    <fill>
      <patternFill patternType="solid">
        <fgColor theme="0" tint="-0.249977111117893"/>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medium">
        <color indexed="64"/>
      </top>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indexed="64"/>
      </right>
      <top/>
      <bottom style="thin">
        <color indexed="64"/>
      </bottom>
      <diagonal/>
    </border>
    <border>
      <left/>
      <right style="medium">
        <color indexed="64"/>
      </right>
      <top style="medium">
        <color auto="1"/>
      </top>
      <bottom style="medium">
        <color indexed="64"/>
      </bottom>
      <diagonal/>
    </border>
  </borders>
  <cellStyleXfs count="3">
    <xf numFmtId="0" fontId="0" fillId="0" borderId="0"/>
    <xf numFmtId="0" fontId="7" fillId="0" borderId="0"/>
    <xf numFmtId="43" fontId="4" fillId="0" borderId="0" applyFont="0" applyFill="0" applyBorder="0" applyAlignment="0" applyProtection="0"/>
  </cellStyleXfs>
  <cellXfs count="52">
    <xf numFmtId="0" fontId="0" fillId="0" borderId="0" xfId="0"/>
    <xf numFmtId="0" fontId="1" fillId="2" borderId="0" xfId="0" applyFont="1" applyFill="1" applyAlignment="1">
      <alignment horizontal="center"/>
    </xf>
    <xf numFmtId="0" fontId="3" fillId="0" borderId="2" xfId="0" applyFont="1" applyBorder="1" applyAlignment="1">
      <alignment wrapText="1"/>
    </xf>
    <xf numFmtId="0" fontId="3" fillId="0" borderId="2" xfId="0" applyFont="1" applyBorder="1"/>
    <xf numFmtId="0" fontId="0" fillId="0" borderId="2" xfId="0" applyBorder="1"/>
    <xf numFmtId="0" fontId="0" fillId="0" borderId="3" xfId="0" applyBorder="1"/>
    <xf numFmtId="0" fontId="2" fillId="3" borderId="1" xfId="0" applyFont="1" applyFill="1" applyBorder="1"/>
    <xf numFmtId="0" fontId="6" fillId="0" borderId="0" xfId="0" applyFont="1" applyFill="1" applyAlignment="1"/>
    <xf numFmtId="0" fontId="0" fillId="0" borderId="0" xfId="0" applyFont="1" applyFill="1"/>
    <xf numFmtId="0" fontId="0" fillId="0" borderId="0" xfId="0" applyFill="1"/>
    <xf numFmtId="0" fontId="3" fillId="4" borderId="5" xfId="0" applyFont="1" applyFill="1" applyBorder="1"/>
    <xf numFmtId="0" fontId="3" fillId="4" borderId="6" xfId="0" applyFont="1" applyFill="1" applyBorder="1"/>
    <xf numFmtId="3" fontId="0" fillId="8" borderId="4" xfId="0" applyNumberFormat="1" applyFill="1" applyBorder="1"/>
    <xf numFmtId="0" fontId="2" fillId="3" borderId="3" xfId="0" applyFont="1" applyFill="1" applyBorder="1"/>
    <xf numFmtId="0" fontId="0" fillId="0" borderId="8" xfId="0" applyFont="1" applyBorder="1" applyAlignment="1">
      <alignment horizontal="justify" vertical="center"/>
    </xf>
    <xf numFmtId="0" fontId="3" fillId="0" borderId="8" xfId="0" applyFont="1" applyBorder="1" applyAlignment="1">
      <alignment wrapText="1"/>
    </xf>
    <xf numFmtId="0" fontId="0" fillId="0" borderId="2" xfId="0" applyFont="1" applyBorder="1" applyAlignment="1">
      <alignment horizontal="justify" vertical="center"/>
    </xf>
    <xf numFmtId="0" fontId="0" fillId="0" borderId="2" xfId="0" applyFont="1" applyBorder="1"/>
    <xf numFmtId="0" fontId="5" fillId="0" borderId="4" xfId="0" applyFont="1" applyBorder="1"/>
    <xf numFmtId="0" fontId="0" fillId="6" borderId="4" xfId="0" applyFont="1" applyFill="1" applyBorder="1"/>
    <xf numFmtId="0" fontId="0" fillId="0" borderId="2" xfId="0" applyBorder="1" applyAlignment="1">
      <alignment wrapText="1"/>
    </xf>
    <xf numFmtId="1" fontId="3" fillId="5" borderId="4" xfId="0" applyNumberFormat="1" applyFont="1" applyFill="1" applyBorder="1"/>
    <xf numFmtId="1" fontId="0" fillId="5" borderId="4" xfId="0" applyNumberFormat="1" applyFill="1" applyBorder="1"/>
    <xf numFmtId="4" fontId="9" fillId="7" borderId="4" xfId="0" applyNumberFormat="1" applyFont="1" applyFill="1" applyBorder="1"/>
    <xf numFmtId="4" fontId="3" fillId="4" borderId="2" xfId="0" applyNumberFormat="1" applyFont="1" applyFill="1" applyBorder="1"/>
    <xf numFmtId="4" fontId="3" fillId="4" borderId="3" xfId="0" applyNumberFormat="1" applyFont="1" applyFill="1" applyBorder="1" applyAlignment="1"/>
    <xf numFmtId="0" fontId="0" fillId="9" borderId="4" xfId="0" applyFill="1" applyBorder="1"/>
    <xf numFmtId="1" fontId="3" fillId="5" borderId="4" xfId="0" applyNumberFormat="1" applyFont="1" applyFill="1" applyBorder="1" applyProtection="1">
      <protection locked="0"/>
    </xf>
    <xf numFmtId="3" fontId="0" fillId="8" borderId="4" xfId="0" applyNumberFormat="1" applyFill="1" applyBorder="1" applyProtection="1">
      <protection locked="0"/>
    </xf>
    <xf numFmtId="1" fontId="0" fillId="5" borderId="4" xfId="0" applyNumberFormat="1" applyFill="1" applyBorder="1" applyProtection="1">
      <protection locked="0"/>
    </xf>
    <xf numFmtId="0" fontId="6" fillId="0" borderId="0" xfId="0" applyFont="1" applyFill="1" applyAlignment="1" applyProtection="1"/>
    <xf numFmtId="0" fontId="0" fillId="0" borderId="0" xfId="0" applyFont="1" applyFill="1" applyProtection="1"/>
    <xf numFmtId="0" fontId="3" fillId="4" borderId="5" xfId="0" applyFont="1" applyFill="1" applyBorder="1" applyProtection="1"/>
    <xf numFmtId="4" fontId="3" fillId="4" borderId="2" xfId="0" applyNumberFormat="1" applyFont="1" applyFill="1" applyBorder="1" applyProtection="1"/>
    <xf numFmtId="0" fontId="0" fillId="0" borderId="0" xfId="0" applyProtection="1"/>
    <xf numFmtId="0" fontId="0" fillId="9" borderId="4" xfId="0" applyFill="1" applyBorder="1" applyProtection="1"/>
    <xf numFmtId="0" fontId="3" fillId="4" borderId="6" xfId="0" applyFont="1" applyFill="1" applyBorder="1" applyProtection="1"/>
    <xf numFmtId="4" fontId="3" fillId="4" borderId="3" xfId="0" applyNumberFormat="1" applyFont="1" applyFill="1" applyBorder="1" applyAlignment="1" applyProtection="1"/>
    <xf numFmtId="0" fontId="5" fillId="0" borderId="4" xfId="0" applyFont="1" applyBorder="1" applyProtection="1"/>
    <xf numFmtId="0" fontId="0" fillId="6" borderId="4" xfId="0" applyFont="1" applyFill="1" applyBorder="1" applyProtection="1"/>
    <xf numFmtId="4" fontId="9" fillId="7" borderId="4" xfId="0" applyNumberFormat="1" applyFont="1" applyFill="1" applyBorder="1" applyProtection="1"/>
    <xf numFmtId="0" fontId="0" fillId="0" borderId="9" xfId="0" applyBorder="1"/>
    <xf numFmtId="0" fontId="0" fillId="0" borderId="10" xfId="0" applyBorder="1"/>
    <xf numFmtId="0" fontId="0" fillId="8" borderId="9" xfId="0" applyFill="1" applyBorder="1" applyAlignment="1">
      <alignment wrapText="1"/>
    </xf>
    <xf numFmtId="0" fontId="0" fillId="0" borderId="11" xfId="0" applyBorder="1"/>
    <xf numFmtId="0" fontId="0" fillId="8" borderId="9" xfId="0" applyFill="1" applyBorder="1" applyAlignment="1" applyProtection="1">
      <alignment wrapText="1"/>
    </xf>
    <xf numFmtId="0" fontId="0" fillId="0" borderId="0" xfId="0" applyFill="1" applyProtection="1"/>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11" fillId="4" borderId="7" xfId="0" applyFont="1" applyFill="1" applyBorder="1" applyAlignment="1" applyProtection="1">
      <alignment horizontal="left"/>
    </xf>
    <xf numFmtId="0" fontId="11" fillId="4" borderId="12" xfId="0" applyFont="1" applyFill="1" applyBorder="1" applyAlignment="1" applyProtection="1">
      <alignment horizontal="left"/>
    </xf>
  </cellXfs>
  <cellStyles count="3">
    <cellStyle name="Comma 2" xfId="2" xr:uid="{00000000-0005-0000-0000-000000000000}"/>
    <cellStyle name="Normal 2" xfId="1" xr:uid="{00000000-0005-0000-0000-000002000000}"/>
    <cellStyle name="Standard"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419100</xdr:colOff>
      <xdr:row>6</xdr:row>
      <xdr:rowOff>180975</xdr:rowOff>
    </xdr:from>
    <xdr:to>
      <xdr:col>0</xdr:col>
      <xdr:colOff>1085850</xdr:colOff>
      <xdr:row>8</xdr:row>
      <xdr:rowOff>85725</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791200" y="1609725"/>
          <a:ext cx="666750"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4"/>
  <sheetViews>
    <sheetView tabSelected="1" workbookViewId="0"/>
  </sheetViews>
  <sheetFormatPr baseColWidth="10" defaultColWidth="9.140625" defaultRowHeight="15" x14ac:dyDescent="0.25"/>
  <cols>
    <col min="1" max="1" width="115.7109375" customWidth="1"/>
  </cols>
  <sheetData>
    <row r="1" spans="1:1" ht="15.75" thickBot="1" x14ac:dyDescent="0.3">
      <c r="A1" s="1" t="s">
        <v>34</v>
      </c>
    </row>
    <row r="2" spans="1:1" ht="15.75" thickBot="1" x14ac:dyDescent="0.3">
      <c r="A2" s="6" t="s">
        <v>1</v>
      </c>
    </row>
    <row r="3" spans="1:1" x14ac:dyDescent="0.25">
      <c r="A3" s="14" t="s">
        <v>35</v>
      </c>
    </row>
    <row r="4" spans="1:1" x14ac:dyDescent="0.25">
      <c r="A4" s="4"/>
    </row>
    <row r="5" spans="1:1" ht="15.75" thickBot="1" x14ac:dyDescent="0.3">
      <c r="A5" s="13" t="s">
        <v>2</v>
      </c>
    </row>
    <row r="6" spans="1:1" ht="30" x14ac:dyDescent="0.25">
      <c r="A6" s="15" t="s">
        <v>17</v>
      </c>
    </row>
    <row r="7" spans="1:1" x14ac:dyDescent="0.25">
      <c r="A7" s="3"/>
    </row>
    <row r="8" spans="1:1" x14ac:dyDescent="0.25">
      <c r="A8" s="16" t="s">
        <v>11</v>
      </c>
    </row>
    <row r="9" spans="1:1" x14ac:dyDescent="0.25">
      <c r="A9" s="17"/>
    </row>
    <row r="10" spans="1:1" x14ac:dyDescent="0.25">
      <c r="A10" s="16" t="s">
        <v>23</v>
      </c>
    </row>
    <row r="11" spans="1:1" ht="18" x14ac:dyDescent="0.25">
      <c r="A11" s="16" t="s">
        <v>13</v>
      </c>
    </row>
    <row r="12" spans="1:1" x14ac:dyDescent="0.25">
      <c r="A12" s="16" t="s">
        <v>16</v>
      </c>
    </row>
    <row r="13" spans="1:1" x14ac:dyDescent="0.25">
      <c r="A13" s="16" t="s">
        <v>26</v>
      </c>
    </row>
    <row r="14" spans="1:1" ht="15.75" thickBot="1" x14ac:dyDescent="0.3">
      <c r="A14" s="16"/>
    </row>
    <row r="15" spans="1:1" ht="15.75" thickBot="1" x14ac:dyDescent="0.3">
      <c r="A15" s="6" t="s">
        <v>0</v>
      </c>
    </row>
    <row r="16" spans="1:1" ht="75" x14ac:dyDescent="0.25">
      <c r="A16" s="2" t="s">
        <v>37</v>
      </c>
    </row>
    <row r="17" spans="1:1" x14ac:dyDescent="0.25">
      <c r="A17" s="3" t="s">
        <v>25</v>
      </c>
    </row>
    <row r="18" spans="1:1" ht="30" x14ac:dyDescent="0.25">
      <c r="A18" s="2" t="s">
        <v>36</v>
      </c>
    </row>
    <row r="19" spans="1:1" ht="45.75" thickBot="1" x14ac:dyDescent="0.3">
      <c r="A19" s="2" t="s">
        <v>32</v>
      </c>
    </row>
    <row r="20" spans="1:1" ht="15.75" thickBot="1" x14ac:dyDescent="0.3">
      <c r="A20" s="6" t="s">
        <v>18</v>
      </c>
    </row>
    <row r="21" spans="1:1" ht="60" x14ac:dyDescent="0.25">
      <c r="A21" s="20" t="s">
        <v>28</v>
      </c>
    </row>
    <row r="22" spans="1:1" x14ac:dyDescent="0.25">
      <c r="A22" s="20"/>
    </row>
    <row r="23" spans="1:1" ht="180" x14ac:dyDescent="0.25">
      <c r="A23" s="20" t="s">
        <v>41</v>
      </c>
    </row>
    <row r="24" spans="1:1" ht="15.75" thickBot="1" x14ac:dyDescent="0.3">
      <c r="A24" s="5"/>
    </row>
  </sheetData>
  <sheetProtection algorithmName="SHA-512" hashValue="W+GH81/IPM8Qe4LaUQYgO8v1PO9yncTZZ0WYjfeisR3d35AHiMWNMNPZ7DtI6eUTL2mXJY5S1TbAvKHHo1QPTA==" saltValue="vrCMTHdySAUhAqSxP+wLRw=="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sqref="A1:B1"/>
    </sheetView>
  </sheetViews>
  <sheetFormatPr baseColWidth="10" defaultColWidth="9.140625" defaultRowHeight="15" x14ac:dyDescent="0.25"/>
  <cols>
    <col min="1" max="1" width="16.85546875" customWidth="1"/>
    <col min="2" max="2" width="16.7109375" customWidth="1"/>
    <col min="3" max="3" width="42.5703125" bestFit="1" customWidth="1"/>
    <col min="4" max="4" width="13.140625" bestFit="1" customWidth="1"/>
    <col min="5" max="5" width="14.7109375" bestFit="1" customWidth="1"/>
    <col min="6" max="6" width="12.140625" bestFit="1" customWidth="1"/>
    <col min="8" max="8" width="56.42578125" customWidth="1"/>
  </cols>
  <sheetData>
    <row r="1" spans="1:8" ht="24" thickBot="1" x14ac:dyDescent="0.4">
      <c r="A1" s="50" t="s">
        <v>38</v>
      </c>
      <c r="B1" s="51"/>
      <c r="C1" s="7"/>
      <c r="D1" s="8"/>
      <c r="E1" s="8"/>
      <c r="F1" s="8"/>
      <c r="G1" s="8"/>
    </row>
    <row r="2" spans="1:8" x14ac:dyDescent="0.25">
      <c r="A2" s="10" t="s">
        <v>3</v>
      </c>
      <c r="B2" s="24">
        <f>F11</f>
        <v>10.333333333333332</v>
      </c>
      <c r="D2" s="26" t="s">
        <v>30</v>
      </c>
      <c r="E2" s="26" t="s">
        <v>31</v>
      </c>
    </row>
    <row r="3" spans="1:8" ht="15.75" thickBot="1" x14ac:dyDescent="0.3">
      <c r="A3" s="11" t="s">
        <v>27</v>
      </c>
      <c r="B3" s="25">
        <f>IF(B2="not enough data", "not calculated",IF(B2&gt;D3,0,IF(B2=E3,10,(B2-D3)/(E3-D3)*10)))</f>
        <v>3.1111111111111116</v>
      </c>
      <c r="D3" s="26">
        <v>15</v>
      </c>
      <c r="E3" s="26">
        <v>0</v>
      </c>
      <c r="G3" s="8"/>
    </row>
    <row r="5" spans="1:8" x14ac:dyDescent="0.25">
      <c r="A5" t="s">
        <v>29</v>
      </c>
    </row>
    <row r="6" spans="1:8" x14ac:dyDescent="0.25">
      <c r="A6" t="s">
        <v>39</v>
      </c>
    </row>
    <row r="7" spans="1:8" x14ac:dyDescent="0.25">
      <c r="A7" t="s">
        <v>33</v>
      </c>
    </row>
    <row r="10" spans="1:8" ht="30" x14ac:dyDescent="0.25">
      <c r="C10" s="18" t="s">
        <v>15</v>
      </c>
      <c r="D10" s="18" t="s">
        <v>4</v>
      </c>
      <c r="E10" s="18" t="s">
        <v>5</v>
      </c>
      <c r="F10" s="18" t="s">
        <v>6</v>
      </c>
      <c r="H10" s="43" t="s">
        <v>40</v>
      </c>
    </row>
    <row r="11" spans="1:8" x14ac:dyDescent="0.25">
      <c r="C11" s="19" t="s">
        <v>7</v>
      </c>
      <c r="D11" s="21">
        <v>4</v>
      </c>
      <c r="E11" s="12">
        <v>300000</v>
      </c>
      <c r="F11" s="23">
        <f>IF(AND(SUM(D11:D21)&gt;0,E11&gt;0),(SUM(D11:D21)/E11)*100000,"not enough data")</f>
        <v>10.333333333333332</v>
      </c>
      <c r="H11" s="41"/>
    </row>
    <row r="12" spans="1:8" x14ac:dyDescent="0.25">
      <c r="C12" s="19" t="s">
        <v>22</v>
      </c>
      <c r="D12" s="21">
        <v>8</v>
      </c>
      <c r="E12" s="9"/>
      <c r="H12" s="42"/>
    </row>
    <row r="13" spans="1:8" x14ac:dyDescent="0.25">
      <c r="C13" s="19" t="s">
        <v>8</v>
      </c>
      <c r="D13" s="21">
        <v>3</v>
      </c>
      <c r="E13" s="9"/>
      <c r="F13" s="9"/>
      <c r="H13" s="42"/>
    </row>
    <row r="14" spans="1:8" x14ac:dyDescent="0.25">
      <c r="C14" s="19" t="s">
        <v>9</v>
      </c>
      <c r="D14" s="21">
        <v>5</v>
      </c>
      <c r="H14" s="42"/>
    </row>
    <row r="15" spans="1:8" x14ac:dyDescent="0.25">
      <c r="C15" s="19" t="s">
        <v>10</v>
      </c>
      <c r="D15" s="21">
        <v>8</v>
      </c>
      <c r="H15" s="42"/>
    </row>
    <row r="16" spans="1:8" x14ac:dyDescent="0.25">
      <c r="C16" s="19" t="s">
        <v>19</v>
      </c>
      <c r="D16" s="21">
        <v>2</v>
      </c>
      <c r="H16" s="42"/>
    </row>
    <row r="17" spans="3:8" x14ac:dyDescent="0.25">
      <c r="C17" s="19" t="s">
        <v>24</v>
      </c>
      <c r="D17" s="21">
        <v>1</v>
      </c>
      <c r="H17" s="42"/>
    </row>
    <row r="18" spans="3:8" x14ac:dyDescent="0.25">
      <c r="C18" s="19" t="s">
        <v>12</v>
      </c>
      <c r="D18" s="21">
        <v>0</v>
      </c>
      <c r="H18" s="42"/>
    </row>
    <row r="19" spans="3:8" x14ac:dyDescent="0.25">
      <c r="C19" s="19" t="s">
        <v>21</v>
      </c>
      <c r="D19" s="21">
        <v>0</v>
      </c>
      <c r="H19" s="42"/>
    </row>
    <row r="20" spans="3:8" x14ac:dyDescent="0.25">
      <c r="C20" s="19" t="s">
        <v>20</v>
      </c>
      <c r="D20" s="21">
        <v>0</v>
      </c>
      <c r="H20" s="42"/>
    </row>
    <row r="21" spans="3:8" x14ac:dyDescent="0.25">
      <c r="C21" s="19" t="s">
        <v>14</v>
      </c>
      <c r="D21" s="22">
        <v>0</v>
      </c>
      <c r="H21" s="44"/>
    </row>
  </sheetData>
  <sheetProtection algorithmName="SHA-512" hashValue="FdtqD52aTZjFPG2tN9ad2oCITwmSHLpr9xMboWnKD7vM0YIXluE9ctf3YZXEeCxwbAEC3fbXx+iVButwYjd+hA==" saltValue="tcNJK9Axx1Kkz8zUHp7HnQ==" spinCount="100000" sheet="1" objects="1" scenarios="1"/>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H21"/>
  <sheetViews>
    <sheetView workbookViewId="0">
      <selection sqref="A1:B1"/>
    </sheetView>
  </sheetViews>
  <sheetFormatPr baseColWidth="10" defaultColWidth="9.140625" defaultRowHeight="15" x14ac:dyDescent="0.25"/>
  <cols>
    <col min="1" max="1" width="16.85546875" style="34" customWidth="1"/>
    <col min="2" max="2" width="16.7109375" style="34" customWidth="1"/>
    <col min="3" max="3" width="42.5703125" style="34" bestFit="1" customWidth="1"/>
    <col min="4" max="4" width="13.140625" style="34" bestFit="1" customWidth="1"/>
    <col min="5" max="5" width="14.7109375" style="34" bestFit="1" customWidth="1"/>
    <col min="6" max="6" width="12.140625" style="34" bestFit="1" customWidth="1"/>
    <col min="7" max="7" width="9.140625" style="34"/>
    <col min="8" max="8" width="56.42578125" style="34" customWidth="1"/>
    <col min="9" max="16384" width="9.140625" style="34"/>
  </cols>
  <sheetData>
    <row r="1" spans="1:8" ht="24" thickBot="1" x14ac:dyDescent="0.4">
      <c r="A1" s="50" t="s">
        <v>38</v>
      </c>
      <c r="B1" s="51"/>
      <c r="C1" s="30"/>
      <c r="D1" s="31"/>
      <c r="E1" s="31"/>
      <c r="F1" s="31"/>
      <c r="G1" s="31"/>
    </row>
    <row r="2" spans="1:8" x14ac:dyDescent="0.25">
      <c r="A2" s="32" t="s">
        <v>3</v>
      </c>
      <c r="B2" s="33" t="str">
        <f>F11</f>
        <v>not enough data</v>
      </c>
      <c r="D2" s="35" t="s">
        <v>30</v>
      </c>
      <c r="E2" s="35" t="s">
        <v>31</v>
      </c>
    </row>
    <row r="3" spans="1:8" ht="15.75" thickBot="1" x14ac:dyDescent="0.3">
      <c r="A3" s="36" t="s">
        <v>27</v>
      </c>
      <c r="B3" s="37" t="str">
        <f>IF(B2="not enough data", "not calculated",IF(B2&gt;D3,0,IF(B2=E3,10,(B2-D3)/(E3-D3)*10)))</f>
        <v>not calculated</v>
      </c>
      <c r="D3" s="35">
        <v>15</v>
      </c>
      <c r="E3" s="35">
        <v>0</v>
      </c>
      <c r="G3" s="31"/>
    </row>
    <row r="5" spans="1:8" x14ac:dyDescent="0.25">
      <c r="A5" s="34" t="s">
        <v>29</v>
      </c>
    </row>
    <row r="6" spans="1:8" x14ac:dyDescent="0.25">
      <c r="A6" s="34" t="s">
        <v>39</v>
      </c>
    </row>
    <row r="7" spans="1:8" x14ac:dyDescent="0.25">
      <c r="A7" s="34" t="s">
        <v>33</v>
      </c>
    </row>
    <row r="10" spans="1:8" ht="30" x14ac:dyDescent="0.25">
      <c r="C10" s="38" t="s">
        <v>15</v>
      </c>
      <c r="D10" s="38" t="s">
        <v>4</v>
      </c>
      <c r="E10" s="38" t="s">
        <v>5</v>
      </c>
      <c r="F10" s="38" t="s">
        <v>6</v>
      </c>
      <c r="H10" s="45" t="s">
        <v>40</v>
      </c>
    </row>
    <row r="11" spans="1:8" x14ac:dyDescent="0.25">
      <c r="C11" s="39" t="s">
        <v>7</v>
      </c>
      <c r="D11" s="27"/>
      <c r="E11" s="28">
        <v>0</v>
      </c>
      <c r="F11" s="40" t="str">
        <f>IF(AND(SUM(D11:D21)&gt;0,E11&gt;0),(SUM(D11:D21)/E11)*100000,"not enough data")</f>
        <v>not enough data</v>
      </c>
      <c r="H11" s="47"/>
    </row>
    <row r="12" spans="1:8" x14ac:dyDescent="0.25">
      <c r="C12" s="39" t="s">
        <v>22</v>
      </c>
      <c r="D12" s="27"/>
      <c r="E12" s="46"/>
      <c r="H12" s="48"/>
    </row>
    <row r="13" spans="1:8" x14ac:dyDescent="0.25">
      <c r="C13" s="39" t="s">
        <v>8</v>
      </c>
      <c r="D13" s="27"/>
      <c r="E13" s="46"/>
      <c r="F13" s="46"/>
      <c r="H13" s="48"/>
    </row>
    <row r="14" spans="1:8" x14ac:dyDescent="0.25">
      <c r="C14" s="39" t="s">
        <v>9</v>
      </c>
      <c r="D14" s="27"/>
      <c r="H14" s="48"/>
    </row>
    <row r="15" spans="1:8" x14ac:dyDescent="0.25">
      <c r="C15" s="39" t="s">
        <v>10</v>
      </c>
      <c r="D15" s="27"/>
      <c r="H15" s="48"/>
    </row>
    <row r="16" spans="1:8" x14ac:dyDescent="0.25">
      <c r="C16" s="39" t="s">
        <v>19</v>
      </c>
      <c r="D16" s="27"/>
      <c r="H16" s="48"/>
    </row>
    <row r="17" spans="3:8" x14ac:dyDescent="0.25">
      <c r="C17" s="39" t="s">
        <v>24</v>
      </c>
      <c r="D17" s="27"/>
      <c r="H17" s="48"/>
    </row>
    <row r="18" spans="3:8" x14ac:dyDescent="0.25">
      <c r="C18" s="39" t="s">
        <v>12</v>
      </c>
      <c r="D18" s="27"/>
      <c r="H18" s="48"/>
    </row>
    <row r="19" spans="3:8" x14ac:dyDescent="0.25">
      <c r="C19" s="39" t="s">
        <v>21</v>
      </c>
      <c r="D19" s="27"/>
      <c r="H19" s="48"/>
    </row>
    <row r="20" spans="3:8" x14ac:dyDescent="0.25">
      <c r="C20" s="39" t="s">
        <v>20</v>
      </c>
      <c r="D20" s="27"/>
      <c r="H20" s="48"/>
    </row>
    <row r="21" spans="3:8" x14ac:dyDescent="0.25">
      <c r="C21" s="39" t="s">
        <v>14</v>
      </c>
      <c r="D21" s="29"/>
      <c r="H21" s="49"/>
    </row>
  </sheetData>
  <sheetProtection algorithmName="SHA-512" hashValue="Lg4J1HzH6zrrmW1EvpqjIuO4jAaTrisiV1aLr4IxxSmjiQRDwSr/SjOAYzCPzryUizhjIzxSerxP39zQsLBaag==" saltValue="LYDELKuARBq8k1KPa0RZYQ==" spinCount="100000" sheet="1" objects="1" scenarios="1"/>
  <mergeCells count="1">
    <mergeCell ref="A1:B1"/>
  </mergeCells>
  <conditionalFormatting sqref="D11:D21">
    <cfRule type="cellIs" dxfId="1" priority="4" operator="lessThan">
      <formula>0</formula>
    </cfRule>
  </conditionalFormatting>
  <conditionalFormatting sqref="E11">
    <cfRule type="cellIs" dxfId="0" priority="1" operator="lessThan">
      <formula>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BC279B-3A7F-4959-BAD2-C55E316E6828}">
  <ds:schemaRefs>
    <ds:schemaRef ds:uri="http://schemas.microsoft.com/sharepoint/v3/contenttype/forms"/>
  </ds:schemaRefs>
</ds:datastoreItem>
</file>

<file path=customXml/itemProps2.xml><?xml version="1.0" encoding="utf-8"?>
<ds:datastoreItem xmlns:ds="http://schemas.openxmlformats.org/officeDocument/2006/customXml" ds:itemID="{101D80CE-6641-43B0-B05A-20CF8B4DACDD}">
  <ds:schemaRefs>
    <ds:schemaRef ds:uri="http://purl.org/dc/elements/1.1/"/>
    <ds:schemaRef ds:uri="http://schemas.microsoft.com/office/2006/documentManagement/types"/>
    <ds:schemaRef ds:uri="http://schemas.openxmlformats.org/package/2006/metadata/core-properties"/>
    <ds:schemaRef ds:uri="http://purl.org/dc/term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1DF0EBF6-AF65-4D34-8EA4-386BF0AFAA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2020-02-04T09:24:31Z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