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defaultThemeVersion="124226"/>
  <mc:AlternateContent xmlns:mc="http://schemas.openxmlformats.org/markup-compatibility/2006">
    <mc:Choice Requires="x15">
      <x15ac:absPath xmlns:x15ac="http://schemas.microsoft.com/office/spreadsheetml/2010/11/ac" url="S:\Projects\SUMI\WP1 Methodologies_data mgmt\Final indicator spreadsheets for SUMI webpage\final PROTECTED spreadsheets\"/>
    </mc:Choice>
  </mc:AlternateContent>
  <xr:revisionPtr revIDLastSave="0" documentId="13_ncr:1_{06863613-60D2-43E3-9AD0-5E65B4B4A617}" xr6:coauthVersionLast="45" xr6:coauthVersionMax="45" xr10:uidLastSave="{00000000-0000-0000-0000-000000000000}"/>
  <bookViews>
    <workbookView xWindow="-120" yWindow="-120" windowWidth="29040" windowHeight="15990" xr2:uid="{00000000-000D-0000-FFFF-FFFF00000000}"/>
  </bookViews>
  <sheets>
    <sheet name="User guide" sheetId="1" r:id="rId1"/>
    <sheet name="Example" sheetId="20" r:id="rId2"/>
    <sheet name="Calculation" sheetId="19" r:id="rId3"/>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3" i="19" l="1"/>
  <c r="E13" i="19" s="1"/>
  <c r="B2" i="19" s="1"/>
  <c r="B3" i="19" s="1"/>
  <c r="C13" i="19"/>
  <c r="E12" i="19"/>
  <c r="E11" i="19"/>
  <c r="D13" i="20"/>
  <c r="E13" i="20" s="1"/>
  <c r="B2" i="20" s="1"/>
  <c r="B3" i="20" s="1"/>
  <c r="C13" i="20"/>
  <c r="E12" i="20"/>
  <c r="E11" i="20"/>
</calcChain>
</file>

<file path=xl/sharedStrings.xml><?xml version="1.0" encoding="utf-8"?>
<sst xmlns="http://schemas.openxmlformats.org/spreadsheetml/2006/main" count="53" uniqueCount="33">
  <si>
    <t>Guidelines</t>
  </si>
  <si>
    <t>Definition</t>
  </si>
  <si>
    <t>Parameter</t>
  </si>
  <si>
    <t>Transport mode i</t>
  </si>
  <si>
    <t>Pedestrian</t>
  </si>
  <si>
    <r>
      <t>Exp</t>
    </r>
    <r>
      <rPr>
        <vertAlign val="subscript"/>
        <sz val="11"/>
        <color theme="1"/>
        <rFont val="Calibri"/>
        <family val="2"/>
        <scheme val="minor"/>
      </rPr>
      <t>i</t>
    </r>
    <r>
      <rPr>
        <sz val="11"/>
        <color theme="1"/>
        <rFont val="Calibri"/>
        <family val="2"/>
        <scheme val="minor"/>
      </rPr>
      <t xml:space="preserve"> = Exposure, defined as </t>
    </r>
    <r>
      <rPr>
        <b/>
        <sz val="11"/>
        <color theme="1"/>
        <rFont val="Calibri"/>
        <family val="2"/>
        <scheme val="minor"/>
      </rPr>
      <t>number of trips (in million)</t>
    </r>
    <r>
      <rPr>
        <sz val="11"/>
        <color theme="1"/>
        <rFont val="Calibri"/>
        <family val="2"/>
        <scheme val="minor"/>
      </rPr>
      <t xml:space="preserve"> [# per year]</t>
    </r>
  </si>
  <si>
    <t>Bicycles</t>
  </si>
  <si>
    <r>
      <t>K</t>
    </r>
    <r>
      <rPr>
        <vertAlign val="subscript"/>
        <sz val="11"/>
        <color theme="1"/>
        <rFont val="Calibri"/>
        <family val="2"/>
        <scheme val="minor"/>
      </rPr>
      <t>i</t>
    </r>
  </si>
  <si>
    <r>
      <t>Exp</t>
    </r>
    <r>
      <rPr>
        <vertAlign val="subscript"/>
        <sz val="11"/>
        <color theme="1"/>
        <rFont val="Calibri"/>
        <family val="2"/>
        <scheme val="minor"/>
      </rPr>
      <t>i</t>
    </r>
  </si>
  <si>
    <r>
      <t>RF</t>
    </r>
    <r>
      <rPr>
        <vertAlign val="subscript"/>
        <sz val="11"/>
        <color theme="1"/>
        <rFont val="Calibri"/>
        <family val="2"/>
        <scheme val="minor"/>
      </rPr>
      <t>i</t>
    </r>
  </si>
  <si>
    <t>Active Modes</t>
  </si>
  <si>
    <t xml:space="preserve">RF = </t>
  </si>
  <si>
    <r>
      <t>RF</t>
    </r>
    <r>
      <rPr>
        <vertAlign val="subscript"/>
        <sz val="11"/>
        <color theme="1"/>
        <rFont val="Calibri"/>
        <family val="2"/>
        <scheme val="minor"/>
      </rPr>
      <t>i</t>
    </r>
    <r>
      <rPr>
        <sz val="11"/>
        <color theme="1"/>
        <rFont val="Calibri"/>
        <family val="2"/>
        <scheme val="minor"/>
      </rPr>
      <t xml:space="preserve"> = Risk factor for transport mode i [# per billion trips per year]</t>
    </r>
  </si>
  <si>
    <t>i = Transport mode (pedestrian, bicycle) [type]</t>
  </si>
  <si>
    <t>Fatalities of active modes users in traffic accidents in the city in relation to their exposure to traffic</t>
  </si>
  <si>
    <t>Number of deaths within 30 days after the traffic accident as a corollary of the event per annum caused by active modes of transport, per billion trips per annum (exposure)</t>
  </si>
  <si>
    <r>
      <t xml:space="preserve">The </t>
    </r>
    <r>
      <rPr>
        <b/>
        <sz val="11"/>
        <rFont val="Calibri"/>
        <family val="2"/>
        <scheme val="minor"/>
      </rPr>
      <t xml:space="preserve">risk factor </t>
    </r>
    <r>
      <rPr>
        <sz val="11"/>
        <rFont val="Calibri"/>
        <family val="2"/>
        <scheme val="minor"/>
      </rPr>
      <t>is calculated from these values as fatalities per billion trips for a certain traffic mode.</t>
    </r>
  </si>
  <si>
    <t>Traffic safety active modes</t>
  </si>
  <si>
    <t>Comments</t>
  </si>
  <si>
    <r>
      <t>K</t>
    </r>
    <r>
      <rPr>
        <vertAlign val="subscript"/>
        <sz val="11"/>
        <color theme="1"/>
        <rFont val="Calibri"/>
        <family val="2"/>
        <scheme val="minor"/>
      </rPr>
      <t>i</t>
    </r>
    <r>
      <rPr>
        <sz val="11"/>
        <color theme="1"/>
        <rFont val="Calibri"/>
        <family val="2"/>
        <scheme val="minor"/>
      </rPr>
      <t xml:space="preserve"> = Number of persons killed within 30 days after the traffic accident as a corollary of the event in transport mode i [# simple average over the last 3 years for which data is available]</t>
    </r>
  </si>
  <si>
    <r>
      <rPr>
        <b/>
        <sz val="11"/>
        <rFont val="Calibri"/>
        <family val="2"/>
        <scheme val="minor"/>
      </rPr>
      <t>Fatalities</t>
    </r>
    <r>
      <rPr>
        <sz val="11"/>
        <rFont val="Calibri"/>
        <family val="2"/>
        <scheme val="minor"/>
      </rPr>
      <t xml:space="preserve"> are registered:
- as the simple average over the last 3 years for which data is available 
- per traffic mode they were using at time of the accident - for this indicator walking and cycling</t>
    </r>
  </si>
  <si>
    <t>min scale</t>
  </si>
  <si>
    <t>max scale</t>
  </si>
  <si>
    <t>comment box
(please add source of data, year, geographical area)</t>
  </si>
  <si>
    <t>USER GUIDE FOR INDICATOR 13 "TRAFFIC SAFETY ACTIVE MODES"</t>
  </si>
  <si>
    <t>Please note that there are two indicators related to the number of fatalities (this one and indicator 5 "Road deaths"). The two indicators follow a different rationale:
Indicator 5 aims at providing urban areas insight in the extent of the road safety problem, independent of urban area population size. It allows areas to identify whether or not road safety has reached a level which requires local measures, independent of the provenance of fatalities. As measures are concerned, it may be that urban areas can take full problem ownership (and implement their own measures), or could be required to contact other areas or administrative levels. This indicator helps identifying such cases.
This indicator (no. 13) aims at providing urban areas insight in the extent to which a specific road safety problem exists for active modes, independent of the number of active mode trips. It allows areas to gain insight in the safety/ unsafety associated in particular to active modes. The choice to make a relative estimation over the number of trips stems from the correlation between (active mode) unsafety and the presence of few active mode trips. For example, unsafe biking infrastructure does not invite people to bike, hence leading to fewer biking trips. It is exactly this bias which is mitigated in indicator 13.</t>
  </si>
  <si>
    <r>
      <t xml:space="preserve">The </t>
    </r>
    <r>
      <rPr>
        <b/>
        <sz val="11"/>
        <rFont val="Calibri"/>
        <family val="2"/>
        <scheme val="minor"/>
      </rPr>
      <t>indicator value</t>
    </r>
    <r>
      <rPr>
        <sz val="11"/>
        <rFont val="Calibri"/>
        <family val="2"/>
        <scheme val="minor"/>
      </rPr>
      <t xml:space="preserve"> is calculated as a function of the weighted risk factor for both active modes together, with 0 indicating the lowest level of traffic safety for active modes (risk factor of 2,000 fatalities per billion trips or higher) and 10 indicating the highest level (zero fatalities of active mode users). The maximum risk factor of 2,000 fatalities per billion trips has been chosen based on real life data as the one that would include all observed cases.</t>
    </r>
  </si>
  <si>
    <r>
      <rPr>
        <b/>
        <sz val="11"/>
        <rFont val="Calibri"/>
        <family val="2"/>
        <scheme val="minor"/>
      </rPr>
      <t>Exposure</t>
    </r>
    <r>
      <rPr>
        <sz val="11"/>
        <rFont val="Calibri"/>
        <family val="2"/>
        <scheme val="minor"/>
      </rPr>
      <t xml:space="preserve"> is measured in million of trips of the corresponding traffic mode (data collected via "modal split" spreadsheet)</t>
    </r>
  </si>
  <si>
    <t>Parameter value:</t>
  </si>
  <si>
    <t>Indicator value:</t>
  </si>
  <si>
    <t>Fill in the blue cells.</t>
  </si>
  <si>
    <t>Number of persons killed within 30 days after the traffic accident as a corollary of the event in transport mode i [# simple average over the last 3 years for which data is available] - data collected for indicator 5 (road deaths)</t>
  </si>
  <si>
    <t>Exposure, defined as number of trips (in million) [# per year] - data collected via "modal split" spreadsheet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</si>
</sst>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2" x14ac:knownFonts="1">
    <font>
      <sz val="11"/>
      <color theme="1"/>
      <name val="Calibri"/>
      <family val="2"/>
      <scheme val="minor"/>
    </font>
    <font>
      <b/>
      <sz val="11"/>
      <color theme="1"/>
      <name val="Arial"/>
      <family val="2"/>
    </font>
    <font>
      <b/>
      <sz val="11"/>
      <name val="Calibri"/>
      <family val="2"/>
      <scheme val="minor"/>
    </font>
    <font>
      <sz val="11"/>
      <name val="Calibri"/>
      <family val="2"/>
      <scheme val="minor"/>
    </font>
    <font>
      <sz val="11"/>
      <color theme="1"/>
      <name val="Calibri"/>
      <family val="2"/>
      <scheme val="minor"/>
    </font>
    <font>
      <b/>
      <sz val="11"/>
      <color theme="1"/>
      <name val="Calibri"/>
      <family val="2"/>
      <scheme val="minor"/>
    </font>
    <font>
      <sz val="14"/>
      <color theme="1"/>
      <name val="Calibri"/>
      <family val="2"/>
      <scheme val="minor"/>
    </font>
    <font>
      <sz val="10"/>
      <name val="Arial"/>
      <family val="2"/>
    </font>
    <font>
      <vertAlign val="subscript"/>
      <sz val="11"/>
      <color theme="1"/>
      <name val="Calibri"/>
      <family val="2"/>
      <scheme val="minor"/>
    </font>
    <font>
      <sz val="11"/>
      <color theme="0"/>
      <name val="Calibri"/>
      <family val="2"/>
      <scheme val="minor"/>
    </font>
    <font>
      <b/>
      <sz val="18"/>
      <name val="Calibri"/>
      <family val="2"/>
      <scheme val="minor"/>
    </font>
    <font>
      <sz val="8"/>
      <name val="Calibri"/>
      <family val="2"/>
      <scheme val="minor"/>
    </font>
  </fonts>
  <fills count="11">
    <fill>
      <patternFill patternType="none"/>
    </fill>
    <fill>
      <patternFill patternType="gray125"/>
    </fill>
    <fill>
      <patternFill patternType="solid">
        <fgColor theme="9"/>
        <bgColor indexed="64"/>
      </patternFill>
    </fill>
    <fill>
      <patternFill patternType="solid">
        <fgColor theme="6" tint="0.79998168889431442"/>
        <bgColor indexed="64"/>
      </patternFill>
    </fill>
    <fill>
      <patternFill patternType="solid">
        <fgColor theme="6"/>
        <bgColor indexed="64"/>
      </patternFill>
    </fill>
    <fill>
      <patternFill patternType="solid">
        <fgColor theme="4" tint="0.39997558519241921"/>
        <bgColor indexed="64"/>
      </patternFill>
    </fill>
    <fill>
      <patternFill patternType="solid">
        <fgColor rgb="FFFFC000"/>
        <bgColor indexed="64"/>
      </patternFill>
    </fill>
    <fill>
      <patternFill patternType="solid">
        <fgColor theme="1"/>
        <bgColor indexed="64"/>
      </patternFill>
    </fill>
    <fill>
      <patternFill patternType="solid">
        <fgColor theme="3" tint="0.79998168889431442"/>
        <bgColor indexed="64"/>
      </patternFill>
    </fill>
    <fill>
      <patternFill patternType="solid">
        <fgColor theme="9" tint="-0.249977111117893"/>
        <bgColor indexed="64"/>
      </patternFill>
    </fill>
    <fill>
      <patternFill patternType="solid">
        <fgColor theme="0" tint="-0.249977111117893"/>
        <bgColor indexed="64"/>
      </patternFill>
    </fill>
  </fills>
  <borders count="2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medium">
        <color auto="1"/>
      </left>
      <right/>
      <top/>
      <bottom/>
      <diagonal/>
    </border>
    <border>
      <left style="medium">
        <color auto="1"/>
      </left>
      <right/>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auto="1"/>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n">
        <color auto="1"/>
      </top>
      <bottom/>
      <diagonal/>
    </border>
    <border>
      <left/>
      <right style="thin">
        <color indexed="64"/>
      </right>
      <top style="thin">
        <color indexed="64"/>
      </top>
      <bottom/>
      <diagonal/>
    </border>
    <border>
      <left style="thin">
        <color auto="1"/>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7" fillId="0" borderId="0"/>
    <xf numFmtId="43" fontId="4" fillId="0" borderId="0" applyFont="0" applyFill="0" applyBorder="0" applyAlignment="0" applyProtection="0"/>
  </cellStyleXfs>
  <cellXfs count="64">
    <xf numFmtId="0" fontId="0" fillId="0" borderId="0" xfId="0"/>
    <xf numFmtId="0" fontId="1" fillId="2" borderId="0" xfId="0" applyFont="1" applyFill="1" applyAlignment="1">
      <alignment horizontal="center"/>
    </xf>
    <xf numFmtId="0" fontId="3" fillId="0" borderId="0" xfId="0" applyFont="1" applyAlignment="1">
      <alignment wrapText="1"/>
    </xf>
    <xf numFmtId="0" fontId="3" fillId="0" borderId="2" xfId="0" applyFont="1" applyBorder="1" applyAlignment="1">
      <alignment wrapText="1"/>
    </xf>
    <xf numFmtId="0" fontId="3" fillId="0" borderId="2" xfId="0" applyFont="1" applyBorder="1"/>
    <xf numFmtId="0" fontId="2" fillId="3" borderId="1" xfId="0" applyFont="1" applyFill="1" applyBorder="1"/>
    <xf numFmtId="0" fontId="3" fillId="0" borderId="3" xfId="0" applyFont="1" applyBorder="1" applyAlignment="1">
      <alignment wrapText="1"/>
    </xf>
    <xf numFmtId="0" fontId="3" fillId="0" borderId="2" xfId="0" applyFont="1" applyBorder="1" applyAlignment="1">
      <alignment vertical="center"/>
    </xf>
    <xf numFmtId="0" fontId="3" fillId="0" borderId="3" xfId="0" applyFont="1" applyBorder="1"/>
    <xf numFmtId="0" fontId="2" fillId="3" borderId="3" xfId="0" applyFont="1" applyFill="1" applyBorder="1"/>
    <xf numFmtId="0" fontId="2" fillId="3" borderId="16" xfId="0" applyFont="1" applyFill="1" applyBorder="1"/>
    <xf numFmtId="0" fontId="0" fillId="0" borderId="14" xfId="0" applyBorder="1" applyAlignment="1">
      <alignment wrapText="1"/>
    </xf>
    <xf numFmtId="0" fontId="0" fillId="0" borderId="0" xfId="0" applyProtection="1"/>
    <xf numFmtId="0" fontId="3" fillId="4" borderId="5" xfId="0" applyFont="1" applyFill="1" applyBorder="1" applyProtection="1"/>
    <xf numFmtId="0" fontId="3" fillId="4" borderId="2" xfId="0" applyFont="1" applyFill="1" applyBorder="1" applyProtection="1"/>
    <xf numFmtId="0" fontId="0" fillId="10" borderId="4" xfId="0" applyFill="1" applyBorder="1" applyProtection="1"/>
    <xf numFmtId="0" fontId="3" fillId="4" borderId="6" xfId="0" applyFont="1" applyFill="1" applyBorder="1" applyProtection="1"/>
    <xf numFmtId="2" fontId="3" fillId="4" borderId="3" xfId="0" applyNumberFormat="1" applyFont="1" applyFill="1" applyBorder="1" applyProtection="1"/>
    <xf numFmtId="0" fontId="0" fillId="0" borderId="4" xfId="0" applyBorder="1" applyProtection="1"/>
    <xf numFmtId="0" fontId="0" fillId="0" borderId="10" xfId="0" applyBorder="1" applyProtection="1"/>
    <xf numFmtId="0" fontId="0" fillId="0" borderId="13" xfId="0" applyBorder="1" applyProtection="1"/>
    <xf numFmtId="0" fontId="5" fillId="6" borderId="4" xfId="0" applyFont="1" applyFill="1" applyBorder="1" applyProtection="1"/>
    <xf numFmtId="0" fontId="3" fillId="5" borderId="4" xfId="0" applyFont="1" applyFill="1" applyBorder="1" applyProtection="1"/>
    <xf numFmtId="3" fontId="0" fillId="8" borderId="10" xfId="0" applyNumberFormat="1" applyFill="1" applyBorder="1" applyProtection="1"/>
    <xf numFmtId="1" fontId="0" fillId="10" borderId="14" xfId="0" applyNumberFormat="1" applyFill="1" applyBorder="1" applyProtection="1"/>
    <xf numFmtId="0" fontId="5" fillId="6" borderId="8" xfId="0" applyFont="1" applyFill="1" applyBorder="1" applyProtection="1"/>
    <xf numFmtId="0" fontId="3" fillId="5" borderId="8" xfId="0" applyFont="1" applyFill="1" applyBorder="1" applyProtection="1"/>
    <xf numFmtId="3" fontId="0" fillId="8" borderId="11" xfId="0" applyNumberFormat="1" applyFill="1" applyBorder="1" applyProtection="1"/>
    <xf numFmtId="1" fontId="0" fillId="10" borderId="18" xfId="0" applyNumberFormat="1" applyFill="1" applyBorder="1" applyProtection="1"/>
    <xf numFmtId="0" fontId="5" fillId="9" borderId="7" xfId="0" applyFont="1" applyFill="1" applyBorder="1" applyProtection="1"/>
    <xf numFmtId="0" fontId="5" fillId="9" borderId="12" xfId="0" applyFont="1" applyFill="1" applyBorder="1" applyProtection="1"/>
    <xf numFmtId="0" fontId="5" fillId="9" borderId="19" xfId="0" applyFont="1" applyFill="1" applyBorder="1" applyProtection="1"/>
    <xf numFmtId="0" fontId="9" fillId="7" borderId="2" xfId="0" applyFont="1" applyFill="1" applyBorder="1" applyProtection="1"/>
    <xf numFmtId="0" fontId="0" fillId="0" borderId="0" xfId="0" applyFont="1" applyProtection="1"/>
    <xf numFmtId="0" fontId="0" fillId="0" borderId="0" xfId="0" applyFill="1" applyProtection="1"/>
    <xf numFmtId="0" fontId="0" fillId="0" borderId="0" xfId="0" applyFont="1" applyFill="1" applyProtection="1"/>
    <xf numFmtId="0" fontId="6" fillId="0" borderId="0" xfId="0" applyFont="1" applyFill="1" applyProtection="1"/>
    <xf numFmtId="0" fontId="0" fillId="10" borderId="14" xfId="0" applyFill="1" applyBorder="1" applyProtection="1"/>
    <xf numFmtId="0" fontId="0" fillId="10" borderId="15" xfId="0" applyFill="1" applyBorder="1" applyProtection="1"/>
    <xf numFmtId="0" fontId="6" fillId="0" borderId="0" xfId="0" applyFont="1" applyProtection="1"/>
    <xf numFmtId="0" fontId="5" fillId="9" borderId="9" xfId="0" applyFont="1" applyFill="1" applyBorder="1" applyProtection="1"/>
    <xf numFmtId="0" fontId="5" fillId="9" borderId="20" xfId="0" applyFont="1" applyFill="1" applyBorder="1" applyProtection="1"/>
    <xf numFmtId="0" fontId="9" fillId="7" borderId="1" xfId="0" applyFont="1" applyFill="1" applyBorder="1" applyProtection="1"/>
    <xf numFmtId="0" fontId="3" fillId="5" borderId="4" xfId="0" applyFont="1" applyFill="1" applyBorder="1" applyProtection="1">
      <protection locked="0"/>
    </xf>
    <xf numFmtId="3" fontId="0" fillId="8" borderId="10" xfId="0" applyNumberFormat="1" applyFill="1" applyBorder="1" applyProtection="1">
      <protection locked="0"/>
    </xf>
    <xf numFmtId="0" fontId="3" fillId="5" borderId="8" xfId="0" applyFont="1" applyFill="1" applyBorder="1" applyProtection="1">
      <protection locked="0"/>
    </xf>
    <xf numFmtId="3" fontId="0" fillId="8" borderId="11" xfId="0" applyNumberFormat="1" applyFill="1" applyBorder="1" applyProtection="1">
      <protection locked="0"/>
    </xf>
    <xf numFmtId="0" fontId="11" fillId="0" borderId="23" xfId="0" applyFont="1" applyBorder="1" applyAlignment="1" applyProtection="1">
      <alignment horizontal="left" wrapText="1"/>
    </xf>
    <xf numFmtId="0" fontId="11" fillId="0" borderId="0" xfId="0" applyFont="1" applyBorder="1" applyAlignment="1" applyProtection="1">
      <alignment horizontal="left" wrapText="1"/>
    </xf>
    <xf numFmtId="0" fontId="11" fillId="0" borderId="24" xfId="0" applyFont="1" applyBorder="1" applyAlignment="1" applyProtection="1">
      <alignment horizontal="left" wrapText="1"/>
    </xf>
    <xf numFmtId="0" fontId="11" fillId="0" borderId="25" xfId="0" applyFont="1" applyBorder="1" applyAlignment="1" applyProtection="1">
      <alignment horizontal="left" wrapText="1"/>
    </xf>
    <xf numFmtId="0" fontId="11" fillId="0" borderId="26" xfId="0" applyFont="1" applyBorder="1" applyAlignment="1" applyProtection="1">
      <alignment horizontal="left" wrapText="1"/>
    </xf>
    <xf numFmtId="0" fontId="11" fillId="0" borderId="27" xfId="0" applyFont="1" applyBorder="1" applyAlignment="1" applyProtection="1">
      <alignment horizontal="left" wrapText="1"/>
    </xf>
    <xf numFmtId="0" fontId="10" fillId="4" borderId="7" xfId="0" applyFont="1" applyFill="1" applyBorder="1" applyAlignment="1" applyProtection="1">
      <alignment horizontal="center"/>
    </xf>
    <xf numFmtId="0" fontId="10" fillId="4" borderId="17" xfId="0" applyFont="1" applyFill="1" applyBorder="1" applyAlignment="1" applyProtection="1">
      <alignment horizontal="center"/>
    </xf>
    <xf numFmtId="0" fontId="3" fillId="8" borderId="11" xfId="0" applyFont="1" applyFill="1" applyBorder="1" applyAlignment="1" applyProtection="1">
      <alignment horizontal="left" wrapText="1"/>
    </xf>
    <xf numFmtId="0" fontId="3" fillId="8" borderId="21" xfId="0" applyFont="1" applyFill="1" applyBorder="1" applyAlignment="1" applyProtection="1">
      <alignment horizontal="left" wrapText="1"/>
    </xf>
    <xf numFmtId="0" fontId="3" fillId="8" borderId="22" xfId="0" applyFont="1" applyFill="1" applyBorder="1" applyAlignment="1" applyProtection="1">
      <alignment horizontal="left" wrapText="1"/>
    </xf>
    <xf numFmtId="0" fontId="11" fillId="0" borderId="23" xfId="0" applyFont="1" applyBorder="1" applyAlignment="1" applyProtection="1">
      <alignment horizontal="left" wrapText="1"/>
      <protection locked="0"/>
    </xf>
    <xf numFmtId="0" fontId="11" fillId="0" borderId="0" xfId="0" applyFont="1" applyBorder="1" applyAlignment="1" applyProtection="1">
      <alignment horizontal="left" wrapText="1"/>
      <protection locked="0"/>
    </xf>
    <xf numFmtId="0" fontId="11" fillId="0" borderId="24" xfId="0" applyFont="1" applyBorder="1" applyAlignment="1" applyProtection="1">
      <alignment horizontal="left" wrapText="1"/>
      <protection locked="0"/>
    </xf>
    <xf numFmtId="0" fontId="11" fillId="0" borderId="25" xfId="0" applyFont="1" applyBorder="1" applyAlignment="1" applyProtection="1">
      <alignment horizontal="left" wrapText="1"/>
      <protection locked="0"/>
    </xf>
    <xf numFmtId="0" fontId="11" fillId="0" borderId="26" xfId="0" applyFont="1" applyBorder="1" applyAlignment="1" applyProtection="1">
      <alignment horizontal="left" wrapText="1"/>
      <protection locked="0"/>
    </xf>
    <xf numFmtId="0" fontId="11" fillId="0" borderId="27" xfId="0" applyFont="1" applyBorder="1" applyAlignment="1" applyProtection="1">
      <alignment horizontal="left" wrapText="1"/>
      <protection locked="0"/>
    </xf>
  </cellXfs>
  <cellStyles count="3">
    <cellStyle name="Comma 2" xfId="2" xr:uid="{00000000-0005-0000-0000-000000000000}"/>
    <cellStyle name="Normal 2" xfId="1" xr:uid="{00000000-0005-0000-0000-000002000000}"/>
    <cellStyle name="Standard" xfId="0" builtinId="0"/>
  </cellStyles>
  <dxfs count="2">
    <dxf>
      <fill>
        <patternFill>
          <bgColor rgb="FFFF000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0</xdr:col>
      <xdr:colOff>447675</xdr:colOff>
      <xdr:row>1</xdr:row>
      <xdr:rowOff>0</xdr:rowOff>
    </xdr:from>
    <xdr:ext cx="65" cy="172227"/>
    <xdr:sp macro="" textlink="">
      <xdr:nvSpPr>
        <xdr:cNvPr id="2" name="TextBox 1">
          <a:extLst>
            <a:ext uri="{FF2B5EF4-FFF2-40B4-BE49-F238E27FC236}">
              <a16:creationId xmlns:a16="http://schemas.microsoft.com/office/drawing/2014/main" id="{A9F1EB92-064B-4392-91BD-6ED096F83A79}"/>
            </a:ext>
          </a:extLst>
        </xdr:cNvPr>
        <xdr:cNvSpPr txBox="1"/>
      </xdr:nvSpPr>
      <xdr:spPr>
        <a:xfrm>
          <a:off x="5819775" y="190023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0</xdr:col>
      <xdr:colOff>447675</xdr:colOff>
      <xdr:row>6</xdr:row>
      <xdr:rowOff>71437</xdr:rowOff>
    </xdr:from>
    <xdr:ext cx="65" cy="172227"/>
    <xdr:sp macro="" textlink="">
      <xdr:nvSpPr>
        <xdr:cNvPr id="6" name="TextBox 5">
          <a:extLst>
            <a:ext uri="{FF2B5EF4-FFF2-40B4-BE49-F238E27FC236}">
              <a16:creationId xmlns:a16="http://schemas.microsoft.com/office/drawing/2014/main" id="{1020CEAD-D5CB-4794-848A-5D8C3C7E2350}"/>
            </a:ext>
          </a:extLst>
        </xdr:cNvPr>
        <xdr:cNvSpPr txBox="1"/>
      </xdr:nvSpPr>
      <xdr:spPr>
        <a:xfrm>
          <a:off x="447675" y="144303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0</xdr:col>
      <xdr:colOff>247649</xdr:colOff>
      <xdr:row>6</xdr:row>
      <xdr:rowOff>47625</xdr:rowOff>
    </xdr:from>
    <xdr:ext cx="857251" cy="419100"/>
    <mc:AlternateContent xmlns:mc="http://schemas.openxmlformats.org/markup-compatibility/2006" xmlns:a14="http://schemas.microsoft.com/office/drawing/2010/main">
      <mc:Choice Requires="a14">
        <xdr:sp macro="" textlink="">
          <xdr:nvSpPr>
            <xdr:cNvPr id="7" name="TextBox 6">
              <a:extLst>
                <a:ext uri="{FF2B5EF4-FFF2-40B4-BE49-F238E27FC236}">
                  <a16:creationId xmlns:a16="http://schemas.microsoft.com/office/drawing/2014/main" id="{B3314902-6AB2-4976-A4B0-0E194B93AD86}"/>
                </a:ext>
              </a:extLst>
            </xdr:cNvPr>
            <xdr:cNvSpPr txBox="1"/>
          </xdr:nvSpPr>
          <xdr:spPr>
            <a:xfrm>
              <a:off x="247649" y="1419225"/>
              <a:ext cx="857251" cy="419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n-US" sz="1100" i="1">
                            <a:latin typeface="Cambria Math" panose="02040503050406030204" pitchFamily="18" charset="0"/>
                          </a:rPr>
                        </m:ctrlPr>
                      </m:fPr>
                      <m:num>
                        <m:nary>
                          <m:naryPr>
                            <m:chr m:val="∑"/>
                            <m:supHide m:val="on"/>
                            <m:ctrlPr>
                              <a:rPr lang="en-US" sz="1100" i="1">
                                <a:latin typeface="Cambria Math" panose="02040503050406030204" pitchFamily="18" charset="0"/>
                              </a:rPr>
                            </m:ctrlPr>
                          </m:naryPr>
                          <m:sub>
                            <m:r>
                              <m:rPr>
                                <m:brk m:alnAt="7"/>
                              </m:rPr>
                              <a:rPr lang="en-GB" sz="1100" b="0" i="1">
                                <a:latin typeface="Cambria Math" panose="02040503050406030204" pitchFamily="18" charset="0"/>
                              </a:rPr>
                              <m:t>𝑖</m:t>
                            </m:r>
                          </m:sub>
                          <m:sup/>
                          <m:e>
                            <m:sSub>
                              <m:sSubPr>
                                <m:ctrlPr>
                                  <a:rPr lang="en-US" sz="1100" i="1">
                                    <a:latin typeface="Cambria Math" panose="02040503050406030204" pitchFamily="18" charset="0"/>
                                  </a:rPr>
                                </m:ctrlPr>
                              </m:sSubPr>
                              <m:e>
                                <m:r>
                                  <a:rPr lang="en-GB" sz="1100" b="0" i="1">
                                    <a:latin typeface="Cambria Math" panose="02040503050406030204" pitchFamily="18" charset="0"/>
                                  </a:rPr>
                                  <m:t>𝐾</m:t>
                                </m:r>
                              </m:e>
                              <m:sub>
                                <m:r>
                                  <a:rPr lang="en-GB" sz="1100" b="0" i="1">
                                    <a:latin typeface="Cambria Math" panose="02040503050406030204" pitchFamily="18" charset="0"/>
                                  </a:rPr>
                                  <m:t>𝑖</m:t>
                                </m:r>
                              </m:sub>
                            </m:sSub>
                            <m:r>
                              <a:rPr lang="en-GB" sz="1100" b="0" i="1">
                                <a:latin typeface="Cambria Math" panose="02040503050406030204" pitchFamily="18" charset="0"/>
                              </a:rPr>
                              <m:t>∗1000</m:t>
                            </m:r>
                          </m:e>
                        </m:nary>
                      </m:num>
                      <m:den>
                        <m:sSub>
                          <m:sSubPr>
                            <m:ctrlPr>
                              <a:rPr lang="en-US" sz="1100" i="1">
                                <a:latin typeface="Cambria Math" panose="02040503050406030204" pitchFamily="18" charset="0"/>
                              </a:rPr>
                            </m:ctrlPr>
                          </m:sSubPr>
                          <m:e>
                            <m:r>
                              <a:rPr lang="en-GB" sz="1100" b="0" i="1">
                                <a:latin typeface="Cambria Math" panose="02040503050406030204" pitchFamily="18" charset="0"/>
                              </a:rPr>
                              <m:t>𝐸𝑥𝑝</m:t>
                            </m:r>
                          </m:e>
                          <m:sub>
                            <m:r>
                              <a:rPr lang="en-GB" sz="1100" b="0" i="1">
                                <a:latin typeface="Cambria Math" panose="02040503050406030204" pitchFamily="18" charset="0"/>
                              </a:rPr>
                              <m:t>𝑖</m:t>
                            </m:r>
                          </m:sub>
                        </m:sSub>
                      </m:den>
                    </m:f>
                  </m:oMath>
                </m:oMathPara>
              </a14:m>
              <a:endParaRPr lang="en-US" sz="1100"/>
            </a:p>
          </xdr:txBody>
        </xdr:sp>
      </mc:Choice>
      <mc:Fallback xmlns="">
        <xdr:sp macro="" textlink="">
          <xdr:nvSpPr>
            <xdr:cNvPr id="7" name="TextBox 6">
              <a:extLst>
                <a:ext uri="{FF2B5EF4-FFF2-40B4-BE49-F238E27FC236}">
                  <a16:creationId xmlns:a16="http://schemas.microsoft.com/office/drawing/2014/main" id="{B3314902-6AB2-4976-A4B0-0E194B93AD86}"/>
                </a:ext>
              </a:extLst>
            </xdr:cNvPr>
            <xdr:cNvSpPr txBox="1"/>
          </xdr:nvSpPr>
          <xdr:spPr>
            <a:xfrm>
              <a:off x="247649" y="1419225"/>
              <a:ext cx="857251" cy="419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n-US" sz="1100" i="0">
                  <a:latin typeface="Cambria Math" panose="02040503050406030204" pitchFamily="18" charset="0"/>
                </a:rPr>
                <a:t>(∑</a:t>
              </a:r>
              <a:r>
                <a:rPr lang="en-GB" sz="1100" b="0" i="0">
                  <a:latin typeface="Cambria Math" panose="02040503050406030204" pitchFamily="18" charset="0"/>
                </a:rPr>
                <a:t>_𝑖▒</a:t>
              </a:r>
              <a:r>
                <a:rPr lang="en-US" sz="1100" b="0" i="0">
                  <a:latin typeface="Cambria Math" panose="02040503050406030204" pitchFamily="18" charset="0"/>
                </a:rPr>
                <a:t>〖</a:t>
              </a:r>
              <a:r>
                <a:rPr lang="en-GB" sz="1100" b="0" i="0">
                  <a:latin typeface="Cambria Math" panose="02040503050406030204" pitchFamily="18" charset="0"/>
                </a:rPr>
                <a:t>𝐾</a:t>
              </a:r>
              <a:r>
                <a:rPr lang="en-US" sz="1100" b="0" i="0">
                  <a:latin typeface="Cambria Math" panose="02040503050406030204" pitchFamily="18" charset="0"/>
                </a:rPr>
                <a:t>_</a:t>
              </a:r>
              <a:r>
                <a:rPr lang="en-GB" sz="1100" b="0" i="0">
                  <a:latin typeface="Cambria Math" panose="02040503050406030204" pitchFamily="18" charset="0"/>
                </a:rPr>
                <a:t>𝑖∗1000</a:t>
              </a:r>
              <a:r>
                <a:rPr lang="en-US" sz="1100" b="0" i="0">
                  <a:latin typeface="Cambria Math" panose="02040503050406030204" pitchFamily="18" charset="0"/>
                </a:rPr>
                <a:t>〗)/〖</a:t>
              </a:r>
              <a:r>
                <a:rPr lang="en-GB" sz="1100" b="0" i="0">
                  <a:latin typeface="Cambria Math" panose="02040503050406030204" pitchFamily="18" charset="0"/>
                </a:rPr>
                <a:t>𝐸𝑥𝑝</a:t>
              </a:r>
              <a:r>
                <a:rPr lang="en-US" sz="1100" b="0" i="0">
                  <a:latin typeface="Cambria Math" panose="02040503050406030204" pitchFamily="18" charset="0"/>
                </a:rPr>
                <a:t>〗_</a:t>
              </a:r>
              <a:r>
                <a:rPr lang="en-GB" sz="1100" b="0" i="0">
                  <a:latin typeface="Cambria Math" panose="02040503050406030204" pitchFamily="18" charset="0"/>
                </a:rPr>
                <a:t>𝑖 </a:t>
              </a:r>
              <a:endParaRPr lang="en-US" sz="1100"/>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oneCellAnchor>
    <xdr:from>
      <xdr:col>7</xdr:col>
      <xdr:colOff>447675</xdr:colOff>
      <xdr:row>0</xdr:row>
      <xdr:rowOff>0</xdr:rowOff>
    </xdr:from>
    <xdr:ext cx="65" cy="172227"/>
    <xdr:sp macro="" textlink="">
      <xdr:nvSpPr>
        <xdr:cNvPr id="7" name="TextBox 6">
          <a:extLst>
            <a:ext uri="{FF2B5EF4-FFF2-40B4-BE49-F238E27FC236}">
              <a16:creationId xmlns:a16="http://schemas.microsoft.com/office/drawing/2014/main" id="{61916FAD-D32A-4CF2-B877-4C01DC804953}"/>
            </a:ext>
          </a:extLst>
        </xdr:cNvPr>
        <xdr:cNvSpPr txBox="1"/>
      </xdr:nvSpPr>
      <xdr:spPr>
        <a:xfrm>
          <a:off x="5819775" y="170973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27"/>
  <sheetViews>
    <sheetView tabSelected="1" zoomScaleNormal="100" workbookViewId="0"/>
  </sheetViews>
  <sheetFormatPr baseColWidth="10" defaultColWidth="9.140625" defaultRowHeight="15" x14ac:dyDescent="0.25"/>
  <cols>
    <col min="1" max="1" width="115.7109375" customWidth="1"/>
  </cols>
  <sheetData>
    <row r="1" spans="1:1" ht="15.75" thickBot="1" x14ac:dyDescent="0.3">
      <c r="A1" s="1" t="s">
        <v>24</v>
      </c>
    </row>
    <row r="2" spans="1:1" ht="15.75" thickBot="1" x14ac:dyDescent="0.3">
      <c r="A2" s="5" t="s">
        <v>1</v>
      </c>
    </row>
    <row r="3" spans="1:1" s="2" customFormat="1" x14ac:dyDescent="0.25">
      <c r="A3" s="4" t="s">
        <v>14</v>
      </c>
    </row>
    <row r="4" spans="1:1" s="2" customFormat="1" ht="15.75" thickBot="1" x14ac:dyDescent="0.3">
      <c r="A4" s="4"/>
    </row>
    <row r="5" spans="1:1" s="2" customFormat="1" ht="15.75" thickBot="1" x14ac:dyDescent="0.3">
      <c r="A5" s="5" t="s">
        <v>2</v>
      </c>
    </row>
    <row r="6" spans="1:1" s="2" customFormat="1" ht="30" x14ac:dyDescent="0.25">
      <c r="A6" s="3" t="s">
        <v>15</v>
      </c>
    </row>
    <row r="7" spans="1:1" s="2" customFormat="1" ht="33" customHeight="1" x14ac:dyDescent="0.25">
      <c r="A7" s="7" t="s">
        <v>11</v>
      </c>
    </row>
    <row r="8" spans="1:1" s="2" customFormat="1" ht="18" x14ac:dyDescent="0.35">
      <c r="A8" s="4" t="s">
        <v>12</v>
      </c>
    </row>
    <row r="9" spans="1:1" ht="33" x14ac:dyDescent="0.25">
      <c r="A9" s="3" t="s">
        <v>19</v>
      </c>
    </row>
    <row r="10" spans="1:1" ht="18" x14ac:dyDescent="0.35">
      <c r="A10" s="4" t="s">
        <v>5</v>
      </c>
    </row>
    <row r="11" spans="1:1" x14ac:dyDescent="0.25">
      <c r="A11" s="4" t="s">
        <v>13</v>
      </c>
    </row>
    <row r="12" spans="1:1" ht="15.75" thickBot="1" x14ac:dyDescent="0.3">
      <c r="A12" s="8"/>
    </row>
    <row r="13" spans="1:1" ht="15.75" thickBot="1" x14ac:dyDescent="0.3">
      <c r="A13" s="9" t="s">
        <v>0</v>
      </c>
    </row>
    <row r="14" spans="1:1" ht="45" x14ac:dyDescent="0.25">
      <c r="A14" s="3" t="s">
        <v>20</v>
      </c>
    </row>
    <row r="15" spans="1:1" x14ac:dyDescent="0.25">
      <c r="A15" s="4" t="s">
        <v>27</v>
      </c>
    </row>
    <row r="16" spans="1:1" x14ac:dyDescent="0.25">
      <c r="A16" s="3" t="s">
        <v>16</v>
      </c>
    </row>
    <row r="17" spans="1:1" x14ac:dyDescent="0.25">
      <c r="A17" s="3"/>
    </row>
    <row r="18" spans="1:1" ht="60" x14ac:dyDescent="0.25">
      <c r="A18" s="3" t="s">
        <v>26</v>
      </c>
    </row>
    <row r="19" spans="1:1" ht="15.75" thickBot="1" x14ac:dyDescent="0.3">
      <c r="A19" s="6"/>
    </row>
    <row r="20" spans="1:1" ht="33" customHeight="1" x14ac:dyDescent="0.25">
      <c r="A20" s="10" t="s">
        <v>18</v>
      </c>
    </row>
    <row r="21" spans="1:1" ht="195" x14ac:dyDescent="0.25">
      <c r="A21" s="11" t="s">
        <v>25</v>
      </c>
    </row>
    <row r="27" spans="1:1" ht="65.25" customHeight="1" x14ac:dyDescent="0.25"/>
  </sheetData>
  <sheetProtection algorithmName="SHA-512" hashValue="ScuxeiO8b68L/qLzJuIEPfwzw/ufMzW9wqhfaFU8WXNQmPuCMkiwZeRD30WJ6j7/PKcVGyd81o9V7Cn0NA2c4A==" saltValue="GwtbJsWL2WqAsdT5N6lOOA==" spinCount="100000" sheet="1" objects="1" scenarios="1"/>
  <pageMargins left="0.25" right="0.25" top="0.75" bottom="0.75" header="0.3" footer="0.3"/>
  <pageSetup scale="7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1FC03-9527-4177-8BAE-7FC7BF9D333A}">
  <dimension ref="A1:K22"/>
  <sheetViews>
    <sheetView workbookViewId="0">
      <selection sqref="A1:B1"/>
    </sheetView>
  </sheetViews>
  <sheetFormatPr baseColWidth="10" defaultColWidth="9.140625" defaultRowHeight="15" x14ac:dyDescent="0.25"/>
  <cols>
    <col min="1" max="1" width="23.7109375" style="12" customWidth="1"/>
    <col min="2" max="2" width="17" style="12" customWidth="1"/>
    <col min="3" max="3" width="18.140625" style="12" customWidth="1"/>
    <col min="4" max="4" width="8.85546875" style="12"/>
    <col min="5" max="5" width="17.28515625" style="12" customWidth="1"/>
    <col min="6" max="16384" width="9.140625" style="12"/>
  </cols>
  <sheetData>
    <row r="1" spans="1:11" ht="24" thickBot="1" x14ac:dyDescent="0.4">
      <c r="A1" s="53" t="s">
        <v>17</v>
      </c>
      <c r="B1" s="54"/>
    </row>
    <row r="2" spans="1:11" x14ac:dyDescent="0.25">
      <c r="A2" s="13" t="s">
        <v>28</v>
      </c>
      <c r="B2" s="14">
        <f>E13</f>
        <v>350</v>
      </c>
      <c r="D2" s="15" t="s">
        <v>21</v>
      </c>
      <c r="E2" s="15" t="s">
        <v>22</v>
      </c>
    </row>
    <row r="3" spans="1:11" ht="15.75" thickBot="1" x14ac:dyDescent="0.3">
      <c r="A3" s="16" t="s">
        <v>29</v>
      </c>
      <c r="B3" s="17">
        <f>IF(B2="not enough data", "not calculated",IF(B2&gt;D3,0,IF(B2=0,10,(B2-D3)/(E3-D3)*10)))</f>
        <v>8.25</v>
      </c>
      <c r="D3" s="15">
        <v>2000</v>
      </c>
      <c r="E3" s="15">
        <v>0</v>
      </c>
    </row>
    <row r="4" spans="1:11" ht="15" customHeight="1" x14ac:dyDescent="0.25"/>
    <row r="5" spans="1:11" ht="15" customHeight="1" x14ac:dyDescent="0.25"/>
    <row r="6" spans="1:11" ht="15" customHeight="1" x14ac:dyDescent="0.25">
      <c r="A6" s="12" t="s">
        <v>30</v>
      </c>
    </row>
    <row r="7" spans="1:11" ht="15" customHeight="1" x14ac:dyDescent="0.35">
      <c r="B7" s="12" t="s">
        <v>7</v>
      </c>
      <c r="C7" s="12" t="s">
        <v>31</v>
      </c>
    </row>
    <row r="8" spans="1:11" ht="15" customHeight="1" x14ac:dyDescent="0.35">
      <c r="B8" s="12" t="s">
        <v>8</v>
      </c>
      <c r="C8" s="12" t="s">
        <v>32</v>
      </c>
    </row>
    <row r="9" spans="1:11" ht="15" customHeight="1" thickBot="1" x14ac:dyDescent="0.3"/>
    <row r="10" spans="1:11" ht="15" customHeight="1" x14ac:dyDescent="0.35">
      <c r="B10" s="18" t="s">
        <v>3</v>
      </c>
      <c r="C10" s="18" t="s">
        <v>7</v>
      </c>
      <c r="D10" s="19" t="s">
        <v>8</v>
      </c>
      <c r="E10" s="20" t="s">
        <v>9</v>
      </c>
    </row>
    <row r="11" spans="1:11" ht="15" customHeight="1" x14ac:dyDescent="0.25">
      <c r="B11" s="21" t="s">
        <v>4</v>
      </c>
      <c r="C11" s="22">
        <v>49</v>
      </c>
      <c r="D11" s="23">
        <v>97</v>
      </c>
      <c r="E11" s="24">
        <f>IF(D11=0, "not enough data",(C11/D11)*1000)</f>
        <v>505.15463917525773</v>
      </c>
    </row>
    <row r="12" spans="1:11" ht="15" customHeight="1" thickBot="1" x14ac:dyDescent="0.3">
      <c r="B12" s="25" t="s">
        <v>6</v>
      </c>
      <c r="C12" s="26">
        <v>49</v>
      </c>
      <c r="D12" s="27">
        <v>183</v>
      </c>
      <c r="E12" s="28">
        <f>IF(D12=0, "not enough data",(C12/D12)*1000)</f>
        <v>267.75956284153006</v>
      </c>
    </row>
    <row r="13" spans="1:11" ht="15" customHeight="1" thickBot="1" x14ac:dyDescent="0.3">
      <c r="B13" s="29" t="s">
        <v>10</v>
      </c>
      <c r="C13" s="30">
        <f>C11+C12</f>
        <v>98</v>
      </c>
      <c r="D13" s="31">
        <f>D11+D12</f>
        <v>280</v>
      </c>
      <c r="E13" s="32">
        <f>IF(D13=0, "not enough data",(C13/D13)*1000)</f>
        <v>350</v>
      </c>
    </row>
    <row r="14" spans="1:11" ht="15" customHeight="1" x14ac:dyDescent="0.25"/>
    <row r="15" spans="1:11" ht="15" customHeight="1" x14ac:dyDescent="0.25">
      <c r="B15" s="55" t="s">
        <v>23</v>
      </c>
      <c r="C15" s="56"/>
      <c r="D15" s="56"/>
      <c r="E15" s="57"/>
      <c r="G15" s="33"/>
      <c r="K15" s="34"/>
    </row>
    <row r="16" spans="1:11" ht="15" customHeight="1" x14ac:dyDescent="0.25">
      <c r="B16" s="47"/>
      <c r="C16" s="48"/>
      <c r="D16" s="48"/>
      <c r="E16" s="49"/>
      <c r="G16" s="33"/>
      <c r="K16" s="34"/>
    </row>
    <row r="17" spans="2:11" ht="15" customHeight="1" x14ac:dyDescent="0.25">
      <c r="B17" s="47"/>
      <c r="C17" s="48"/>
      <c r="D17" s="48"/>
      <c r="E17" s="49"/>
      <c r="G17" s="33"/>
      <c r="K17" s="34"/>
    </row>
    <row r="18" spans="2:11" ht="15" customHeight="1" x14ac:dyDescent="0.25">
      <c r="B18" s="47"/>
      <c r="C18" s="48"/>
      <c r="D18" s="48"/>
      <c r="E18" s="49"/>
      <c r="G18" s="33"/>
      <c r="K18" s="34"/>
    </row>
    <row r="19" spans="2:11" ht="15" customHeight="1" x14ac:dyDescent="0.25">
      <c r="B19" s="47"/>
      <c r="C19" s="48"/>
      <c r="D19" s="48"/>
      <c r="E19" s="49"/>
      <c r="G19" s="33"/>
      <c r="K19" s="34"/>
    </row>
    <row r="20" spans="2:11" ht="15" customHeight="1" x14ac:dyDescent="0.25">
      <c r="B20" s="47"/>
      <c r="C20" s="48"/>
      <c r="D20" s="48"/>
      <c r="E20" s="49"/>
      <c r="G20" s="33"/>
      <c r="K20" s="34"/>
    </row>
    <row r="21" spans="2:11" ht="15" customHeight="1" x14ac:dyDescent="0.25">
      <c r="B21" s="47"/>
      <c r="C21" s="48"/>
      <c r="D21" s="48"/>
      <c r="E21" s="49"/>
      <c r="G21" s="33"/>
      <c r="K21" s="34"/>
    </row>
    <row r="22" spans="2:11" ht="15" customHeight="1" x14ac:dyDescent="0.25">
      <c r="B22" s="50"/>
      <c r="C22" s="51"/>
      <c r="D22" s="51"/>
      <c r="E22" s="52"/>
      <c r="G22" s="33"/>
      <c r="K22" s="34"/>
    </row>
  </sheetData>
  <sheetProtection algorithmName="SHA-512" hashValue="VFzV4EN9wmiv4Yj3VFBlfp+8fALow+YnTKPNOfoDbIkzZeRKQNMGBmsPtb6bsBCAnOE5mQUencGnz9qjgxN0CA==" saltValue="v7yEGzSQTdak//Be5zrEeA==" spinCount="100000" sheet="1" objects="1" scenarios="1"/>
  <protectedRanges>
    <protectedRange sqref="C11:D12" name="Range1_1_1"/>
  </protectedRanges>
  <mergeCells count="9">
    <mergeCell ref="B19:E19"/>
    <mergeCell ref="B20:E20"/>
    <mergeCell ref="B21:E21"/>
    <mergeCell ref="B22:E22"/>
    <mergeCell ref="A1:B1"/>
    <mergeCell ref="B15:E15"/>
    <mergeCell ref="B16:E16"/>
    <mergeCell ref="B17:E17"/>
    <mergeCell ref="B18:E1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sheetPr>
  <dimension ref="A1:O22"/>
  <sheetViews>
    <sheetView workbookViewId="0">
      <selection sqref="A1:B1"/>
    </sheetView>
  </sheetViews>
  <sheetFormatPr baseColWidth="10" defaultColWidth="8.85546875" defaultRowHeight="15" x14ac:dyDescent="0.25"/>
  <cols>
    <col min="1" max="1" width="23.7109375" style="12" customWidth="1"/>
    <col min="2" max="2" width="17" style="12" customWidth="1"/>
    <col min="3" max="3" width="18.140625" style="12" customWidth="1"/>
    <col min="4" max="4" width="8.85546875" style="12"/>
    <col min="5" max="5" width="17.28515625" style="12" customWidth="1"/>
    <col min="6" max="6" width="8.85546875" style="12"/>
    <col min="7" max="7" width="9.42578125" style="12" customWidth="1"/>
    <col min="8" max="8" width="9.42578125" style="33" customWidth="1"/>
    <col min="9" max="9" width="9.42578125" style="12" customWidth="1"/>
    <col min="10" max="11" width="8.85546875" style="12"/>
    <col min="12" max="12" width="8.85546875" style="34"/>
    <col min="13" max="16384" width="8.85546875" style="12"/>
  </cols>
  <sheetData>
    <row r="1" spans="1:15" ht="24" thickBot="1" x14ac:dyDescent="0.4">
      <c r="A1" s="53" t="s">
        <v>17</v>
      </c>
      <c r="B1" s="54"/>
    </row>
    <row r="2" spans="1:15" x14ac:dyDescent="0.25">
      <c r="A2" s="13" t="s">
        <v>28</v>
      </c>
      <c r="B2" s="14" t="str">
        <f>E13</f>
        <v>not enough data</v>
      </c>
      <c r="D2" s="15" t="s">
        <v>21</v>
      </c>
      <c r="E2" s="15" t="s">
        <v>22</v>
      </c>
    </row>
    <row r="3" spans="1:15" ht="15.75" thickBot="1" x14ac:dyDescent="0.3">
      <c r="A3" s="16" t="s">
        <v>29</v>
      </c>
      <c r="B3" s="17" t="str">
        <f>IF(B2="not enough data", "not calculated",IF(B2&gt;D3,0,IF(B2=0,10,(B2-D3)/(E3-D3)*10)))</f>
        <v>not calculated</v>
      </c>
      <c r="D3" s="15">
        <v>2000</v>
      </c>
      <c r="E3" s="15">
        <v>0</v>
      </c>
    </row>
    <row r="4" spans="1:15" ht="15" customHeight="1" x14ac:dyDescent="0.25"/>
    <row r="5" spans="1:15" ht="15" customHeight="1" x14ac:dyDescent="0.25"/>
    <row r="6" spans="1:15" ht="15" customHeight="1" x14ac:dyDescent="0.25">
      <c r="A6" s="12" t="s">
        <v>30</v>
      </c>
    </row>
    <row r="7" spans="1:15" ht="15" customHeight="1" x14ac:dyDescent="0.35">
      <c r="B7" s="12" t="s">
        <v>7</v>
      </c>
      <c r="C7" s="12" t="s">
        <v>31</v>
      </c>
    </row>
    <row r="8" spans="1:15" s="34" customFormat="1" ht="15" customHeight="1" x14ac:dyDescent="0.35">
      <c r="A8" s="12"/>
      <c r="B8" s="12" t="s">
        <v>8</v>
      </c>
      <c r="C8" s="12" t="s">
        <v>32</v>
      </c>
      <c r="D8" s="12"/>
      <c r="E8" s="12"/>
      <c r="F8" s="12"/>
      <c r="H8" s="35"/>
    </row>
    <row r="9" spans="1:15" s="34" customFormat="1" ht="15" customHeight="1" thickBot="1" x14ac:dyDescent="0.35">
      <c r="A9" s="12"/>
      <c r="B9" s="12"/>
      <c r="C9" s="12"/>
      <c r="D9" s="12"/>
      <c r="E9" s="12"/>
      <c r="F9" s="12"/>
      <c r="G9" s="36"/>
      <c r="H9" s="35"/>
    </row>
    <row r="10" spans="1:15" s="34" customFormat="1" ht="15" customHeight="1" x14ac:dyDescent="0.35">
      <c r="A10" s="12"/>
      <c r="B10" s="18" t="s">
        <v>3</v>
      </c>
      <c r="C10" s="18" t="s">
        <v>7</v>
      </c>
      <c r="D10" s="19" t="s">
        <v>8</v>
      </c>
      <c r="E10" s="20" t="s">
        <v>9</v>
      </c>
      <c r="F10" s="12"/>
      <c r="G10" s="36"/>
      <c r="H10" s="35"/>
    </row>
    <row r="11" spans="1:15" s="34" customFormat="1" ht="15" customHeight="1" x14ac:dyDescent="0.3">
      <c r="A11" s="12"/>
      <c r="B11" s="21" t="s">
        <v>4</v>
      </c>
      <c r="C11" s="43"/>
      <c r="D11" s="44"/>
      <c r="E11" s="37" t="str">
        <f>IF(D11=0, "not enough data",(C11/D11)*1000)</f>
        <v>not enough data</v>
      </c>
      <c r="F11" s="12"/>
      <c r="G11" s="36"/>
      <c r="H11" s="35"/>
    </row>
    <row r="12" spans="1:15" ht="15" customHeight="1" thickBot="1" x14ac:dyDescent="0.35">
      <c r="B12" s="25" t="s">
        <v>6</v>
      </c>
      <c r="C12" s="45"/>
      <c r="D12" s="46"/>
      <c r="E12" s="38" t="str">
        <f>IF(D12=0, "not enough data",(C12/D12)*1000)</f>
        <v>not enough data</v>
      </c>
      <c r="G12" s="39"/>
      <c r="K12" s="34"/>
      <c r="M12" s="34"/>
      <c r="N12" s="34"/>
      <c r="O12" s="34"/>
    </row>
    <row r="13" spans="1:15" ht="15" customHeight="1" thickBot="1" x14ac:dyDescent="0.35">
      <c r="B13" s="40" t="s">
        <v>10</v>
      </c>
      <c r="C13" s="41">
        <f>C11+C12</f>
        <v>0</v>
      </c>
      <c r="D13" s="31">
        <f>D11+D12</f>
        <v>0</v>
      </c>
      <c r="E13" s="42" t="str">
        <f>IF(D13=0, "not enough data",(C13/D13)*1000)</f>
        <v>not enough data</v>
      </c>
      <c r="G13" s="39"/>
    </row>
    <row r="14" spans="1:15" ht="15" customHeight="1" x14ac:dyDescent="0.3">
      <c r="G14" s="39"/>
    </row>
    <row r="15" spans="1:15" ht="15" customHeight="1" x14ac:dyDescent="0.25">
      <c r="B15" s="55" t="s">
        <v>23</v>
      </c>
      <c r="C15" s="56"/>
      <c r="D15" s="56"/>
      <c r="E15" s="57"/>
      <c r="G15" s="33"/>
      <c r="H15" s="12"/>
      <c r="K15" s="34"/>
      <c r="L15" s="12"/>
    </row>
    <row r="16" spans="1:15" ht="15" customHeight="1" x14ac:dyDescent="0.25">
      <c r="B16" s="58"/>
      <c r="C16" s="59"/>
      <c r="D16" s="59"/>
      <c r="E16" s="60"/>
      <c r="G16" s="33"/>
      <c r="H16" s="12"/>
      <c r="K16" s="34"/>
      <c r="L16" s="12"/>
    </row>
    <row r="17" spans="2:12" ht="15" customHeight="1" x14ac:dyDescent="0.25">
      <c r="B17" s="58"/>
      <c r="C17" s="59"/>
      <c r="D17" s="59"/>
      <c r="E17" s="60"/>
      <c r="G17" s="33"/>
      <c r="H17" s="12"/>
      <c r="K17" s="34"/>
      <c r="L17" s="12"/>
    </row>
    <row r="18" spans="2:12" ht="15" customHeight="1" x14ac:dyDescent="0.25">
      <c r="B18" s="58"/>
      <c r="C18" s="59"/>
      <c r="D18" s="59"/>
      <c r="E18" s="60"/>
      <c r="G18" s="33"/>
      <c r="H18" s="12"/>
      <c r="K18" s="34"/>
      <c r="L18" s="12"/>
    </row>
    <row r="19" spans="2:12" ht="15" customHeight="1" x14ac:dyDescent="0.25">
      <c r="B19" s="58"/>
      <c r="C19" s="59"/>
      <c r="D19" s="59"/>
      <c r="E19" s="60"/>
      <c r="G19" s="33"/>
      <c r="H19" s="12"/>
      <c r="K19" s="34"/>
      <c r="L19" s="12"/>
    </row>
    <row r="20" spans="2:12" ht="15" customHeight="1" x14ac:dyDescent="0.25">
      <c r="B20" s="58"/>
      <c r="C20" s="59"/>
      <c r="D20" s="59"/>
      <c r="E20" s="60"/>
      <c r="G20" s="33"/>
      <c r="H20" s="12"/>
      <c r="K20" s="34"/>
      <c r="L20" s="12"/>
    </row>
    <row r="21" spans="2:12" ht="15" customHeight="1" x14ac:dyDescent="0.25">
      <c r="B21" s="58"/>
      <c r="C21" s="59"/>
      <c r="D21" s="59"/>
      <c r="E21" s="60"/>
      <c r="G21" s="33"/>
      <c r="H21" s="12"/>
      <c r="K21" s="34"/>
      <c r="L21" s="12"/>
    </row>
    <row r="22" spans="2:12" ht="15" customHeight="1" x14ac:dyDescent="0.25">
      <c r="B22" s="61"/>
      <c r="C22" s="62"/>
      <c r="D22" s="62"/>
      <c r="E22" s="63"/>
      <c r="G22" s="33"/>
      <c r="H22" s="12"/>
      <c r="K22" s="34"/>
      <c r="L22" s="12"/>
    </row>
  </sheetData>
  <sheetProtection algorithmName="SHA-512" hashValue="qcU20hlEATakTbbRyQS4WcKdDbkKc4cGgrigFS4f9KdbUaIEck0FnPOc7csd1x7r20vx5Y4Iy2GKmBQjbB5nHw==" saltValue="2C4DOxZrkGoFEmzLKW97vg==" spinCount="100000" sheet="1" objects="1" scenarios="1"/>
  <protectedRanges>
    <protectedRange sqref="C11:D12" name="Range1_2"/>
  </protectedRanges>
  <mergeCells count="9">
    <mergeCell ref="B20:E20"/>
    <mergeCell ref="B21:E21"/>
    <mergeCell ref="B22:E22"/>
    <mergeCell ref="A1:B1"/>
    <mergeCell ref="B15:E15"/>
    <mergeCell ref="B16:E16"/>
    <mergeCell ref="B17:E17"/>
    <mergeCell ref="B18:E18"/>
    <mergeCell ref="B19:E19"/>
  </mergeCells>
  <conditionalFormatting sqref="D11:D12">
    <cfRule type="cellIs" dxfId="1" priority="2" operator="lessThan">
      <formula>0</formula>
    </cfRule>
  </conditionalFormatting>
  <conditionalFormatting sqref="C11:C12">
    <cfRule type="cellIs" dxfId="0" priority="1" operator="lessThan">
      <formula>0</formula>
    </cfRule>
  </conditionalFormatting>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DCDD1F9C8EB145BDDC0F99BF164DA2" ma:contentTypeVersion="0" ma:contentTypeDescription="Create a new document." ma:contentTypeScope="" ma:versionID="1ed1c4397abfb3fff05f39f17648733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E58A0B-87D9-4101-99A8-BD6B477640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88EA1267-79D4-4EAB-998B-9B2C7DAD4760}">
  <ds:schemaRefs>
    <ds:schemaRef ds:uri="http://purl.org/dc/elements/1.1/"/>
    <ds:schemaRef ds:uri="http://purl.org/dc/terms/"/>
    <ds:schemaRef ds:uri="http://schemas.microsoft.com/office/2006/metadata/properties"/>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9EA2AAB2-EF3D-4DC3-BAA2-9448ABAF9DA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User guide</vt:lpstr>
      <vt:lpstr>Example</vt:lpstr>
      <vt:lpstr>Calculation</vt:lpstr>
    </vt:vector>
  </TitlesOfParts>
  <Company>Transport &amp; Mobility Leuven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Lars Akkermans</dc:creator>
  <cp:lastModifiedBy>Marcel Braun</cp:lastModifiedBy>
  <cp:lastPrinted>2018-07-23T14:48:32Z</cp:lastPrinted>
  <dcterms:created xsi:type="dcterms:W3CDTF">2018-06-27T11:55:50Z</dcterms:created>
  <dcterms:modified xsi:type="dcterms:W3CDTF">2020-02-04T09:40:16Z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0x01010095DCDD1F9C8EB145BDDC0F99BF164DA2</vt:lpwstr>
  </property>
</Properties>
</file>