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195" windowHeight="8700" tabRatio="869" activeTab="1"/>
  </bookViews>
  <sheets>
    <sheet name="preface" sheetId="1" r:id="rId1"/>
    <sheet name="Part_1" sheetId="2" r:id="rId2"/>
    <sheet name="symbols" sheetId="3" r:id="rId3"/>
    <sheet name="countries" sheetId="4" r:id="rId4"/>
    <sheet name="general" sheetId="5" r:id="rId5"/>
    <sheet name="growth" sheetId="6" r:id="rId6"/>
    <sheet name="empl_rate" sheetId="7" r:id="rId7"/>
    <sheet name="share_sector" sheetId="8" r:id="rId8"/>
    <sheet name="population" sheetId="9" r:id="rId9"/>
    <sheet name="trade_import" sheetId="10" r:id="rId10"/>
    <sheet name="trade_export" sheetId="11" r:id="rId11"/>
    <sheet name="eu_world" sheetId="12" r:id="rId12"/>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3">'countries'!$A$1:$H$57</definedName>
    <definedName name="_xlnm.Print_Area" localSheetId="6">'empl_rate'!#REF!</definedName>
    <definedName name="_xlnm.Print_Area" localSheetId="11">'eu_world'!$B$1:$I$27</definedName>
    <definedName name="_xlnm.Print_Area" localSheetId="4">'general'!$B$1:$M$43</definedName>
    <definedName name="_xlnm.Print_Area" localSheetId="5">'growth'!#REF!</definedName>
    <definedName name="_xlnm.Print_Area" localSheetId="1">'Part_1'!$A$1:$I$23</definedName>
    <definedName name="_xlnm.Print_Area" localSheetId="8">'population'!$B$1:$AQ$46</definedName>
    <definedName name="_xlnm.Print_Area" localSheetId="7">'share_sector'!$A$1:$I$43</definedName>
    <definedName name="_xlnm.Print_Area" localSheetId="2">'symbols'!$B$1:$F$23</definedName>
    <definedName name="_xlnm.Print_Area" localSheetId="10">'trade_export'!$B$1:$M$37</definedName>
    <definedName name="_xlnm.Print_Area" localSheetId="9">'trade_import'!$B$1:$M$37</definedName>
  </definedNames>
  <calcPr fullCalcOnLoad="1"/>
</workbook>
</file>

<file path=xl/sharedStrings.xml><?xml version="1.0" encoding="utf-8"?>
<sst xmlns="http://schemas.openxmlformats.org/spreadsheetml/2006/main" count="810" uniqueCount="257">
  <si>
    <t>EUROPEAN UNION</t>
  </si>
  <si>
    <t>European Commission</t>
  </si>
  <si>
    <t>SYMBOLS AND ABBREVIATIONS</t>
  </si>
  <si>
    <t>Estimates are printed in italic</t>
  </si>
  <si>
    <t>%</t>
  </si>
  <si>
    <t>per cent</t>
  </si>
  <si>
    <t>-</t>
  </si>
  <si>
    <t>not applicable, does not exist</t>
  </si>
  <si>
    <t>blank</t>
  </si>
  <si>
    <t>data not available</t>
  </si>
  <si>
    <t>zero or figure less than half of unit used</t>
  </si>
  <si>
    <t>ca.</t>
  </si>
  <si>
    <t>circa = approximately</t>
  </si>
  <si>
    <t>€</t>
  </si>
  <si>
    <t>euro</t>
  </si>
  <si>
    <t>DG</t>
  </si>
  <si>
    <t>Directorate-General of the European Commission</t>
  </si>
  <si>
    <t>dwt</t>
  </si>
  <si>
    <t>deadweight ton (shipping)</t>
  </si>
  <si>
    <t>GDP</t>
  </si>
  <si>
    <t>Gross Domestic Product</t>
  </si>
  <si>
    <t>grt</t>
  </si>
  <si>
    <t>gross registered tonnage (shipping)</t>
  </si>
  <si>
    <t xml:space="preserve">mio </t>
  </si>
  <si>
    <t xml:space="preserve">1 million </t>
  </si>
  <si>
    <t>mio t</t>
  </si>
  <si>
    <t>1 million tonnes</t>
  </si>
  <si>
    <t>mtow</t>
  </si>
  <si>
    <t>maximum take-off weight (aircraft)</t>
  </si>
  <si>
    <t>pkm</t>
  </si>
  <si>
    <t>passenger-kilometre: a unit of  measure: 1 passenger transported a distance of 1 kilometre</t>
  </si>
  <si>
    <t>PPP</t>
  </si>
  <si>
    <t>Purchasing Power Parities</t>
  </si>
  <si>
    <t>rpk</t>
  </si>
  <si>
    <t>Revenue passenger kilometres (air)</t>
  </si>
  <si>
    <t>TEU</t>
  </si>
  <si>
    <t>Twenty foot Equivalent Unit</t>
  </si>
  <si>
    <t>tkm</t>
  </si>
  <si>
    <t xml:space="preserve">tonne-kilometre : a unit of measure: 1 tonne transported a distance of 1 kilometre  </t>
  </si>
  <si>
    <t>break in horizontal time series</t>
  </si>
  <si>
    <t>break in vertical time series</t>
  </si>
  <si>
    <t>COUNTRY ABBREVIATIONS</t>
  </si>
  <si>
    <t>AT</t>
  </si>
  <si>
    <t>Austria</t>
  </si>
  <si>
    <t>BE</t>
  </si>
  <si>
    <t>Belgium</t>
  </si>
  <si>
    <t>BG</t>
  </si>
  <si>
    <t>Bulgaria</t>
  </si>
  <si>
    <t>CZ</t>
  </si>
  <si>
    <t>Czech Republic</t>
  </si>
  <si>
    <t>CY</t>
  </si>
  <si>
    <t>Cyprus</t>
  </si>
  <si>
    <t>DK</t>
  </si>
  <si>
    <t>Denmark</t>
  </si>
  <si>
    <t>DE</t>
  </si>
  <si>
    <t>Germany</t>
  </si>
  <si>
    <t>EE</t>
  </si>
  <si>
    <t>Estonia</t>
  </si>
  <si>
    <t>IE</t>
  </si>
  <si>
    <t>Ireland</t>
  </si>
  <si>
    <t>EL</t>
  </si>
  <si>
    <t>Greece</t>
  </si>
  <si>
    <t>ES</t>
  </si>
  <si>
    <t>Spain</t>
  </si>
  <si>
    <t>FR</t>
  </si>
  <si>
    <t>France</t>
  </si>
  <si>
    <t>FI</t>
  </si>
  <si>
    <t>Finland</t>
  </si>
  <si>
    <t>IT</t>
  </si>
  <si>
    <t>Italy</t>
  </si>
  <si>
    <t>HU</t>
  </si>
  <si>
    <t>Hungary</t>
  </si>
  <si>
    <t>LV</t>
  </si>
  <si>
    <t>Latvia</t>
  </si>
  <si>
    <t>LT</t>
  </si>
  <si>
    <t>Lithuania</t>
  </si>
  <si>
    <t>LU</t>
  </si>
  <si>
    <t>Luxembourg</t>
  </si>
  <si>
    <t>MT</t>
  </si>
  <si>
    <t>Malta</t>
  </si>
  <si>
    <t>NL</t>
  </si>
  <si>
    <t>PL</t>
  </si>
  <si>
    <t>Poland</t>
  </si>
  <si>
    <t>PT</t>
  </si>
  <si>
    <t>Portugal</t>
  </si>
  <si>
    <t>RO</t>
  </si>
  <si>
    <t>Romania</t>
  </si>
  <si>
    <t>SI</t>
  </si>
  <si>
    <t>Slovenia</t>
  </si>
  <si>
    <t>SE</t>
  </si>
  <si>
    <t>Sweden</t>
  </si>
  <si>
    <t>SK</t>
  </si>
  <si>
    <t>Slovak Republic</t>
  </si>
  <si>
    <t>UK</t>
  </si>
  <si>
    <t>United Kingdom</t>
  </si>
  <si>
    <t>Other European Economic Area (EEA) and in EFTA</t>
  </si>
  <si>
    <t>IS</t>
  </si>
  <si>
    <t>Iceland</t>
  </si>
  <si>
    <t xml:space="preserve">EEA : 1994 </t>
  </si>
  <si>
    <t>EFTA:1960</t>
  </si>
  <si>
    <t>LI</t>
  </si>
  <si>
    <t>Liechtenstein</t>
  </si>
  <si>
    <t>EFTA:1991</t>
  </si>
  <si>
    <t>NO</t>
  </si>
  <si>
    <t>Norway</t>
  </si>
  <si>
    <t>Other European Free Trade Association (EFTA)</t>
  </si>
  <si>
    <t>CH</t>
  </si>
  <si>
    <t>Switzerland</t>
  </si>
  <si>
    <t>European Union Accession Countries</t>
  </si>
  <si>
    <t>European Union Candidate Countries</t>
  </si>
  <si>
    <t>HR</t>
  </si>
  <si>
    <t>Croatia</t>
  </si>
  <si>
    <t>MK</t>
  </si>
  <si>
    <t>TR</t>
  </si>
  <si>
    <t>Turkey</t>
  </si>
  <si>
    <t>Other Countries</t>
  </si>
  <si>
    <t>USA</t>
  </si>
  <si>
    <t>United States of America</t>
  </si>
  <si>
    <t>JP</t>
  </si>
  <si>
    <t>Japan</t>
  </si>
  <si>
    <t>CS</t>
  </si>
  <si>
    <t>Czechoslovakia (until 1992)</t>
  </si>
  <si>
    <t>Area</t>
  </si>
  <si>
    <t>Population</t>
  </si>
  <si>
    <t>GDP (nominal)</t>
  </si>
  <si>
    <t>million</t>
  </si>
  <si>
    <t>€ billion</t>
  </si>
  <si>
    <t>EU27</t>
  </si>
  <si>
    <t>EU15</t>
  </si>
  <si>
    <t>1.2</t>
  </si>
  <si>
    <t>Growth in GDP and Industrial Production</t>
  </si>
  <si>
    <t>Growth in GDP</t>
  </si>
  <si>
    <t>1.3</t>
  </si>
  <si>
    <t>Employment and Unemployment</t>
  </si>
  <si>
    <t>Employment rate</t>
  </si>
  <si>
    <t>Unemployment rate</t>
  </si>
  <si>
    <t>1.4</t>
  </si>
  <si>
    <t>Share of Gross Value Added and Employment by Sector</t>
  </si>
  <si>
    <t>Industry</t>
  </si>
  <si>
    <t>1.5</t>
  </si>
  <si>
    <t>Density</t>
  </si>
  <si>
    <t>Member States External Trade</t>
  </si>
  <si>
    <t>Imports from:</t>
  </si>
  <si>
    <t>World</t>
  </si>
  <si>
    <t xml:space="preserve">of which: </t>
  </si>
  <si>
    <t>EFTA</t>
  </si>
  <si>
    <t>Exports to:</t>
  </si>
  <si>
    <t>China</t>
  </si>
  <si>
    <t>Russia</t>
  </si>
  <si>
    <t>Population growth</t>
  </si>
  <si>
    <t>Urban population</t>
  </si>
  <si>
    <t xml:space="preserve">% of total </t>
  </si>
  <si>
    <t>Population density</t>
  </si>
  <si>
    <r>
      <t xml:space="preserve">in co-operation with </t>
    </r>
    <r>
      <rPr>
        <b/>
        <sz val="10"/>
        <rFont val="Arial"/>
        <family val="2"/>
      </rPr>
      <t>Eurostat</t>
    </r>
  </si>
  <si>
    <r>
      <t>1000 km</t>
    </r>
    <r>
      <rPr>
        <b/>
        <vertAlign val="superscript"/>
        <sz val="7"/>
        <rFont val="Arial"/>
        <family val="2"/>
      </rPr>
      <t>2</t>
    </r>
  </si>
  <si>
    <r>
      <t>CY:</t>
    </r>
    <r>
      <rPr>
        <sz val="8"/>
        <rFont val="Arial"/>
        <family val="2"/>
      </rPr>
      <t xml:space="preserve"> government-controlled area only</t>
    </r>
  </si>
  <si>
    <r>
      <t>Persons/km</t>
    </r>
    <r>
      <rPr>
        <vertAlign val="superscript"/>
        <sz val="8"/>
        <rFont val="Arial"/>
        <family val="2"/>
      </rPr>
      <t>2</t>
    </r>
  </si>
  <si>
    <r>
      <t xml:space="preserve">GDP </t>
    </r>
    <r>
      <rPr>
        <sz val="8"/>
        <rFont val="Arial"/>
        <family val="2"/>
      </rPr>
      <t>(nominal)</t>
    </r>
  </si>
  <si>
    <t>Directorate-General for Energy and Transport</t>
  </si>
  <si>
    <t>Symbols and Abbreviations</t>
  </si>
  <si>
    <t>Country Abbreviations</t>
  </si>
  <si>
    <t>ENERGY AND TRANSPORT IN FIGURES</t>
  </si>
  <si>
    <t>Former Yugoslav Republic of Macedonia (FYROM)</t>
  </si>
  <si>
    <t>Netherlands</t>
  </si>
  <si>
    <t>Services</t>
  </si>
  <si>
    <t>Part 1 : GENERAL DATA</t>
  </si>
  <si>
    <t>Member States External Trade: Imports</t>
  </si>
  <si>
    <t>Member States External Trade: Exports</t>
  </si>
  <si>
    <t>General data</t>
  </si>
  <si>
    <t>1.1b</t>
  </si>
  <si>
    <t>Country Rankings</t>
  </si>
  <si>
    <t>General Data</t>
  </si>
  <si>
    <t>1.1a</t>
  </si>
  <si>
    <t>% change since previous year</t>
  </si>
  <si>
    <t>1.6a</t>
  </si>
  <si>
    <t>1.6b</t>
  </si>
  <si>
    <t>1.7</t>
  </si>
  <si>
    <t>GDP per head</t>
  </si>
  <si>
    <t>Real GDP growth</t>
  </si>
  <si>
    <t>Relative GDP per capita</t>
  </si>
  <si>
    <t>(in national currency)</t>
  </si>
  <si>
    <t>in PPP (EU27 = 100)</t>
  </si>
  <si>
    <t>in PPP</t>
  </si>
  <si>
    <t>EU27 = 100</t>
  </si>
  <si>
    <r>
      <t>Source</t>
    </r>
    <r>
      <rPr>
        <sz val="8"/>
        <rFont val="Arial"/>
        <family val="2"/>
      </rPr>
      <t>:  Eurostat</t>
    </r>
  </si>
  <si>
    <r>
      <t>Notes</t>
    </r>
    <r>
      <rPr>
        <sz val="8"/>
        <rFont val="Arial"/>
        <family val="2"/>
      </rPr>
      <t>:</t>
    </r>
  </si>
  <si>
    <r>
      <t>Notes</t>
    </r>
    <r>
      <rPr>
        <sz val="8"/>
        <rFont val="Arial"/>
        <family val="2"/>
      </rPr>
      <t xml:space="preserve">: </t>
    </r>
  </si>
  <si>
    <r>
      <t>Source</t>
    </r>
    <r>
      <rPr>
        <sz val="8"/>
        <rFont val="Arial"/>
        <family val="2"/>
      </rPr>
      <t>:</t>
    </r>
    <r>
      <rPr>
        <b/>
        <sz val="8"/>
        <rFont val="Arial"/>
        <family val="2"/>
      </rPr>
      <t xml:space="preserve"> </t>
    </r>
    <r>
      <rPr>
        <sz val="8"/>
        <rFont val="Arial"/>
        <family val="2"/>
      </rPr>
      <t>Eurostat</t>
    </r>
  </si>
  <si>
    <r>
      <t>EFTA</t>
    </r>
    <r>
      <rPr>
        <sz val="8"/>
        <rFont val="Arial"/>
        <family val="2"/>
      </rPr>
      <t>: Iceland, Liechtenstein, Norway, Switzerland</t>
    </r>
  </si>
  <si>
    <t>Agriculture</t>
  </si>
  <si>
    <t>at 1 January:</t>
  </si>
  <si>
    <t>EU12</t>
  </si>
  <si>
    <r>
      <t>European Union Countries (EU27)</t>
    </r>
    <r>
      <rPr>
        <sz val="10"/>
        <rFont val="Arial"/>
        <family val="2"/>
      </rPr>
      <t xml:space="preserve"> </t>
    </r>
    <r>
      <rPr>
        <sz val="8"/>
        <rFont val="Arial"/>
        <family val="2"/>
      </rPr>
      <t>(also EEA Members)</t>
    </r>
  </si>
  <si>
    <t>Also in sub-total of:</t>
  </si>
  <si>
    <t>EU Member State since:</t>
  </si>
  <si>
    <t>Comparison EU - World: General data</t>
  </si>
  <si>
    <r>
      <t>Note</t>
    </r>
    <r>
      <rPr>
        <sz val="8"/>
        <rFont val="Arial"/>
        <family val="2"/>
      </rPr>
      <t>: Labour force survey data, referring to population 15-64 years old</t>
    </r>
  </si>
  <si>
    <r>
      <t>Source:</t>
    </r>
    <r>
      <rPr>
        <sz val="8"/>
        <rFont val="Arial"/>
        <family val="2"/>
      </rPr>
      <t xml:space="preserve">  Eurostat, national sources</t>
    </r>
  </si>
  <si>
    <r>
      <t>thousand km</t>
    </r>
    <r>
      <rPr>
        <vertAlign val="superscript"/>
        <sz val="8"/>
        <rFont val="Arial"/>
        <family val="2"/>
      </rPr>
      <t>2</t>
    </r>
  </si>
  <si>
    <r>
      <t>persons / km</t>
    </r>
    <r>
      <rPr>
        <b/>
        <vertAlign val="superscript"/>
        <sz val="8"/>
        <rFont val="Arial"/>
        <family val="2"/>
      </rPr>
      <t>2</t>
    </r>
  </si>
  <si>
    <t>Value (billion €) for Year 2007</t>
  </si>
  <si>
    <t>Extra-EU27</t>
  </si>
  <si>
    <t>Candidate 3</t>
  </si>
  <si>
    <t>BR</t>
  </si>
  <si>
    <t>CA</t>
  </si>
  <si>
    <t>CN</t>
  </si>
  <si>
    <t>IN</t>
  </si>
  <si>
    <t>KR</t>
  </si>
  <si>
    <t>MX</t>
  </si>
  <si>
    <t>RU</t>
  </si>
  <si>
    <t>Brazil</t>
  </si>
  <si>
    <t>Canada</t>
  </si>
  <si>
    <t>India</t>
  </si>
  <si>
    <t>Korea</t>
  </si>
  <si>
    <t>Mexico</t>
  </si>
  <si>
    <t>on 1/1/2008</t>
  </si>
  <si>
    <t>Exports</t>
  </si>
  <si>
    <t>Imports</t>
  </si>
  <si>
    <r>
      <t>Source:</t>
    </r>
    <r>
      <rPr>
        <sz val="8"/>
        <rFont val="Arial"/>
        <family val="2"/>
      </rPr>
      <t xml:space="preserve"> Eurostat, national sources</t>
    </r>
  </si>
  <si>
    <t>The publication consists of four parts:</t>
  </si>
  <si>
    <t>(1) a general part with general economic and other relevant data,</t>
  </si>
  <si>
    <t>(3) a transport part covering both passenger and freight transport as well as other transport-related data, and, finally,</t>
  </si>
  <si>
    <t>(4) an environmental part with data on the impact which the energy and transport sectors have on the environment.</t>
  </si>
  <si>
    <t>Most of the tables have data up to 2006; where available, more recent data have been provided.</t>
  </si>
  <si>
    <t>The tables of this pocketbook may also be found on the Europa internet site under http://ec.europa.eu/energy/publications/statistics/statistics_en.htm and under http://ec.europa.eu/transport/publications/statistics/statistics_en.htm</t>
  </si>
  <si>
    <t>Many tables on the internet contain more data than could be presented in this pocketbook. Some tables may be updated on the web before the publication of the next paper version.</t>
  </si>
  <si>
    <t>Eurostat, the main data provider, may be accessed directly on the internet under http://epp.eurostat.ec.europa.eu/</t>
  </si>
  <si>
    <t>Energy and transport are two crucial sectors of the economy. This publication provides an overview of the most recent and most pertinent annual energy- and transport-related statistics in Europe. It covers the European Union and its 27 Member States and, as far as possible, the current EU candidate countries and the EFTA countries Iceland, Norway and Switzerland.</t>
  </si>
  <si>
    <t>(2) an energy part with data on energy production, consumption, taxation and prices,</t>
  </si>
  <si>
    <t>2009</t>
  </si>
  <si>
    <t>Growth in industrial production</t>
  </si>
  <si>
    <t>Real growth</t>
  </si>
  <si>
    <t>(excl. construction)</t>
  </si>
  <si>
    <t>Share of gross value added (%)</t>
  </si>
  <si>
    <t>Share of employment (%)</t>
  </si>
  <si>
    <r>
      <t>Note</t>
    </r>
    <r>
      <rPr>
        <sz val="8"/>
        <rFont val="Arial"/>
        <family val="2"/>
      </rPr>
      <t xml:space="preserve">: </t>
    </r>
    <r>
      <rPr>
        <b/>
        <sz val="8"/>
        <rFont val="Arial"/>
        <family val="2"/>
      </rPr>
      <t>EU27:</t>
    </r>
    <r>
      <rPr>
        <sz val="8"/>
        <rFont val="Arial"/>
        <family val="2"/>
      </rPr>
      <t xml:space="preserve"> only extra-EU trade</t>
    </r>
  </si>
  <si>
    <t>1.1</t>
  </si>
  <si>
    <r>
      <t>Source</t>
    </r>
    <r>
      <rPr>
        <sz val="8"/>
        <rFont val="Arial"/>
        <family val="2"/>
      </rPr>
      <t xml:space="preserve">:  Eurostat; </t>
    </r>
    <r>
      <rPr>
        <b/>
        <sz val="8"/>
        <rFont val="Arial"/>
        <family val="2"/>
      </rPr>
      <t>MK</t>
    </r>
    <r>
      <rPr>
        <sz val="8"/>
        <rFont val="Arial"/>
        <family val="2"/>
      </rPr>
      <t>: national source</t>
    </r>
  </si>
  <si>
    <r>
      <t xml:space="preserve">The former GDR is always included in </t>
    </r>
    <r>
      <rPr>
        <b/>
        <sz val="8"/>
        <rFont val="Arial"/>
        <family val="2"/>
      </rPr>
      <t xml:space="preserve">DE; </t>
    </r>
    <r>
      <rPr>
        <sz val="8"/>
        <rFont val="Arial"/>
        <family val="2"/>
      </rPr>
      <t>unification on 3.10.1990</t>
    </r>
  </si>
  <si>
    <t>The countries which were Members of the EU in 1994 became Members of the EEA in 1994, those which joined the EU in 1995 had already been EEA members since 1994 and those which joined the EU in 2004 and 2007 became Members of the EEA upon accession to the EU.</t>
  </si>
  <si>
    <t>(data for 2007)</t>
  </si>
  <si>
    <t>Comparison EU - World</t>
  </si>
  <si>
    <t>Comments on this publication and suggestions for improving it are appreciated. They should be sent to tren-figures@ec.europa.eu</t>
  </si>
  <si>
    <t>The content of this pocketbook is based on a range of sources including Eurostat, international organisations, national statistics and, where no data were available, own estimates. Own estimates have mainly been produced to get an idea of the EU total. At the level of individual countries, they are merely indicative and should by no means be (mis-)interpreted as "official" data.</t>
  </si>
  <si>
    <t>Million</t>
  </si>
  <si>
    <t>change 08/07</t>
  </si>
  <si>
    <r>
      <t>Source</t>
    </r>
    <r>
      <rPr>
        <sz val="8"/>
        <rFont val="Arial"/>
        <family val="2"/>
      </rPr>
      <t>:</t>
    </r>
    <r>
      <rPr>
        <b/>
        <sz val="8"/>
        <rFont val="Arial"/>
        <family val="2"/>
      </rPr>
      <t xml:space="preserve"> </t>
    </r>
    <r>
      <rPr>
        <sz val="8"/>
        <rFont val="Arial"/>
        <family val="2"/>
      </rPr>
      <t>Eurostat, national sources</t>
    </r>
  </si>
  <si>
    <r>
      <t>DE:</t>
    </r>
    <r>
      <rPr>
        <sz val="8"/>
        <rFont val="Arial"/>
        <family val="2"/>
      </rPr>
      <t xml:space="preserve"> population : includes DE-E: 1970=17.1,   1980=16.7,   1990=16.1 </t>
    </r>
  </si>
  <si>
    <r>
      <t>FR</t>
    </r>
    <r>
      <rPr>
        <sz val="8"/>
        <rFont val="Arial"/>
        <family val="2"/>
      </rPr>
      <t>: metropolitan France only</t>
    </r>
  </si>
  <si>
    <t>% change compared to previous year</t>
  </si>
  <si>
    <r>
      <t>Candidate 3</t>
    </r>
    <r>
      <rPr>
        <sz val="8"/>
        <rFont val="Arial"/>
        <family val="2"/>
      </rPr>
      <t xml:space="preserve">: Croatia, Former Yugoslav Republic of Macedonia, Turkey </t>
    </r>
  </si>
  <si>
    <r>
      <t>Notes:</t>
    </r>
    <r>
      <rPr>
        <sz val="8"/>
        <rFont val="Arial"/>
        <family val="2"/>
      </rPr>
      <t xml:space="preserve"> Agriculture covers agriculture, hunting, forestry and fishing. Industry includes mining and quarrying, manufacturing, energy, gas and water supply as well as construction. All other sectors are included in services. Share of employment: </t>
    </r>
    <r>
      <rPr>
        <b/>
        <sz val="8"/>
        <rFont val="Arial"/>
        <family val="2"/>
      </rPr>
      <t>IS:</t>
    </r>
    <r>
      <rPr>
        <sz val="8"/>
        <rFont val="Arial"/>
        <family val="2"/>
      </rPr>
      <t xml:space="preserve"> 2005; </t>
    </r>
    <r>
      <rPr>
        <b/>
        <sz val="8"/>
        <rFont val="Arial"/>
        <family val="2"/>
      </rPr>
      <t>MT:</t>
    </r>
    <r>
      <rPr>
        <sz val="8"/>
        <rFont val="Arial"/>
        <family val="2"/>
      </rPr>
      <t xml:space="preserve"> 2000. </t>
    </r>
    <r>
      <rPr>
        <b/>
        <sz val="8"/>
        <rFont val="Arial"/>
        <family val="2"/>
      </rPr>
      <t>UK:</t>
    </r>
    <r>
      <rPr>
        <sz val="8"/>
        <rFont val="Arial"/>
        <family val="2"/>
      </rPr>
      <t xml:space="preserve"> Share based on number of jobs (not persons)</t>
    </r>
  </si>
  <si>
    <r>
      <t>Notes:</t>
    </r>
    <r>
      <rPr>
        <sz val="8"/>
        <rFont val="Arial"/>
        <family val="2"/>
      </rPr>
      <t xml:space="preserve"> </t>
    </r>
  </si>
  <si>
    <r>
      <t>GDP growth: EU12</t>
    </r>
    <r>
      <rPr>
        <sz val="8"/>
        <rFont val="Arial"/>
        <family val="2"/>
      </rPr>
      <t xml:space="preserve">: own estimate; </t>
    </r>
    <r>
      <rPr>
        <b/>
        <sz val="8"/>
        <rFont val="Arial"/>
        <family val="2"/>
      </rPr>
      <t>HR</t>
    </r>
    <r>
      <rPr>
        <sz val="8"/>
        <rFont val="Arial"/>
        <family val="2"/>
      </rPr>
      <t xml:space="preserve"> and </t>
    </r>
    <r>
      <rPr>
        <b/>
        <sz val="8"/>
        <rFont val="Arial"/>
        <family val="2"/>
      </rPr>
      <t>MK</t>
    </r>
    <r>
      <rPr>
        <sz val="8"/>
        <rFont val="Arial"/>
        <family val="2"/>
      </rPr>
      <t xml:space="preserve">: Eurostat estimates. </t>
    </r>
  </si>
  <si>
    <r>
      <t>Source:</t>
    </r>
    <r>
      <rPr>
        <sz val="8"/>
        <rFont val="Arial"/>
        <family val="2"/>
      </rPr>
      <t xml:space="preserve"> Eurostat; industrial production data for </t>
    </r>
    <r>
      <rPr>
        <b/>
        <sz val="8"/>
        <rFont val="Arial"/>
        <family val="2"/>
      </rPr>
      <t>MK</t>
    </r>
    <r>
      <rPr>
        <sz val="8"/>
        <rFont val="Arial"/>
        <family val="2"/>
      </rPr>
      <t xml:space="preserve"> and </t>
    </r>
    <r>
      <rPr>
        <b/>
        <sz val="8"/>
        <rFont val="Arial"/>
        <family val="2"/>
      </rPr>
      <t>IS</t>
    </r>
    <r>
      <rPr>
        <sz val="8"/>
        <rFont val="Arial"/>
        <family val="2"/>
      </rPr>
      <t xml:space="preserve"> from national sources</t>
    </r>
  </si>
  <si>
    <r>
      <t>Industrial production:</t>
    </r>
    <r>
      <rPr>
        <sz val="8"/>
        <rFont val="Arial"/>
        <family val="2"/>
      </rPr>
      <t xml:space="preserve"> includes mining and quarrying, manufacturing as well as electricity, gas and water supply; data adjusted by working days. </t>
    </r>
    <r>
      <rPr>
        <b/>
        <sz val="8"/>
        <rFont val="Arial"/>
        <family val="2"/>
      </rPr>
      <t>MK</t>
    </r>
    <r>
      <rPr>
        <sz val="8"/>
        <rFont val="Arial"/>
        <family val="2"/>
      </rPr>
      <t xml:space="preserve">: gross data (manufacturing production index). </t>
    </r>
    <r>
      <rPr>
        <b/>
        <sz val="8"/>
        <rFont val="Arial"/>
        <family val="2"/>
      </rPr>
      <t>IS</t>
    </r>
    <r>
      <rPr>
        <sz val="8"/>
        <rFont val="Arial"/>
        <family val="2"/>
      </rPr>
      <t>: Volume index of industry incl. energy. Data</t>
    </r>
    <r>
      <rPr>
        <i/>
        <sz val="8"/>
        <rFont val="Arial"/>
        <family val="2"/>
      </rPr>
      <t xml:space="preserve"> in italics:</t>
    </r>
    <r>
      <rPr>
        <sz val="8"/>
        <rFont val="Arial"/>
        <family val="2"/>
      </rPr>
      <t xml:space="preserve"> provisional. </t>
    </r>
    <r>
      <rPr>
        <b/>
        <sz val="8"/>
        <rFont val="Arial"/>
        <family val="2"/>
      </rPr>
      <t>BG</t>
    </r>
    <r>
      <rPr>
        <sz val="8"/>
        <rFont val="Arial"/>
        <family val="2"/>
      </rPr>
      <t xml:space="preserve"> and </t>
    </r>
    <r>
      <rPr>
        <b/>
        <sz val="8"/>
        <rFont val="Arial"/>
        <family val="2"/>
      </rPr>
      <t>TR</t>
    </r>
    <r>
      <rPr>
        <sz val="8"/>
        <rFont val="Arial"/>
        <family val="2"/>
      </rPr>
      <t>: Eurostat estimates.</t>
    </r>
  </si>
  <si>
    <r>
      <t>1000 km</t>
    </r>
    <r>
      <rPr>
        <b/>
        <vertAlign val="superscript"/>
        <sz val="8"/>
        <rFont val="Arial"/>
        <family val="2"/>
      </rPr>
      <t>2</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</si>
</sst>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0%;\-\ 0.0%"/>
    <numFmt numFmtId="165" formatCode="\+0.0;\ \-0.0"/>
    <numFmt numFmtId="166" formatCode="#,##0.0\ "/>
    <numFmt numFmtId="167" formatCode="\+0.0\ ;\ \-0.0\ "/>
    <numFmt numFmtId="168" formatCode="#,##0.0"/>
    <numFmt numFmtId="169" formatCode="#,##0.000"/>
    <numFmt numFmtId="170" formatCode="0.0"/>
    <numFmt numFmtId="171" formatCode="#\ ##0"/>
    <numFmt numFmtId="172" formatCode="##0\ \ "/>
    <numFmt numFmtId="173" formatCode="##0\ \ \ "/>
    <numFmt numFmtId="174" formatCode="##0\ \ \ \ \ "/>
    <numFmt numFmtId="175" formatCode="0.000"/>
    <numFmt numFmtId="176" formatCode="#,##0.##0"/>
    <numFmt numFmtId="177" formatCode="###,###,##0.000"/>
    <numFmt numFmtId="178" formatCode="##0\ "/>
    <numFmt numFmtId="179" formatCode="#,##0\ "/>
    <numFmt numFmtId="180" formatCode="##0,,"/>
    <numFmt numFmtId="181" formatCode="##0,\ \ "/>
    <numFmt numFmtId="182" formatCode="0.0%"/>
    <numFmt numFmtId="183" formatCode="0.0\ "/>
    <numFmt numFmtId="184" formatCode="0.0\ \ "/>
    <numFmt numFmtId="185" formatCode="#,##0.00000"/>
    <numFmt numFmtId="186" formatCode="0.00000000000000000"/>
    <numFmt numFmtId="187" formatCode="0.00000"/>
    <numFmt numFmtId="188" formatCode="0.000000000000000"/>
    <numFmt numFmtId="189" formatCode="0.0000"/>
  </numFmts>
  <fonts count="28">
    <font>
      <sz val="10"/>
      <name val="Arial"/>
      <family val="0"/>
    </font>
    <font>
      <u val="single"/>
      <sz val="10"/>
      <color indexed="36"/>
      <name val="Arial"/>
      <family val="0"/>
    </font>
    <font>
      <u val="single"/>
      <sz val="10"/>
      <color indexed="12"/>
      <name val="Arial"/>
      <family val="0"/>
    </font>
    <font>
      <sz val="8"/>
      <name val="Arial"/>
      <family val="2"/>
    </font>
    <font>
      <b/>
      <sz val="10"/>
      <color indexed="18"/>
      <name val="Arial"/>
      <family val="2"/>
    </font>
    <font>
      <b/>
      <sz val="10"/>
      <color indexed="8"/>
      <name val="Arial"/>
      <family val="2"/>
    </font>
    <font>
      <sz val="10"/>
      <name val="Times"/>
      <family val="1"/>
    </font>
    <font>
      <b/>
      <sz val="14"/>
      <name val="Arial"/>
      <family val="2"/>
    </font>
    <font>
      <b/>
      <sz val="12"/>
      <name val="Arial"/>
      <family val="2"/>
    </font>
    <font>
      <b/>
      <sz val="8"/>
      <name val="Arial"/>
      <family val="2"/>
    </font>
    <font>
      <b/>
      <sz val="10"/>
      <name val="Arial"/>
      <family val="2"/>
    </font>
    <font>
      <sz val="8"/>
      <name val="Times"/>
      <family val="1"/>
    </font>
    <font>
      <b/>
      <sz val="8"/>
      <name val="Times"/>
      <family val="0"/>
    </font>
    <font>
      <b/>
      <sz val="9"/>
      <name val="Arial"/>
      <family val="2"/>
    </font>
    <font>
      <sz val="9"/>
      <name val="Arial"/>
      <family val="2"/>
    </font>
    <font>
      <b/>
      <sz val="9"/>
      <name val="Times"/>
      <family val="1"/>
    </font>
    <font>
      <b/>
      <sz val="10"/>
      <name val="Times"/>
      <family val="0"/>
    </font>
    <font>
      <b/>
      <i/>
      <sz val="9"/>
      <name val="Times"/>
      <family val="0"/>
    </font>
    <font>
      <b/>
      <i/>
      <sz val="10"/>
      <name val="Times"/>
      <family val="0"/>
    </font>
    <font>
      <i/>
      <sz val="8"/>
      <name val="Times"/>
      <family val="0"/>
    </font>
    <font>
      <b/>
      <vertAlign val="superscript"/>
      <sz val="7"/>
      <name val="Arial"/>
      <family val="2"/>
    </font>
    <font>
      <b/>
      <sz val="7"/>
      <name val="Arial"/>
      <family val="2"/>
    </font>
    <font>
      <i/>
      <sz val="8"/>
      <name val="Arial"/>
      <family val="2"/>
    </font>
    <font>
      <vertAlign val="superscript"/>
      <sz val="8"/>
      <name val="Arial"/>
      <family val="2"/>
    </font>
    <font>
      <b/>
      <i/>
      <sz val="8"/>
      <name val="Arial"/>
      <family val="2"/>
    </font>
    <font>
      <b/>
      <vertAlign val="superscript"/>
      <sz val="8"/>
      <name val="Arial"/>
      <family val="2"/>
    </font>
    <font>
      <sz val="11"/>
      <name val="Arial"/>
      <family val="2"/>
    </font>
    <font>
      <b/>
      <sz val="11"/>
      <name val="Arial"/>
      <family val="2"/>
    </font>
  </fonts>
  <fills count="8">
    <fill>
      <patternFill/>
    </fill>
    <fill>
      <patternFill patternType="gray125"/>
    </fill>
    <fill>
      <patternFill patternType="lightGray">
        <fgColor indexed="9"/>
      </patternFill>
    </fill>
    <fill>
      <patternFill patternType="gray0625">
        <fgColor indexed="9"/>
      </patternFill>
    </fill>
    <fill>
      <patternFill patternType="solid">
        <fgColor indexed="15"/>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36">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style="hair"/>
      <right style="hair"/>
      <top>
        <color indexed="63"/>
      </top>
      <bottom style="hair"/>
    </border>
    <border>
      <left>
        <color indexed="63"/>
      </left>
      <right style="thin"/>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style="thin"/>
      <right style="medium"/>
      <top style="hair"/>
      <bottom>
        <color indexed="63"/>
      </bottom>
    </border>
    <border>
      <left style="thin"/>
      <right>
        <color indexed="63"/>
      </right>
      <top style="hair"/>
      <bottom>
        <color indexed="63"/>
      </bottom>
    </border>
    <border>
      <left style="hair"/>
      <right>
        <color indexed="63"/>
      </right>
      <top>
        <color indexed="63"/>
      </top>
      <bottom style="thin"/>
    </border>
    <border>
      <left>
        <color indexed="63"/>
      </left>
      <right style="hair"/>
      <top style="thin"/>
      <bottom style="thin"/>
    </border>
    <border>
      <left>
        <color indexed="63"/>
      </left>
      <right>
        <color indexed="63"/>
      </right>
      <top style="thin"/>
      <bottom style="thin"/>
    </border>
    <border>
      <left>
        <color indexed="63"/>
      </left>
      <right style="thin"/>
      <top style="thin"/>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medium"/>
      <top>
        <color indexed="63"/>
      </top>
      <bottom>
        <color indexed="63"/>
      </bottom>
    </border>
    <border>
      <left>
        <color indexed="63"/>
      </left>
      <right>
        <color indexed="63"/>
      </right>
      <top style="hair"/>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3" fillId="0" borderId="0">
      <alignment/>
      <protection/>
    </xf>
    <xf numFmtId="0" fontId="4" fillId="2" borderId="0" applyNumberFormat="0" applyBorder="0">
      <alignment/>
      <protection locked="0"/>
    </xf>
    <xf numFmtId="0" fontId="5" fillId="3" borderId="0" applyNumberFormat="0" applyBorder="0">
      <alignment/>
      <protection locked="0"/>
    </xf>
  </cellStyleXfs>
  <cellXfs count="506">
    <xf numFmtId="0" fontId="0" fillId="0" borderId="0" xfId="0" applyAlignment="1">
      <alignment/>
    </xf>
    <xf numFmtId="0" fontId="6" fillId="0" borderId="0" xfId="0" applyFont="1" applyAlignment="1">
      <alignment/>
    </xf>
    <xf numFmtId="0" fontId="6" fillId="0" borderId="0" xfId="0" applyFont="1" applyBorder="1" applyAlignment="1">
      <alignment/>
    </xf>
    <xf numFmtId="0" fontId="6" fillId="0" borderId="0" xfId="0" applyFont="1" applyBorder="1" applyAlignment="1">
      <alignment horizontal="center"/>
    </xf>
    <xf numFmtId="0" fontId="7" fillId="0" borderId="0" xfId="0" applyFont="1" applyBorder="1" applyAlignment="1">
      <alignment horizontal="center"/>
    </xf>
    <xf numFmtId="0" fontId="9" fillId="0" borderId="0" xfId="0" applyFont="1" applyBorder="1" applyAlignment="1">
      <alignment horizontal="left"/>
    </xf>
    <xf numFmtId="0" fontId="11" fillId="0" borderId="0" xfId="0" applyFont="1" applyAlignment="1">
      <alignment/>
    </xf>
    <xf numFmtId="0" fontId="6" fillId="0" borderId="0" xfId="0" applyFont="1" applyAlignment="1">
      <alignment horizontal="left" vertical="top"/>
    </xf>
    <xf numFmtId="0" fontId="0" fillId="0" borderId="0" xfId="0" applyFont="1" applyAlignment="1">
      <alignment vertical="center"/>
    </xf>
    <xf numFmtId="0" fontId="0" fillId="0" borderId="0" xfId="0" applyFont="1" applyAlignment="1">
      <alignment horizontal="left" vertical="top"/>
    </xf>
    <xf numFmtId="0" fontId="0" fillId="0" borderId="0" xfId="0" applyFont="1" applyAlignment="1">
      <alignment horizontal="left" vertical="top" wrapText="1"/>
    </xf>
    <xf numFmtId="0" fontId="11" fillId="0" borderId="0" xfId="0" applyFont="1" applyAlignment="1">
      <alignment horizontal="left" vertical="top"/>
    </xf>
    <xf numFmtId="0" fontId="12" fillId="0" borderId="0" xfId="0" applyFont="1" applyAlignment="1">
      <alignment horizontal="center"/>
    </xf>
    <xf numFmtId="0" fontId="12" fillId="0" borderId="0" xfId="0" applyFont="1" applyAlignment="1">
      <alignment/>
    </xf>
    <xf numFmtId="0" fontId="6" fillId="0" borderId="0" xfId="0" applyFont="1" applyFill="1" applyAlignment="1">
      <alignment/>
    </xf>
    <xf numFmtId="0" fontId="13" fillId="4" borderId="0" xfId="0" applyFont="1" applyFill="1" applyBorder="1" applyAlignment="1">
      <alignment horizontal="left"/>
    </xf>
    <xf numFmtId="0" fontId="14" fillId="4" borderId="0" xfId="0" applyFont="1" applyFill="1" applyBorder="1" applyAlignment="1">
      <alignment/>
    </xf>
    <xf numFmtId="0" fontId="6" fillId="4" borderId="0" xfId="0" applyFont="1" applyFill="1" applyAlignment="1">
      <alignment/>
    </xf>
    <xf numFmtId="0" fontId="9" fillId="4" borderId="0" xfId="0" applyFont="1" applyFill="1" applyBorder="1" applyAlignment="1">
      <alignment horizontal="left"/>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xf>
    <xf numFmtId="0" fontId="9" fillId="0" borderId="0" xfId="0" applyFont="1" applyAlignment="1">
      <alignment horizontal="center" vertical="center"/>
    </xf>
    <xf numFmtId="0" fontId="3" fillId="0" borderId="0" xfId="0" applyFont="1" applyAlignment="1" quotePrefix="1">
      <alignment horizontal="righ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xf>
    <xf numFmtId="0" fontId="9" fillId="0" borderId="0" xfId="0" applyFont="1" applyAlignment="1">
      <alignment horizontal="left" vertical="center"/>
    </xf>
    <xf numFmtId="0" fontId="3" fillId="0" borderId="0" xfId="0" applyFont="1" applyAlignment="1">
      <alignment horizontal="right" vertical="center"/>
    </xf>
    <xf numFmtId="0" fontId="14" fillId="0" borderId="0" xfId="0" applyFont="1" applyAlignment="1">
      <alignment/>
    </xf>
    <xf numFmtId="0" fontId="6" fillId="0" borderId="0" xfId="0" applyFont="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Alignment="1">
      <alignment horizontal="left" vertical="center"/>
    </xf>
    <xf numFmtId="0" fontId="13" fillId="0" borderId="0" xfId="0" applyFont="1" applyAlignment="1">
      <alignment horizontal="left"/>
    </xf>
    <xf numFmtId="0" fontId="15" fillId="0" borderId="0" xfId="0" applyFont="1" applyAlignment="1">
      <alignment horizontal="left"/>
    </xf>
    <xf numFmtId="0" fontId="12" fillId="0" borderId="0" xfId="0" applyFont="1" applyAlignment="1">
      <alignment horizontal="center"/>
    </xf>
    <xf numFmtId="0" fontId="15" fillId="0" borderId="0" xfId="0" applyFont="1" applyAlignment="1">
      <alignment horizontal="left"/>
    </xf>
    <xf numFmtId="0" fontId="16" fillId="0" borderId="0" xfId="0" applyFont="1" applyAlignment="1">
      <alignment horizontal="center"/>
    </xf>
    <xf numFmtId="0" fontId="17" fillId="0" borderId="0" xfId="0" applyFont="1" applyAlignment="1">
      <alignment horizontal="left"/>
    </xf>
    <xf numFmtId="0" fontId="18" fillId="0" borderId="0" xfId="0" applyFont="1" applyAlignment="1">
      <alignment horizontal="left"/>
    </xf>
    <xf numFmtId="0" fontId="6" fillId="0" borderId="0" xfId="0" applyFont="1" applyAlignment="1">
      <alignment horizontal="left"/>
    </xf>
    <xf numFmtId="0" fontId="11" fillId="0" borderId="0" xfId="0" applyFont="1" applyAlignment="1">
      <alignment horizontal="left" vertical="center"/>
    </xf>
    <xf numFmtId="0" fontId="19" fillId="0" borderId="0" xfId="0" applyFont="1" applyAlignment="1">
      <alignment/>
    </xf>
    <xf numFmtId="0" fontId="3" fillId="0" borderId="0" xfId="0" applyFont="1" applyAlignment="1">
      <alignment horizontal="center"/>
    </xf>
    <xf numFmtId="0" fontId="8" fillId="0" borderId="0" xfId="0" applyFont="1" applyAlignment="1" quotePrefix="1">
      <alignment horizontal="right" vertical="top"/>
    </xf>
    <xf numFmtId="0" fontId="0" fillId="0" borderId="0" xfId="0" applyFill="1" applyBorder="1" applyAlignment="1">
      <alignment/>
    </xf>
    <xf numFmtId="1" fontId="9" fillId="0" borderId="0"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170" fontId="3" fillId="0" borderId="0" xfId="0" applyNumberFormat="1" applyFont="1" applyFill="1" applyBorder="1" applyAlignment="1">
      <alignment horizontal="right" vertical="center"/>
    </xf>
    <xf numFmtId="0" fontId="9" fillId="0" borderId="3" xfId="0" applyFont="1" applyFill="1" applyBorder="1" applyAlignment="1">
      <alignment horizontal="center" vertical="center"/>
    </xf>
    <xf numFmtId="0" fontId="0" fillId="0" borderId="0" xfId="0" applyFill="1" applyAlignment="1">
      <alignment/>
    </xf>
    <xf numFmtId="0" fontId="9" fillId="0" borderId="0" xfId="0" applyFont="1" applyBorder="1" applyAlignment="1">
      <alignment horizontal="left" vertical="center" wrapText="1"/>
    </xf>
    <xf numFmtId="0" fontId="7" fillId="0" borderId="0" xfId="0" applyFont="1" applyBorder="1" applyAlignment="1">
      <alignment horizontal="center" vertical="center"/>
    </xf>
    <xf numFmtId="0" fontId="0" fillId="0" borderId="0" xfId="0" applyAlignment="1">
      <alignment vertical="top"/>
    </xf>
    <xf numFmtId="0" fontId="0" fillId="0" borderId="0" xfId="0" applyFont="1" applyAlignment="1">
      <alignment vertical="top" wrapText="1"/>
    </xf>
    <xf numFmtId="0" fontId="8" fillId="0" borderId="0" xfId="0" applyFont="1" applyBorder="1" applyAlignment="1" quotePrefix="1">
      <alignment horizontal="right" vertical="top"/>
    </xf>
    <xf numFmtId="0" fontId="0" fillId="0" borderId="0" xfId="0" applyBorder="1" applyAlignment="1">
      <alignment/>
    </xf>
    <xf numFmtId="170" fontId="0" fillId="0" borderId="0" xfId="0" applyNumberFormat="1" applyFill="1" applyBorder="1" applyAlignment="1">
      <alignment horizontal="right"/>
    </xf>
    <xf numFmtId="0" fontId="3" fillId="0" borderId="0" xfId="0" applyFont="1" applyFill="1" applyAlignment="1">
      <alignment horizontal="center"/>
    </xf>
    <xf numFmtId="170" fontId="3" fillId="0" borderId="0" xfId="0" applyNumberFormat="1" applyFont="1" applyFill="1" applyBorder="1" applyAlignment="1">
      <alignment horizontal="right"/>
    </xf>
    <xf numFmtId="170" fontId="0" fillId="0" borderId="0" xfId="0" applyNumberFormat="1" applyFill="1" applyBorder="1" applyAlignment="1">
      <alignment/>
    </xf>
    <xf numFmtId="2" fontId="9" fillId="0" borderId="2" xfId="0" applyNumberFormat="1" applyFont="1" applyFill="1" applyBorder="1" applyAlignment="1">
      <alignment horizontal="center"/>
    </xf>
    <xf numFmtId="2" fontId="9" fillId="0" borderId="3" xfId="0" applyNumberFormat="1" applyFont="1" applyFill="1" applyBorder="1" applyAlignment="1">
      <alignment horizontal="center"/>
    </xf>
    <xf numFmtId="0" fontId="9" fillId="0" borderId="0" xfId="0" applyFont="1" applyFill="1" applyBorder="1" applyAlignment="1">
      <alignment horizontal="left"/>
    </xf>
    <xf numFmtId="0" fontId="14" fillId="0" borderId="0" xfId="0" applyFont="1" applyFill="1" applyAlignment="1">
      <alignment/>
    </xf>
    <xf numFmtId="0" fontId="9" fillId="0" borderId="0" xfId="0" applyFont="1" applyBorder="1" applyAlignment="1">
      <alignment horizontal="left" vertical="center"/>
    </xf>
    <xf numFmtId="0" fontId="9" fillId="0" borderId="0" xfId="0" applyFont="1" applyAlignment="1">
      <alignment vertical="top"/>
    </xf>
    <xf numFmtId="0" fontId="14" fillId="0" borderId="0" xfId="0" applyFont="1" applyAlignment="1">
      <alignment vertical="top"/>
    </xf>
    <xf numFmtId="0" fontId="0" fillId="0" borderId="0" xfId="0" applyFill="1" applyBorder="1" applyAlignment="1">
      <alignment vertical="top"/>
    </xf>
    <xf numFmtId="0" fontId="0" fillId="0" borderId="0" xfId="0" applyFill="1" applyAlignment="1">
      <alignment vertical="top"/>
    </xf>
    <xf numFmtId="0" fontId="9" fillId="4" borderId="4" xfId="0" applyFont="1" applyFill="1" applyBorder="1" applyAlignment="1">
      <alignment horizontal="center" vertical="center" wrapText="1"/>
    </xf>
    <xf numFmtId="0" fontId="9" fillId="0" borderId="0" xfId="0" applyFont="1" applyBorder="1" applyAlignment="1">
      <alignment horizontal="left" vertical="top"/>
    </xf>
    <xf numFmtId="49" fontId="3" fillId="0" borderId="0" xfId="0" applyNumberFormat="1" applyFont="1" applyAlignment="1">
      <alignment horizontal="left" vertical="top"/>
    </xf>
    <xf numFmtId="0" fontId="8" fillId="0" borderId="0" xfId="0" applyFont="1" applyAlignment="1">
      <alignment horizontal="center"/>
    </xf>
    <xf numFmtId="0" fontId="0" fillId="0" borderId="0" xfId="0" applyAlignment="1">
      <alignment vertical="center"/>
    </xf>
    <xf numFmtId="0" fontId="0" fillId="0" borderId="0" xfId="0" applyFont="1" applyBorder="1" applyAlignment="1">
      <alignment horizontal="center" vertical="center"/>
    </xf>
    <xf numFmtId="0" fontId="6" fillId="0" borderId="0" xfId="0" applyFont="1" applyBorder="1" applyAlignment="1">
      <alignment vertical="center"/>
    </xf>
    <xf numFmtId="0" fontId="9" fillId="5" borderId="2"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1" xfId="0" applyFont="1" applyFill="1" applyBorder="1" applyAlignment="1">
      <alignment horizontal="center" vertical="center"/>
    </xf>
    <xf numFmtId="170" fontId="9" fillId="5" borderId="0" xfId="0" applyNumberFormat="1" applyFont="1" applyFill="1" applyBorder="1" applyAlignment="1">
      <alignment horizontal="right" vertical="center"/>
    </xf>
    <xf numFmtId="0" fontId="9" fillId="0" borderId="0" xfId="0" applyFont="1" applyFill="1" applyAlignment="1">
      <alignment horizontal="center" vertical="center"/>
    </xf>
    <xf numFmtId="1" fontId="9" fillId="4" borderId="5" xfId="0" applyNumberFormat="1" applyFont="1" applyFill="1" applyBorder="1" applyAlignment="1">
      <alignment horizontal="center" vertical="center"/>
    </xf>
    <xf numFmtId="1" fontId="9" fillId="4" borderId="6" xfId="0" applyNumberFormat="1" applyFont="1" applyFill="1" applyBorder="1" applyAlignment="1">
      <alignment horizontal="center" vertical="center"/>
    </xf>
    <xf numFmtId="1" fontId="9" fillId="4" borderId="4" xfId="0" applyNumberFormat="1" applyFont="1" applyFill="1" applyBorder="1" applyAlignment="1">
      <alignment horizontal="center" vertical="center"/>
    </xf>
    <xf numFmtId="170" fontId="9" fillId="5" borderId="0" xfId="0" applyNumberFormat="1" applyFont="1" applyFill="1" applyBorder="1" applyAlignment="1">
      <alignment horizontal="right"/>
    </xf>
    <xf numFmtId="2" fontId="9" fillId="5" borderId="1" xfId="0" applyNumberFormat="1" applyFont="1" applyFill="1" applyBorder="1" applyAlignment="1">
      <alignment horizontal="center" vertical="center"/>
    </xf>
    <xf numFmtId="175" fontId="9" fillId="5" borderId="7" xfId="0" applyNumberFormat="1" applyFont="1" applyFill="1" applyBorder="1" applyAlignment="1">
      <alignment vertical="center"/>
    </xf>
    <xf numFmtId="2" fontId="9" fillId="5" borderId="2" xfId="0" applyNumberFormat="1" applyFont="1" applyFill="1" applyBorder="1" applyAlignment="1">
      <alignment horizontal="center" vertical="center"/>
    </xf>
    <xf numFmtId="0" fontId="9" fillId="5" borderId="0" xfId="0" applyFont="1" applyFill="1" applyBorder="1" applyAlignment="1">
      <alignment/>
    </xf>
    <xf numFmtId="175" fontId="9" fillId="5" borderId="0" xfId="0" applyNumberFormat="1" applyFont="1" applyFill="1" applyBorder="1" applyAlignment="1">
      <alignment vertical="center"/>
    </xf>
    <xf numFmtId="2" fontId="9" fillId="5" borderId="3" xfId="0" applyNumberFormat="1" applyFont="1" applyFill="1" applyBorder="1" applyAlignment="1">
      <alignment horizontal="center" vertical="center"/>
    </xf>
    <xf numFmtId="175" fontId="9" fillId="5" borderId="6" xfId="0" applyNumberFormat="1" applyFont="1" applyFill="1" applyBorder="1" applyAlignment="1">
      <alignment vertical="center"/>
    </xf>
    <xf numFmtId="2" fontId="9" fillId="5" borderId="2" xfId="0" applyNumberFormat="1" applyFont="1" applyFill="1" applyBorder="1" applyAlignment="1">
      <alignment horizontal="center"/>
    </xf>
    <xf numFmtId="2" fontId="9" fillId="5" borderId="2" xfId="0" applyNumberFormat="1" applyFont="1" applyFill="1" applyBorder="1" applyAlignment="1">
      <alignment horizontal="center"/>
    </xf>
    <xf numFmtId="2" fontId="9" fillId="5" borderId="3" xfId="0" applyNumberFormat="1" applyFont="1" applyFill="1" applyBorder="1" applyAlignment="1">
      <alignment horizontal="center"/>
    </xf>
    <xf numFmtId="0" fontId="9" fillId="5" borderId="8" xfId="0" applyFont="1" applyFill="1" applyBorder="1" applyAlignment="1">
      <alignment horizontal="center" vertical="center"/>
    </xf>
    <xf numFmtId="0" fontId="0" fillId="5" borderId="9" xfId="0" applyFill="1" applyBorder="1" applyAlignment="1">
      <alignment/>
    </xf>
    <xf numFmtId="0" fontId="0" fillId="5" borderId="9" xfId="0" applyFill="1" applyBorder="1" applyAlignment="1">
      <alignment vertical="top"/>
    </xf>
    <xf numFmtId="0" fontId="3" fillId="5" borderId="0" xfId="0" applyFont="1" applyFill="1" applyBorder="1" applyAlignment="1">
      <alignment vertical="top"/>
    </xf>
    <xf numFmtId="0" fontId="0" fillId="5" borderId="10" xfId="0" applyFill="1" applyBorder="1" applyAlignment="1">
      <alignment vertical="top"/>
    </xf>
    <xf numFmtId="0" fontId="0" fillId="4" borderId="9" xfId="0" applyFill="1" applyBorder="1" applyAlignment="1">
      <alignment/>
    </xf>
    <xf numFmtId="0" fontId="0" fillId="5" borderId="0" xfId="0" applyFill="1" applyAlignment="1">
      <alignment/>
    </xf>
    <xf numFmtId="0" fontId="0" fillId="5" borderId="0" xfId="0" applyFill="1" applyAlignment="1">
      <alignment vertical="top"/>
    </xf>
    <xf numFmtId="168" fontId="9" fillId="5" borderId="11" xfId="0" applyNumberFormat="1" applyFont="1" applyFill="1" applyBorder="1" applyAlignment="1">
      <alignment horizontal="right" vertical="center" wrapText="1"/>
    </xf>
    <xf numFmtId="168" fontId="3" fillId="0" borderId="10" xfId="0" applyNumberFormat="1" applyFont="1" applyFill="1" applyBorder="1" applyAlignment="1">
      <alignment horizontal="right" vertical="center"/>
    </xf>
    <xf numFmtId="168" fontId="3" fillId="0" borderId="4" xfId="0" applyNumberFormat="1" applyFont="1" applyFill="1" applyBorder="1" applyAlignment="1">
      <alignment horizontal="right" vertical="center"/>
    </xf>
    <xf numFmtId="168" fontId="3" fillId="5" borderId="10" xfId="0" applyNumberFormat="1" applyFont="1" applyFill="1" applyBorder="1" applyAlignment="1">
      <alignment horizontal="right" vertical="center"/>
    </xf>
    <xf numFmtId="168" fontId="3" fillId="5" borderId="4" xfId="0" applyNumberFormat="1" applyFont="1" applyFill="1" applyBorder="1" applyAlignment="1">
      <alignment horizontal="right" vertical="center"/>
    </xf>
    <xf numFmtId="0" fontId="9" fillId="0" borderId="0" xfId="0" applyFont="1" applyBorder="1" applyAlignment="1">
      <alignment horizontal="left" vertical="top" wrapText="1"/>
    </xf>
    <xf numFmtId="0" fontId="8" fillId="0" borderId="0" xfId="0" applyFont="1" applyAlignment="1" quotePrefix="1">
      <alignment horizontal="right"/>
    </xf>
    <xf numFmtId="175" fontId="9" fillId="5" borderId="11" xfId="0" applyNumberFormat="1" applyFont="1" applyFill="1" applyBorder="1" applyAlignment="1">
      <alignment vertical="center"/>
    </xf>
    <xf numFmtId="175" fontId="9" fillId="5" borderId="9" xfId="0" applyNumberFormat="1" applyFont="1" applyFill="1" applyBorder="1" applyAlignment="1">
      <alignment vertical="center"/>
    </xf>
    <xf numFmtId="175" fontId="9" fillId="5" borderId="5" xfId="0" applyNumberFormat="1" applyFont="1" applyFill="1" applyBorder="1" applyAlignment="1">
      <alignment vertical="center"/>
    </xf>
    <xf numFmtId="175" fontId="3" fillId="0" borderId="7" xfId="0" applyNumberFormat="1" applyFont="1" applyFill="1" applyBorder="1" applyAlignment="1">
      <alignment vertical="center"/>
    </xf>
    <xf numFmtId="175" fontId="3" fillId="5" borderId="9" xfId="0" applyNumberFormat="1" applyFont="1" applyFill="1" applyBorder="1" applyAlignment="1">
      <alignment vertical="center"/>
    </xf>
    <xf numFmtId="175" fontId="3" fillId="5" borderId="0" xfId="0" applyNumberFormat="1" applyFont="1" applyFill="1" applyBorder="1" applyAlignment="1">
      <alignment vertical="center"/>
    </xf>
    <xf numFmtId="175" fontId="3" fillId="0" borderId="9" xfId="0" applyNumberFormat="1" applyFont="1" applyFill="1" applyBorder="1" applyAlignment="1">
      <alignment vertical="center"/>
    </xf>
    <xf numFmtId="175" fontId="3" fillId="0" borderId="0" xfId="0" applyNumberFormat="1" applyFont="1" applyFill="1" applyBorder="1" applyAlignment="1">
      <alignment vertical="center"/>
    </xf>
    <xf numFmtId="175" fontId="3" fillId="0" borderId="5" xfId="0" applyNumberFormat="1" applyFont="1" applyFill="1" applyBorder="1" applyAlignment="1">
      <alignment vertical="center"/>
    </xf>
    <xf numFmtId="175" fontId="3" fillId="0" borderId="6" xfId="0" applyNumberFormat="1" applyFont="1" applyFill="1" applyBorder="1" applyAlignment="1">
      <alignment vertical="center"/>
    </xf>
    <xf numFmtId="175" fontId="3" fillId="0" borderId="6" xfId="0" applyNumberFormat="1" applyFont="1" applyBorder="1" applyAlignment="1">
      <alignment vertical="center"/>
    </xf>
    <xf numFmtId="175" fontId="3" fillId="5" borderId="5" xfId="0" applyNumberFormat="1" applyFont="1" applyFill="1" applyBorder="1" applyAlignment="1">
      <alignment vertical="center"/>
    </xf>
    <xf numFmtId="175" fontId="3" fillId="5" borderId="6" xfId="0" applyNumberFormat="1" applyFont="1" applyFill="1" applyBorder="1" applyAlignment="1">
      <alignment vertical="center"/>
    </xf>
    <xf numFmtId="0" fontId="0" fillId="4" borderId="5" xfId="0" applyFill="1" applyBorder="1" applyAlignment="1">
      <alignment/>
    </xf>
    <xf numFmtId="0" fontId="9" fillId="0" borderId="0" xfId="0" applyFont="1" applyFill="1" applyAlignment="1">
      <alignment vertical="center"/>
    </xf>
    <xf numFmtId="0" fontId="9" fillId="0" borderId="0" xfId="0" applyFont="1" applyFill="1" applyAlignment="1">
      <alignment horizontal="left" vertical="center"/>
    </xf>
    <xf numFmtId="49" fontId="3" fillId="0" borderId="0" xfId="0" applyNumberFormat="1" applyFont="1" applyAlignment="1">
      <alignment vertical="top"/>
    </xf>
    <xf numFmtId="0" fontId="0" fillId="0" borderId="0" xfId="0" applyAlignment="1">
      <alignment/>
    </xf>
    <xf numFmtId="0" fontId="10" fillId="0" borderId="0" xfId="0" applyFont="1" applyAlignment="1">
      <alignment horizontal="center" vertical="top"/>
    </xf>
    <xf numFmtId="0" fontId="11" fillId="0" borderId="0" xfId="0" applyFont="1" applyAlignment="1">
      <alignment vertical="top"/>
    </xf>
    <xf numFmtId="0" fontId="3" fillId="0" borderId="0" xfId="0" applyFont="1" applyAlignment="1">
      <alignment horizontal="center" vertical="top"/>
    </xf>
    <xf numFmtId="0" fontId="0" fillId="0" borderId="0" xfId="0" applyFont="1" applyAlignment="1">
      <alignment/>
    </xf>
    <xf numFmtId="0" fontId="10" fillId="0" borderId="0" xfId="0" applyFont="1" applyAlignment="1">
      <alignment horizontal="left" vertical="top"/>
    </xf>
    <xf numFmtId="49" fontId="0" fillId="0" borderId="0" xfId="0" applyNumberFormat="1" applyFont="1" applyAlignment="1">
      <alignment vertical="center"/>
    </xf>
    <xf numFmtId="49" fontId="0" fillId="0" borderId="0" xfId="0" applyNumberFormat="1" applyFont="1" applyAlignment="1">
      <alignment horizontal="left" vertical="center"/>
    </xf>
    <xf numFmtId="168" fontId="9" fillId="5" borderId="9" xfId="0" applyNumberFormat="1" applyFont="1" applyFill="1" applyBorder="1" applyAlignment="1">
      <alignment horizontal="right" vertical="center" wrapText="1"/>
    </xf>
    <xf numFmtId="0" fontId="9" fillId="0" borderId="7" xfId="0" applyFont="1" applyFill="1" applyBorder="1" applyAlignment="1">
      <alignment horizontal="left"/>
    </xf>
    <xf numFmtId="3" fontId="3" fillId="5" borderId="0" xfId="0" applyNumberFormat="1" applyFont="1" applyFill="1" applyBorder="1" applyAlignment="1">
      <alignment horizontal="right"/>
    </xf>
    <xf numFmtId="0" fontId="3" fillId="0" borderId="0" xfId="0" applyFont="1" applyFill="1" applyBorder="1" applyAlignment="1">
      <alignment horizontal="right" vertical="top"/>
    </xf>
    <xf numFmtId="0" fontId="0" fillId="5" borderId="0" xfId="0" applyFill="1" applyBorder="1" applyAlignment="1">
      <alignment horizontal="right" vertical="top"/>
    </xf>
    <xf numFmtId="1" fontId="3" fillId="0" borderId="0" xfId="0" applyNumberFormat="1" applyFont="1" applyFill="1" applyBorder="1" applyAlignment="1">
      <alignment horizontal="right"/>
    </xf>
    <xf numFmtId="0" fontId="0" fillId="0" borderId="0" xfId="0" applyFill="1" applyBorder="1" applyAlignment="1">
      <alignment horizontal="right" vertical="top"/>
    </xf>
    <xf numFmtId="3" fontId="0" fillId="5" borderId="0" xfId="0" applyNumberFormat="1" applyFill="1" applyBorder="1" applyAlignment="1">
      <alignment horizontal="right" vertical="top"/>
    </xf>
    <xf numFmtId="1" fontId="9" fillId="4" borderId="10" xfId="0" applyNumberFormat="1" applyFont="1" applyFill="1" applyBorder="1" applyAlignment="1">
      <alignment horizontal="center" vertical="center" wrapText="1"/>
    </xf>
    <xf numFmtId="168" fontId="3" fillId="0" borderId="9" xfId="0" applyNumberFormat="1" applyFont="1" applyFill="1" applyBorder="1" applyAlignment="1">
      <alignment horizontal="right" vertical="center" wrapText="1"/>
    </xf>
    <xf numFmtId="168" fontId="3" fillId="5" borderId="9" xfId="0" applyNumberFormat="1" applyFont="1" applyFill="1" applyBorder="1" applyAlignment="1">
      <alignment horizontal="right" vertical="center" wrapText="1"/>
    </xf>
    <xf numFmtId="168" fontId="3" fillId="0" borderId="5" xfId="0" applyNumberFormat="1" applyFont="1" applyFill="1" applyBorder="1" applyAlignment="1">
      <alignment horizontal="right" vertical="center" wrapText="1"/>
    </xf>
    <xf numFmtId="168" fontId="3" fillId="5" borderId="5" xfId="0" applyNumberFormat="1" applyFont="1" applyFill="1" applyBorder="1" applyAlignment="1">
      <alignment horizontal="right" vertical="center" wrapText="1"/>
    </xf>
    <xf numFmtId="0" fontId="0" fillId="0" borderId="10" xfId="0" applyFill="1" applyBorder="1" applyAlignment="1">
      <alignment/>
    </xf>
    <xf numFmtId="0" fontId="0" fillId="0" borderId="10" xfId="0" applyBorder="1" applyAlignment="1">
      <alignment/>
    </xf>
    <xf numFmtId="0" fontId="0" fillId="5" borderId="10" xfId="0" applyFill="1" applyBorder="1" applyAlignment="1">
      <alignment/>
    </xf>
    <xf numFmtId="168" fontId="9" fillId="5" borderId="5" xfId="0" applyNumberFormat="1" applyFont="1" applyFill="1" applyBorder="1" applyAlignment="1">
      <alignment horizontal="right" vertical="center"/>
    </xf>
    <xf numFmtId="168" fontId="3" fillId="5" borderId="9" xfId="0" applyNumberFormat="1" applyFont="1" applyFill="1" applyBorder="1" applyAlignment="1">
      <alignment horizontal="right" vertical="center"/>
    </xf>
    <xf numFmtId="168" fontId="3" fillId="0" borderId="9" xfId="0" applyNumberFormat="1" applyFont="1" applyFill="1" applyBorder="1" applyAlignment="1">
      <alignment horizontal="right" vertical="center"/>
    </xf>
    <xf numFmtId="168" fontId="3" fillId="5" borderId="5" xfId="0" applyNumberFormat="1" applyFont="1" applyFill="1" applyBorder="1" applyAlignment="1">
      <alignment horizontal="right" vertical="center"/>
    </xf>
    <xf numFmtId="168" fontId="3" fillId="0" borderId="5" xfId="0" applyNumberFormat="1" applyFont="1" applyFill="1" applyBorder="1" applyAlignment="1">
      <alignment horizontal="right" vertical="center"/>
    </xf>
    <xf numFmtId="0" fontId="0" fillId="0" borderId="10" xfId="0" applyBorder="1" applyAlignment="1">
      <alignment vertical="top"/>
    </xf>
    <xf numFmtId="4" fontId="3" fillId="0" borderId="0" xfId="0" applyNumberFormat="1" applyFont="1" applyFill="1" applyBorder="1" applyAlignment="1">
      <alignment horizontal="right"/>
    </xf>
    <xf numFmtId="175" fontId="0" fillId="5" borderId="0" xfId="0" applyNumberFormat="1" applyFill="1" applyBorder="1" applyAlignment="1">
      <alignment horizontal="right" vertical="top"/>
    </xf>
    <xf numFmtId="175" fontId="9" fillId="5" borderId="12" xfId="0" applyNumberFormat="1" applyFont="1" applyFill="1" applyBorder="1" applyAlignment="1">
      <alignment vertical="center"/>
    </xf>
    <xf numFmtId="175" fontId="9" fillId="5" borderId="10" xfId="0" applyNumberFormat="1" applyFont="1" applyFill="1" applyBorder="1" applyAlignment="1">
      <alignment vertical="center"/>
    </xf>
    <xf numFmtId="175" fontId="3" fillId="5" borderId="10" xfId="0" applyNumberFormat="1" applyFont="1" applyFill="1" applyBorder="1" applyAlignment="1">
      <alignment vertical="center"/>
    </xf>
    <xf numFmtId="175" fontId="3" fillId="0" borderId="10" xfId="0" applyNumberFormat="1" applyFont="1" applyBorder="1" applyAlignment="1">
      <alignment vertical="center"/>
    </xf>
    <xf numFmtId="175" fontId="3" fillId="0" borderId="4" xfId="0" applyNumberFormat="1" applyFont="1" applyBorder="1" applyAlignment="1">
      <alignment vertical="center"/>
    </xf>
    <xf numFmtId="175" fontId="3" fillId="5" borderId="4" xfId="0" applyNumberFormat="1" applyFont="1" applyFill="1" applyBorder="1" applyAlignment="1">
      <alignment vertical="center"/>
    </xf>
    <xf numFmtId="0" fontId="9" fillId="4" borderId="10" xfId="0" applyFont="1" applyFill="1" applyBorder="1" applyAlignment="1">
      <alignment horizontal="center" vertical="center"/>
    </xf>
    <xf numFmtId="178" fontId="9" fillId="5" borderId="11" xfId="0" applyNumberFormat="1" applyFont="1" applyFill="1" applyBorder="1" applyAlignment="1">
      <alignment horizontal="right" vertical="center" wrapText="1"/>
    </xf>
    <xf numFmtId="178" fontId="9" fillId="5" borderId="12" xfId="0" applyNumberFormat="1" applyFont="1" applyFill="1" applyBorder="1" applyAlignment="1">
      <alignment horizontal="right" vertical="center" wrapText="1"/>
    </xf>
    <xf numFmtId="172" fontId="9" fillId="5" borderId="9" xfId="0" applyNumberFormat="1" applyFont="1" applyFill="1" applyBorder="1" applyAlignment="1">
      <alignment horizontal="right" vertical="center" wrapText="1"/>
    </xf>
    <xf numFmtId="172" fontId="9" fillId="5" borderId="10" xfId="0" applyNumberFormat="1" applyFont="1" applyFill="1" applyBorder="1" applyAlignment="1">
      <alignment horizontal="right" vertical="center" wrapText="1"/>
    </xf>
    <xf numFmtId="172" fontId="9" fillId="5" borderId="5" xfId="0" applyNumberFormat="1" applyFont="1" applyFill="1" applyBorder="1" applyAlignment="1">
      <alignment horizontal="right" vertical="center" wrapText="1"/>
    </xf>
    <xf numFmtId="172" fontId="9" fillId="5" borderId="4" xfId="0" applyNumberFormat="1" applyFont="1" applyFill="1" applyBorder="1" applyAlignment="1">
      <alignment horizontal="right" vertical="center" wrapText="1"/>
    </xf>
    <xf numFmtId="178" fontId="3" fillId="0" borderId="9" xfId="0" applyNumberFormat="1" applyFont="1" applyFill="1" applyBorder="1" applyAlignment="1">
      <alignment horizontal="right" vertical="center" wrapText="1"/>
    </xf>
    <xf numFmtId="178" fontId="3" fillId="0" borderId="10" xfId="0" applyNumberFormat="1" applyFont="1" applyFill="1" applyBorder="1" applyAlignment="1">
      <alignment horizontal="right" vertical="center" wrapText="1"/>
    </xf>
    <xf numFmtId="178" fontId="3" fillId="5" borderId="9" xfId="0" applyNumberFormat="1" applyFont="1" applyFill="1" applyBorder="1" applyAlignment="1">
      <alignment horizontal="right" vertical="center" wrapText="1"/>
    </xf>
    <xf numFmtId="178" fontId="3" fillId="5" borderId="10" xfId="0" applyNumberFormat="1" applyFont="1" applyFill="1" applyBorder="1" applyAlignment="1">
      <alignment horizontal="right" vertical="center" wrapText="1"/>
    </xf>
    <xf numFmtId="178" fontId="3" fillId="0" borderId="5" xfId="0" applyNumberFormat="1" applyFont="1" applyFill="1" applyBorder="1" applyAlignment="1">
      <alignment horizontal="right" vertical="center" wrapText="1"/>
    </xf>
    <xf numFmtId="178" fontId="3" fillId="0" borderId="4" xfId="0" applyNumberFormat="1" applyFont="1" applyFill="1" applyBorder="1" applyAlignment="1">
      <alignment horizontal="right" vertical="center" wrapText="1"/>
    </xf>
    <xf numFmtId="178" fontId="3" fillId="5" borderId="5" xfId="0" applyNumberFormat="1" applyFont="1" applyFill="1" applyBorder="1" applyAlignment="1">
      <alignment horizontal="right" vertical="center" wrapText="1"/>
    </xf>
    <xf numFmtId="178" fontId="3" fillId="5" borderId="4" xfId="0" applyNumberFormat="1" applyFont="1" applyFill="1" applyBorder="1" applyAlignment="1">
      <alignment horizontal="right" vertical="center" wrapText="1"/>
    </xf>
    <xf numFmtId="1" fontId="9" fillId="4" borderId="5" xfId="0" applyNumberFormat="1" applyFont="1" applyFill="1" applyBorder="1" applyAlignment="1">
      <alignment horizontal="right" vertical="center" wrapText="1"/>
    </xf>
    <xf numFmtId="1" fontId="9" fillId="6" borderId="4" xfId="0" applyNumberFormat="1" applyFont="1" applyFill="1" applyBorder="1" applyAlignment="1">
      <alignment horizontal="center" vertical="center"/>
    </xf>
    <xf numFmtId="3" fontId="0" fillId="0" borderId="0" xfId="0" applyNumberFormat="1" applyFill="1" applyBorder="1" applyAlignment="1">
      <alignment horizontal="right" vertical="top"/>
    </xf>
    <xf numFmtId="0" fontId="0" fillId="0" borderId="10" xfId="0" applyFill="1" applyBorder="1" applyAlignment="1">
      <alignment vertical="top"/>
    </xf>
    <xf numFmtId="0" fontId="3" fillId="5" borderId="6" xfId="0" applyFont="1" applyFill="1" applyBorder="1" applyAlignment="1">
      <alignment vertical="top"/>
    </xf>
    <xf numFmtId="0" fontId="0" fillId="5" borderId="6" xfId="0" applyFill="1" applyBorder="1" applyAlignment="1">
      <alignment horizontal="right" vertical="top"/>
    </xf>
    <xf numFmtId="0" fontId="0" fillId="5" borderId="4" xfId="0" applyFill="1" applyBorder="1" applyAlignment="1">
      <alignment vertical="top"/>
    </xf>
    <xf numFmtId="3" fontId="3" fillId="0" borderId="13" xfId="0" applyNumberFormat="1" applyFont="1" applyFill="1" applyBorder="1" applyAlignment="1">
      <alignment horizontal="right"/>
    </xf>
    <xf numFmtId="0" fontId="0" fillId="0" borderId="14" xfId="0" applyFill="1" applyBorder="1" applyAlignment="1">
      <alignment/>
    </xf>
    <xf numFmtId="0" fontId="0" fillId="5" borderId="5" xfId="0" applyFill="1" applyBorder="1" applyAlignment="1">
      <alignment vertical="top"/>
    </xf>
    <xf numFmtId="0" fontId="3" fillId="0" borderId="0" xfId="0" applyFont="1" applyFill="1" applyBorder="1" applyAlignment="1" quotePrefix="1">
      <alignment horizontal="right" vertical="top"/>
    </xf>
    <xf numFmtId="3" fontId="3" fillId="5" borderId="0" xfId="0" applyNumberFormat="1" applyFont="1" applyFill="1" applyBorder="1" applyAlignment="1" quotePrefix="1">
      <alignment horizontal="right" vertical="top"/>
    </xf>
    <xf numFmtId="182" fontId="3" fillId="0" borderId="0" xfId="0" applyNumberFormat="1" applyFont="1" applyFill="1" applyBorder="1" applyAlignment="1">
      <alignment horizontal="right"/>
    </xf>
    <xf numFmtId="182" fontId="3" fillId="5" borderId="0" xfId="0" applyNumberFormat="1" applyFont="1" applyFill="1" applyBorder="1" applyAlignment="1">
      <alignment horizontal="right"/>
    </xf>
    <xf numFmtId="9" fontId="3" fillId="0" borderId="0" xfId="0" applyNumberFormat="1" applyFont="1" applyFill="1" applyBorder="1" applyAlignment="1">
      <alignment horizontal="right"/>
    </xf>
    <xf numFmtId="1" fontId="9" fillId="4" borderId="15" xfId="0" applyNumberFormat="1" applyFont="1" applyFill="1" applyBorder="1" applyAlignment="1">
      <alignment horizontal="center" vertical="center" wrapText="1"/>
    </xf>
    <xf numFmtId="1" fontId="9" fillId="4" borderId="16" xfId="0" applyNumberFormat="1" applyFont="1" applyFill="1" applyBorder="1" applyAlignment="1">
      <alignment horizontal="center" vertical="center" wrapText="1"/>
    </xf>
    <xf numFmtId="1" fontId="9" fillId="4" borderId="17" xfId="0" applyNumberFormat="1" applyFont="1" applyFill="1" applyBorder="1" applyAlignment="1">
      <alignment horizontal="center" vertical="center" wrapText="1"/>
    </xf>
    <xf numFmtId="1" fontId="9" fillId="4" borderId="6" xfId="0" applyNumberFormat="1" applyFont="1" applyFill="1" applyBorder="1" applyAlignment="1">
      <alignment horizontal="center" vertical="center" wrapText="1"/>
    </xf>
    <xf numFmtId="1" fontId="9" fillId="4" borderId="6" xfId="0" applyNumberFormat="1" applyFont="1" applyFill="1" applyBorder="1" applyAlignment="1">
      <alignment horizontal="right" vertical="center" wrapText="1"/>
    </xf>
    <xf numFmtId="178" fontId="9" fillId="5" borderId="7" xfId="0" applyNumberFormat="1" applyFont="1" applyFill="1" applyBorder="1" applyAlignment="1">
      <alignment horizontal="right" vertical="center" wrapText="1"/>
    </xf>
    <xf numFmtId="172" fontId="9" fillId="5" borderId="7" xfId="0" applyNumberFormat="1" applyFont="1" applyFill="1" applyBorder="1" applyAlignment="1">
      <alignment horizontal="right" vertical="center" wrapText="1"/>
    </xf>
    <xf numFmtId="172" fontId="9" fillId="5" borderId="0" xfId="0" applyNumberFormat="1" applyFont="1" applyFill="1" applyBorder="1" applyAlignment="1">
      <alignment horizontal="right" vertical="center" wrapText="1"/>
    </xf>
    <xf numFmtId="172" fontId="9" fillId="5" borderId="6" xfId="0" applyNumberFormat="1" applyFont="1" applyFill="1" applyBorder="1" applyAlignment="1">
      <alignment horizontal="right" vertical="center" wrapText="1"/>
    </xf>
    <xf numFmtId="178" fontId="3" fillId="0" borderId="0" xfId="0" applyNumberFormat="1" applyFont="1" applyFill="1" applyBorder="1" applyAlignment="1">
      <alignment horizontal="right" vertical="center" wrapText="1"/>
    </xf>
    <xf numFmtId="178" fontId="3" fillId="5" borderId="0" xfId="0" applyNumberFormat="1" applyFont="1" applyFill="1" applyBorder="1" applyAlignment="1">
      <alignment horizontal="right" vertical="center" wrapText="1"/>
    </xf>
    <xf numFmtId="178" fontId="3" fillId="0" borderId="6" xfId="0" applyNumberFormat="1" applyFont="1" applyFill="1" applyBorder="1" applyAlignment="1">
      <alignment horizontal="right" vertical="center" wrapText="1"/>
    </xf>
    <xf numFmtId="178" fontId="3" fillId="5" borderId="6" xfId="0" applyNumberFormat="1" applyFont="1" applyFill="1" applyBorder="1" applyAlignment="1">
      <alignment horizontal="right" vertical="center" wrapText="1"/>
    </xf>
    <xf numFmtId="168" fontId="9" fillId="5" borderId="12" xfId="0" applyNumberFormat="1" applyFont="1" applyFill="1" applyBorder="1" applyAlignment="1">
      <alignment horizontal="right" vertical="center"/>
    </xf>
    <xf numFmtId="168" fontId="9" fillId="5" borderId="10" xfId="0" applyNumberFormat="1" applyFont="1" applyFill="1" applyBorder="1" applyAlignment="1">
      <alignment horizontal="right" vertical="center"/>
    </xf>
    <xf numFmtId="168" fontId="9" fillId="5" borderId="4" xfId="0" applyNumberFormat="1" applyFont="1" applyFill="1" applyBorder="1" applyAlignment="1">
      <alignment horizontal="right" vertical="center"/>
    </xf>
    <xf numFmtId="1" fontId="21" fillId="4" borderId="10" xfId="0" applyNumberFormat="1" applyFont="1" applyFill="1" applyBorder="1" applyAlignment="1">
      <alignment horizontal="center" vertical="center" wrapText="1"/>
    </xf>
    <xf numFmtId="0" fontId="0" fillId="4" borderId="10" xfId="0" applyFill="1" applyBorder="1" applyAlignment="1">
      <alignment/>
    </xf>
    <xf numFmtId="168" fontId="9" fillId="5" borderId="11" xfId="0" applyNumberFormat="1" applyFont="1" applyFill="1" applyBorder="1" applyAlignment="1">
      <alignment horizontal="right" vertical="center"/>
    </xf>
    <xf numFmtId="168" fontId="9" fillId="5" borderId="9" xfId="0" applyNumberFormat="1" applyFont="1" applyFill="1" applyBorder="1" applyAlignment="1">
      <alignment horizontal="right" vertical="center"/>
    </xf>
    <xf numFmtId="0" fontId="9" fillId="4" borderId="10" xfId="0" applyFont="1" applyFill="1" applyBorder="1" applyAlignment="1" quotePrefix="1">
      <alignment horizontal="center" vertical="center"/>
    </xf>
    <xf numFmtId="175" fontId="3" fillId="0" borderId="9" xfId="0" applyNumberFormat="1" applyFont="1" applyBorder="1" applyAlignment="1">
      <alignment vertical="center"/>
    </xf>
    <xf numFmtId="175" fontId="3" fillId="0" borderId="5" xfId="0" applyNumberFormat="1" applyFont="1" applyBorder="1" applyAlignment="1">
      <alignment vertical="center"/>
    </xf>
    <xf numFmtId="168" fontId="9" fillId="5" borderId="12" xfId="0" applyNumberFormat="1" applyFont="1" applyFill="1" applyBorder="1" applyAlignment="1">
      <alignment horizontal="right" vertical="center" wrapText="1"/>
    </xf>
    <xf numFmtId="168" fontId="9" fillId="5" borderId="10" xfId="0" applyNumberFormat="1" applyFont="1" applyFill="1" applyBorder="1" applyAlignment="1">
      <alignment horizontal="right" vertical="center" wrapText="1"/>
    </xf>
    <xf numFmtId="168" fontId="9" fillId="5" borderId="4" xfId="0" applyNumberFormat="1" applyFont="1" applyFill="1" applyBorder="1" applyAlignment="1">
      <alignment horizontal="right" vertical="center" wrapText="1"/>
    </xf>
    <xf numFmtId="168" fontId="3" fillId="0" borderId="10" xfId="0" applyNumberFormat="1" applyFont="1" applyFill="1" applyBorder="1" applyAlignment="1">
      <alignment horizontal="right" vertical="center" wrapText="1"/>
    </xf>
    <xf numFmtId="168" fontId="3" fillId="5" borderId="10" xfId="0" applyNumberFormat="1" applyFont="1" applyFill="1" applyBorder="1" applyAlignment="1">
      <alignment horizontal="right" vertical="center" wrapText="1"/>
    </xf>
    <xf numFmtId="168" fontId="3" fillId="0" borderId="4" xfId="0" applyNumberFormat="1" applyFont="1" applyFill="1" applyBorder="1" applyAlignment="1">
      <alignment horizontal="right" vertical="center" wrapText="1"/>
    </xf>
    <xf numFmtId="168" fontId="3" fillId="5" borderId="4" xfId="0" applyNumberFormat="1" applyFont="1" applyFill="1" applyBorder="1" applyAlignment="1">
      <alignment horizontal="right" vertical="center" wrapText="1"/>
    </xf>
    <xf numFmtId="0" fontId="9" fillId="4" borderId="9" xfId="0" applyFont="1" applyFill="1" applyBorder="1" applyAlignment="1" quotePrefix="1">
      <alignment horizontal="right" vertical="center"/>
    </xf>
    <xf numFmtId="0" fontId="9" fillId="4" borderId="9" xfId="0" applyFont="1" applyFill="1" applyBorder="1" applyAlignment="1">
      <alignment horizontal="right" vertical="center"/>
    </xf>
    <xf numFmtId="1" fontId="21" fillId="4" borderId="9" xfId="0" applyNumberFormat="1" applyFont="1" applyFill="1" applyBorder="1" applyAlignment="1">
      <alignment horizontal="right" vertical="center" wrapText="1"/>
    </xf>
    <xf numFmtId="1" fontId="9" fillId="4" borderId="9" xfId="0" applyNumberFormat="1" applyFont="1" applyFill="1" applyBorder="1" applyAlignment="1">
      <alignment horizontal="right" vertical="center" wrapText="1"/>
    </xf>
    <xf numFmtId="0" fontId="9" fillId="5" borderId="0" xfId="0" applyFont="1" applyFill="1" applyBorder="1" applyAlignment="1">
      <alignment horizontal="left" wrapText="1"/>
    </xf>
    <xf numFmtId="0" fontId="3" fillId="5" borderId="0" xfId="0" applyFont="1" applyFill="1" applyBorder="1" applyAlignment="1">
      <alignment vertical="top" wrapText="1"/>
    </xf>
    <xf numFmtId="0" fontId="0" fillId="6" borderId="5" xfId="0" applyFill="1" applyBorder="1" applyAlignment="1">
      <alignment/>
    </xf>
    <xf numFmtId="0" fontId="3" fillId="4" borderId="7" xfId="0" applyFont="1" applyFill="1" applyBorder="1" applyAlignment="1">
      <alignment horizontal="right" vertical="top"/>
    </xf>
    <xf numFmtId="0" fontId="0" fillId="0" borderId="0" xfId="0" applyFill="1" applyBorder="1" applyAlignment="1">
      <alignment vertical="center"/>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6" fillId="0" borderId="0" xfId="0" applyFont="1" applyFill="1" applyAlignment="1">
      <alignment vertical="center"/>
    </xf>
    <xf numFmtId="0" fontId="10" fillId="6" borderId="6" xfId="0" applyFont="1" applyFill="1" applyBorder="1" applyAlignment="1">
      <alignment horizontal="center" vertical="center"/>
    </xf>
    <xf numFmtId="0" fontId="9" fillId="4" borderId="0" xfId="0" applyFont="1" applyFill="1" applyBorder="1" applyAlignment="1">
      <alignment horizontal="left" vertical="center"/>
    </xf>
    <xf numFmtId="0" fontId="3" fillId="0" borderId="0" xfId="0" applyFont="1" applyBorder="1" applyAlignment="1">
      <alignment horizontal="left" vertical="center"/>
    </xf>
    <xf numFmtId="0" fontId="3" fillId="0" borderId="10" xfId="0" applyFont="1" applyBorder="1" applyAlignment="1">
      <alignment horizontal="left" vertical="center"/>
    </xf>
    <xf numFmtId="0" fontId="9" fillId="4" borderId="20" xfId="0" applyFont="1" applyFill="1" applyBorder="1" applyAlignment="1">
      <alignment horizontal="left" vertical="center"/>
    </xf>
    <xf numFmtId="0" fontId="12" fillId="0" borderId="6" xfId="0" applyFont="1" applyBorder="1" applyAlignment="1">
      <alignment horizontal="left" vertical="top"/>
    </xf>
    <xf numFmtId="0" fontId="11" fillId="0" borderId="6" xfId="0" applyFont="1" applyBorder="1" applyAlignment="1">
      <alignment horizontal="left" vertical="top"/>
    </xf>
    <xf numFmtId="0" fontId="11" fillId="0" borderId="4" xfId="0" applyFont="1" applyBorder="1" applyAlignment="1">
      <alignment horizontal="left" vertical="top"/>
    </xf>
    <xf numFmtId="0" fontId="24" fillId="4" borderId="21" xfId="0" applyFont="1" applyFill="1" applyBorder="1" applyAlignment="1">
      <alignment horizontal="left" vertical="center"/>
    </xf>
    <xf numFmtId="0" fontId="9" fillId="4" borderId="22" xfId="0" applyFont="1" applyFill="1" applyBorder="1" applyAlignment="1">
      <alignment horizontal="left" vertical="center"/>
    </xf>
    <xf numFmtId="0" fontId="22" fillId="0" borderId="22"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9" fillId="4" borderId="24" xfId="0" applyFont="1" applyFill="1" applyBorder="1" applyAlignment="1">
      <alignment horizontal="left" vertical="center"/>
    </xf>
    <xf numFmtId="0" fontId="9" fillId="4" borderId="18" xfId="0" applyFont="1" applyFill="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9" fillId="4" borderId="24" xfId="0" applyFont="1" applyFill="1" applyBorder="1" applyAlignment="1" quotePrefix="1">
      <alignment horizontal="left" vertical="center"/>
    </xf>
    <xf numFmtId="0" fontId="3" fillId="4" borderId="18" xfId="0" applyFont="1" applyFill="1" applyBorder="1" applyAlignment="1">
      <alignment horizontal="left" vertical="center"/>
    </xf>
    <xf numFmtId="0" fontId="9" fillId="4" borderId="24" xfId="0" applyFont="1" applyFill="1" applyBorder="1" applyAlignment="1">
      <alignment horizontal="left" vertical="top"/>
    </xf>
    <xf numFmtId="0" fontId="9" fillId="4" borderId="18" xfId="0" applyFont="1" applyFill="1" applyBorder="1" applyAlignment="1">
      <alignment horizontal="left" vertical="top"/>
    </xf>
    <xf numFmtId="0" fontId="11" fillId="4" borderId="18" xfId="0" applyFont="1" applyFill="1" applyBorder="1" applyAlignment="1">
      <alignment vertical="top"/>
    </xf>
    <xf numFmtId="0" fontId="9" fillId="4" borderId="25" xfId="0" applyFont="1" applyFill="1" applyBorder="1" applyAlignment="1">
      <alignment horizontal="left" vertical="center"/>
    </xf>
    <xf numFmtId="0" fontId="9" fillId="4" borderId="13" xfId="0" applyFont="1" applyFill="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12" fillId="6" borderId="5" xfId="0" applyFont="1" applyFill="1" applyBorder="1" applyAlignment="1">
      <alignment horizontal="left" vertical="top"/>
    </xf>
    <xf numFmtId="0" fontId="12" fillId="6" borderId="6" xfId="0" applyFont="1" applyFill="1" applyBorder="1" applyAlignment="1">
      <alignment horizontal="left" vertical="top"/>
    </xf>
    <xf numFmtId="175" fontId="3" fillId="0" borderId="11" xfId="0" applyNumberFormat="1" applyFont="1" applyFill="1" applyBorder="1" applyAlignment="1">
      <alignment vertical="center"/>
    </xf>
    <xf numFmtId="0" fontId="0" fillId="0" borderId="9" xfId="0" applyFill="1" applyBorder="1" applyAlignment="1">
      <alignment vertical="top"/>
    </xf>
    <xf numFmtId="0" fontId="3" fillId="0" borderId="0" xfId="0" applyFont="1" applyFill="1" applyBorder="1" applyAlignment="1">
      <alignment vertical="top"/>
    </xf>
    <xf numFmtId="0" fontId="0" fillId="0" borderId="9" xfId="0" applyFill="1" applyBorder="1" applyAlignment="1">
      <alignment/>
    </xf>
    <xf numFmtId="0" fontId="9" fillId="0" borderId="0" xfId="0" applyFont="1" applyFill="1" applyBorder="1" applyAlignment="1">
      <alignment horizontal="left" wrapText="1"/>
    </xf>
    <xf numFmtId="0" fontId="0" fillId="0" borderId="26" xfId="0" applyFill="1" applyBorder="1" applyAlignment="1">
      <alignment/>
    </xf>
    <xf numFmtId="0" fontId="9" fillId="0" borderId="13" xfId="0" applyFont="1" applyFill="1" applyBorder="1" applyAlignment="1">
      <alignment horizontal="left" wrapText="1"/>
    </xf>
    <xf numFmtId="0" fontId="9" fillId="6" borderId="6" xfId="0" applyFont="1" applyFill="1" applyBorder="1" applyAlignment="1">
      <alignment horizontal="right" vertical="center"/>
    </xf>
    <xf numFmtId="0" fontId="9" fillId="6" borderId="4" xfId="0" applyFont="1" applyFill="1" applyBorder="1" applyAlignment="1">
      <alignment horizontal="right" vertical="center"/>
    </xf>
    <xf numFmtId="0" fontId="9" fillId="4" borderId="0" xfId="0" applyFont="1" applyFill="1" applyBorder="1" applyAlignment="1">
      <alignment horizontal="center" vertical="top" wrapText="1"/>
    </xf>
    <xf numFmtId="0" fontId="3" fillId="0" borderId="0" xfId="0" applyFont="1" applyAlignment="1">
      <alignment horizontal="left"/>
    </xf>
    <xf numFmtId="0" fontId="3" fillId="0" borderId="0" xfId="0" applyFont="1" applyAlignment="1">
      <alignment horizontal="right"/>
    </xf>
    <xf numFmtId="0" fontId="9" fillId="4" borderId="0" xfId="0" applyFont="1" applyFill="1" applyAlignment="1">
      <alignment horizontal="center" vertical="top" wrapText="1"/>
    </xf>
    <xf numFmtId="184" fontId="9" fillId="5" borderId="7" xfId="0" applyNumberFormat="1" applyFont="1" applyFill="1" applyBorder="1" applyAlignment="1">
      <alignment horizontal="right"/>
    </xf>
    <xf numFmtId="184" fontId="9" fillId="5" borderId="12" xfId="0" applyNumberFormat="1" applyFont="1" applyFill="1" applyBorder="1" applyAlignment="1">
      <alignment horizontal="right"/>
    </xf>
    <xf numFmtId="184" fontId="9" fillId="5" borderId="0" xfId="0" applyNumberFormat="1" applyFont="1" applyFill="1" applyBorder="1" applyAlignment="1">
      <alignment horizontal="right"/>
    </xf>
    <xf numFmtId="184" fontId="9" fillId="5" borderId="10" xfId="0" applyNumberFormat="1" applyFont="1" applyFill="1" applyBorder="1" applyAlignment="1">
      <alignment horizontal="right"/>
    </xf>
    <xf numFmtId="184" fontId="9" fillId="5" borderId="6" xfId="0" applyNumberFormat="1" applyFont="1" applyFill="1" applyBorder="1" applyAlignment="1">
      <alignment horizontal="right"/>
    </xf>
    <xf numFmtId="184" fontId="9" fillId="5" borderId="4" xfId="0" applyNumberFormat="1" applyFont="1" applyFill="1" applyBorder="1" applyAlignment="1">
      <alignment horizontal="right"/>
    </xf>
    <xf numFmtId="184" fontId="3" fillId="0" borderId="7" xfId="0" applyNumberFormat="1" applyFont="1" applyFill="1" applyBorder="1" applyAlignment="1">
      <alignment horizontal="right" vertical="center"/>
    </xf>
    <xf numFmtId="184" fontId="3" fillId="0" borderId="12" xfId="0" applyNumberFormat="1" applyFont="1" applyFill="1" applyBorder="1" applyAlignment="1">
      <alignment horizontal="right" vertical="center"/>
    </xf>
    <xf numFmtId="184" fontId="3" fillId="5" borderId="0" xfId="0" applyNumberFormat="1" applyFont="1" applyFill="1" applyBorder="1" applyAlignment="1">
      <alignment horizontal="right" vertical="center"/>
    </xf>
    <xf numFmtId="184" fontId="3" fillId="5" borderId="10" xfId="0" applyNumberFormat="1" applyFont="1" applyFill="1" applyBorder="1" applyAlignment="1">
      <alignment horizontal="right" vertical="center"/>
    </xf>
    <xf numFmtId="184" fontId="3" fillId="0" borderId="0" xfId="0" applyNumberFormat="1" applyFont="1" applyFill="1" applyBorder="1" applyAlignment="1">
      <alignment horizontal="right" vertical="center"/>
    </xf>
    <xf numFmtId="184" fontId="3" fillId="0" borderId="10" xfId="0" applyNumberFormat="1" applyFont="1" applyFill="1" applyBorder="1" applyAlignment="1">
      <alignment horizontal="right" vertical="center"/>
    </xf>
    <xf numFmtId="184" fontId="3" fillId="0" borderId="6" xfId="0" applyNumberFormat="1" applyFont="1" applyFill="1" applyBorder="1" applyAlignment="1">
      <alignment horizontal="right" vertical="center"/>
    </xf>
    <xf numFmtId="184" fontId="3" fillId="0" borderId="4" xfId="0" applyNumberFormat="1" applyFont="1" applyFill="1" applyBorder="1" applyAlignment="1">
      <alignment horizontal="right" vertical="center"/>
    </xf>
    <xf numFmtId="184" fontId="3" fillId="5" borderId="6" xfId="0" applyNumberFormat="1" applyFont="1" applyFill="1" applyBorder="1" applyAlignment="1">
      <alignment horizontal="right" vertical="center"/>
    </xf>
    <xf numFmtId="184" fontId="3" fillId="5" borderId="4" xfId="0" applyNumberFormat="1" applyFont="1" applyFill="1" applyBorder="1" applyAlignment="1">
      <alignment horizontal="right" vertical="center"/>
    </xf>
    <xf numFmtId="183" fontId="9" fillId="5" borderId="7" xfId="0" applyNumberFormat="1" applyFont="1" applyFill="1" applyBorder="1" applyAlignment="1">
      <alignment horizontal="right"/>
    </xf>
    <xf numFmtId="183" fontId="9" fillId="5" borderId="12" xfId="0" applyNumberFormat="1" applyFont="1" applyFill="1" applyBorder="1" applyAlignment="1">
      <alignment horizontal="right"/>
    </xf>
    <xf numFmtId="183" fontId="9" fillId="5" borderId="0" xfId="0" applyNumberFormat="1" applyFont="1" applyFill="1" applyBorder="1" applyAlignment="1">
      <alignment horizontal="right"/>
    </xf>
    <xf numFmtId="183" fontId="9" fillId="5" borderId="10" xfId="0" applyNumberFormat="1" applyFont="1" applyFill="1" applyBorder="1" applyAlignment="1">
      <alignment horizontal="right"/>
    </xf>
    <xf numFmtId="183" fontId="3" fillId="0" borderId="7" xfId="0" applyNumberFormat="1" applyFont="1" applyFill="1" applyBorder="1" applyAlignment="1">
      <alignment horizontal="right" vertical="center"/>
    </xf>
    <xf numFmtId="183" fontId="3" fillId="0" borderId="12" xfId="0" applyNumberFormat="1" applyFont="1" applyFill="1" applyBorder="1" applyAlignment="1">
      <alignment horizontal="right" vertical="center"/>
    </xf>
    <xf numFmtId="183" fontId="3" fillId="5" borderId="0" xfId="0" applyNumberFormat="1" applyFont="1" applyFill="1" applyBorder="1" applyAlignment="1">
      <alignment horizontal="right" vertical="center"/>
    </xf>
    <xf numFmtId="183" fontId="3" fillId="5" borderId="10" xfId="0" applyNumberFormat="1" applyFont="1" applyFill="1" applyBorder="1" applyAlignment="1">
      <alignment horizontal="right" vertical="center"/>
    </xf>
    <xf numFmtId="183" fontId="3" fillId="0" borderId="0" xfId="0" applyNumberFormat="1" applyFont="1" applyFill="1" applyBorder="1" applyAlignment="1">
      <alignment horizontal="right" vertical="center"/>
    </xf>
    <xf numFmtId="183" fontId="3" fillId="0" borderId="10" xfId="0" applyNumberFormat="1" applyFont="1" applyFill="1" applyBorder="1" applyAlignment="1">
      <alignment horizontal="right" vertical="center"/>
    </xf>
    <xf numFmtId="183" fontId="3" fillId="0" borderId="6" xfId="0" applyNumberFormat="1" applyFont="1" applyFill="1" applyBorder="1" applyAlignment="1">
      <alignment horizontal="right" vertical="center"/>
    </xf>
    <xf numFmtId="183" fontId="3" fillId="0" borderId="4" xfId="0" applyNumberFormat="1" applyFont="1" applyFill="1" applyBorder="1" applyAlignment="1">
      <alignment horizontal="right" vertical="center"/>
    </xf>
    <xf numFmtId="183" fontId="3" fillId="5" borderId="6" xfId="0" applyNumberFormat="1" applyFont="1" applyFill="1" applyBorder="1" applyAlignment="1">
      <alignment horizontal="right" vertical="center"/>
    </xf>
    <xf numFmtId="183" fontId="3" fillId="5" borderId="2" xfId="0" applyNumberFormat="1" applyFont="1" applyFill="1" applyBorder="1" applyAlignment="1">
      <alignment vertical="center"/>
    </xf>
    <xf numFmtId="183" fontId="3" fillId="5" borderId="3" xfId="0" applyNumberFormat="1" applyFont="1" applyFill="1" applyBorder="1" applyAlignment="1">
      <alignment vertical="center"/>
    </xf>
    <xf numFmtId="183" fontId="9" fillId="5" borderId="1" xfId="0" applyNumberFormat="1" applyFont="1" applyFill="1" applyBorder="1" applyAlignment="1">
      <alignment vertical="center"/>
    </xf>
    <xf numFmtId="183" fontId="9" fillId="5" borderId="2" xfId="0" applyNumberFormat="1" applyFont="1" applyFill="1" applyBorder="1" applyAlignment="1">
      <alignment vertical="center"/>
    </xf>
    <xf numFmtId="183" fontId="9" fillId="5" borderId="3" xfId="0" applyNumberFormat="1" applyFont="1" applyFill="1" applyBorder="1" applyAlignment="1">
      <alignment vertical="center"/>
    </xf>
    <xf numFmtId="183" fontId="3" fillId="0" borderId="2" xfId="0" applyNumberFormat="1" applyFont="1" applyFill="1" applyBorder="1" applyAlignment="1">
      <alignment vertical="center"/>
    </xf>
    <xf numFmtId="183" fontId="3" fillId="0" borderId="3" xfId="0" applyNumberFormat="1" applyFont="1" applyFill="1" applyBorder="1" applyAlignment="1">
      <alignment vertical="center"/>
    </xf>
    <xf numFmtId="0" fontId="9" fillId="4" borderId="10" xfId="0" applyFont="1" applyFill="1" applyBorder="1" applyAlignment="1">
      <alignment horizontal="left"/>
    </xf>
    <xf numFmtId="0" fontId="10" fillId="4" borderId="0" xfId="0" applyFont="1" applyFill="1" applyBorder="1" applyAlignment="1">
      <alignment horizontal="left" vertical="top"/>
    </xf>
    <xf numFmtId="0" fontId="10" fillId="4" borderId="7" xfId="0" applyFont="1" applyFill="1" applyBorder="1" applyAlignment="1">
      <alignment horizontal="center" vertical="center"/>
    </xf>
    <xf numFmtId="0" fontId="10" fillId="4" borderId="12" xfId="0" applyFont="1" applyFill="1" applyBorder="1" applyAlignment="1">
      <alignment horizontal="center" vertical="center"/>
    </xf>
    <xf numFmtId="0" fontId="0" fillId="4" borderId="2" xfId="0" applyFill="1" applyBorder="1" applyAlignment="1">
      <alignment/>
    </xf>
    <xf numFmtId="0" fontId="0" fillId="4" borderId="3" xfId="0" applyFill="1" applyBorder="1" applyAlignment="1">
      <alignment/>
    </xf>
    <xf numFmtId="0" fontId="9" fillId="4" borderId="6" xfId="0" applyFont="1" applyFill="1" applyBorder="1" applyAlignment="1">
      <alignment horizontal="center" vertical="center" wrapText="1"/>
    </xf>
    <xf numFmtId="184" fontId="24" fillId="5" borderId="6" xfId="0" applyNumberFormat="1" applyFont="1" applyFill="1" applyBorder="1" applyAlignment="1">
      <alignment horizontal="right"/>
    </xf>
    <xf numFmtId="184" fontId="24" fillId="5" borderId="4" xfId="0" applyNumberFormat="1" applyFont="1" applyFill="1" applyBorder="1" applyAlignment="1">
      <alignment horizontal="right"/>
    </xf>
    <xf numFmtId="1" fontId="9" fillId="4" borderId="6" xfId="0" applyNumberFormat="1" applyFont="1" applyFill="1" applyBorder="1" applyAlignment="1">
      <alignment horizontal="center" vertical="top"/>
    </xf>
    <xf numFmtId="0" fontId="0" fillId="0" borderId="4" xfId="0" applyFill="1" applyBorder="1" applyAlignment="1">
      <alignment vertical="center"/>
    </xf>
    <xf numFmtId="16" fontId="21" fillId="6" borderId="1" xfId="0" applyNumberFormat="1" applyFont="1" applyFill="1" applyBorder="1" applyAlignment="1">
      <alignment horizontal="center" wrapText="1"/>
    </xf>
    <xf numFmtId="0" fontId="3" fillId="0" borderId="9" xfId="0" applyFont="1" applyFill="1" applyBorder="1" applyAlignment="1">
      <alignment horizontal="right" vertical="top"/>
    </xf>
    <xf numFmtId="1" fontId="9" fillId="0" borderId="5" xfId="0" applyNumberFormat="1" applyFont="1" applyFill="1" applyBorder="1" applyAlignment="1">
      <alignment horizontal="center" vertical="center"/>
    </xf>
    <xf numFmtId="0" fontId="9" fillId="6" borderId="3" xfId="0" applyFont="1" applyFill="1" applyBorder="1" applyAlignment="1">
      <alignment horizontal="center" vertical="top" wrapText="1"/>
    </xf>
    <xf numFmtId="0" fontId="0" fillId="6" borderId="0" xfId="0" applyFill="1" applyAlignment="1">
      <alignment/>
    </xf>
    <xf numFmtId="170" fontId="9" fillId="5" borderId="7" xfId="0" applyNumberFormat="1" applyFont="1" applyFill="1" applyBorder="1" applyAlignment="1">
      <alignment horizontal="right"/>
    </xf>
    <xf numFmtId="170" fontId="9" fillId="5" borderId="6" xfId="0" applyNumberFormat="1" applyFont="1" applyFill="1" applyBorder="1" applyAlignment="1">
      <alignment horizontal="right"/>
    </xf>
    <xf numFmtId="170" fontId="3" fillId="0" borderId="7" xfId="0" applyNumberFormat="1" applyFont="1" applyFill="1" applyBorder="1" applyAlignment="1">
      <alignment horizontal="right" vertical="center"/>
    </xf>
    <xf numFmtId="170" fontId="3" fillId="5" borderId="0" xfId="0" applyNumberFormat="1" applyFont="1" applyFill="1" applyBorder="1" applyAlignment="1">
      <alignment horizontal="right" vertical="center"/>
    </xf>
    <xf numFmtId="170" fontId="3" fillId="0" borderId="6" xfId="0" applyNumberFormat="1" applyFont="1" applyFill="1" applyBorder="1" applyAlignment="1">
      <alignment horizontal="right" vertical="center"/>
    </xf>
    <xf numFmtId="170" fontId="3" fillId="5" borderId="6" xfId="0" applyNumberFormat="1" applyFont="1" applyFill="1" applyBorder="1" applyAlignment="1">
      <alignment horizontal="right" vertical="center"/>
    </xf>
    <xf numFmtId="183" fontId="9" fillId="5" borderId="6" xfId="0" applyNumberFormat="1" applyFont="1" applyFill="1" applyBorder="1" applyAlignment="1">
      <alignment horizontal="right"/>
    </xf>
    <xf numFmtId="183" fontId="9" fillId="5" borderId="4" xfId="0" applyNumberFormat="1" applyFont="1" applyFill="1" applyBorder="1" applyAlignment="1">
      <alignment horizontal="right"/>
    </xf>
    <xf numFmtId="183" fontId="3" fillId="5" borderId="4" xfId="0" applyNumberFormat="1" applyFont="1" applyFill="1" applyBorder="1" applyAlignment="1">
      <alignment horizontal="right" vertical="center"/>
    </xf>
    <xf numFmtId="175" fontId="3" fillId="0" borderId="7" xfId="0" applyNumberFormat="1" applyFont="1" applyBorder="1" applyAlignment="1">
      <alignment vertical="center"/>
    </xf>
    <xf numFmtId="175" fontId="3" fillId="0" borderId="0" xfId="0" applyNumberFormat="1" applyFont="1" applyBorder="1" applyAlignment="1">
      <alignment vertical="center"/>
    </xf>
    <xf numFmtId="0" fontId="9" fillId="0" borderId="0" xfId="0" applyFont="1" applyBorder="1" applyAlignment="1">
      <alignment horizontal="center"/>
    </xf>
    <xf numFmtId="0" fontId="9" fillId="0" borderId="0" xfId="0" applyFont="1" applyFill="1" applyBorder="1" applyAlignment="1">
      <alignment horizontal="center"/>
    </xf>
    <xf numFmtId="0" fontId="9" fillId="4" borderId="27" xfId="0" applyFont="1" applyFill="1" applyBorder="1" applyAlignment="1">
      <alignment horizontal="center" vertical="center" wrapText="1"/>
    </xf>
    <xf numFmtId="184" fontId="24" fillId="5" borderId="0" xfId="0" applyNumberFormat="1" applyFont="1" applyFill="1" applyBorder="1" applyAlignment="1">
      <alignment horizontal="right"/>
    </xf>
    <xf numFmtId="184" fontId="24" fillId="5" borderId="10" xfId="0" applyNumberFormat="1" applyFont="1" applyFill="1" applyBorder="1" applyAlignment="1">
      <alignment horizontal="right"/>
    </xf>
    <xf numFmtId="0" fontId="9" fillId="0" borderId="0" xfId="0" applyFont="1" applyFill="1" applyBorder="1" applyAlignment="1">
      <alignment/>
    </xf>
    <xf numFmtId="184" fontId="24" fillId="5" borderId="7" xfId="0" applyNumberFormat="1" applyFont="1" applyFill="1" applyBorder="1" applyAlignment="1">
      <alignment horizontal="right"/>
    </xf>
    <xf numFmtId="184" fontId="24" fillId="5" borderId="12" xfId="0" applyNumberFormat="1" applyFont="1" applyFill="1" applyBorder="1" applyAlignment="1">
      <alignment horizontal="right"/>
    </xf>
    <xf numFmtId="170" fontId="9" fillId="5" borderId="8" xfId="0" applyNumberFormat="1" applyFont="1" applyFill="1" applyBorder="1" applyAlignment="1">
      <alignment horizontal="right" vertical="center"/>
    </xf>
    <xf numFmtId="170" fontId="9" fillId="5" borderId="28" xfId="0" applyNumberFormat="1" applyFont="1" applyFill="1" applyBorder="1" applyAlignment="1">
      <alignment horizontal="right" vertical="center"/>
    </xf>
    <xf numFmtId="170" fontId="9" fillId="5" borderId="29" xfId="0" applyNumberFormat="1" applyFont="1" applyFill="1" applyBorder="1" applyAlignment="1">
      <alignment horizontal="right" vertical="center"/>
    </xf>
    <xf numFmtId="170" fontId="9" fillId="5" borderId="30" xfId="0" applyNumberFormat="1" applyFont="1" applyFill="1" applyBorder="1" applyAlignment="1">
      <alignment horizontal="right" vertical="center"/>
    </xf>
    <xf numFmtId="170" fontId="3" fillId="0" borderId="1" xfId="0" applyNumberFormat="1" applyFont="1" applyFill="1" applyBorder="1" applyAlignment="1">
      <alignment horizontal="right" vertical="center"/>
    </xf>
    <xf numFmtId="170" fontId="3" fillId="0" borderId="31" xfId="0" applyNumberFormat="1" applyFont="1" applyFill="1" applyBorder="1" applyAlignment="1">
      <alignment horizontal="right" vertical="center"/>
    </xf>
    <xf numFmtId="170" fontId="3" fillId="0" borderId="12" xfId="0" applyNumberFormat="1" applyFont="1" applyFill="1" applyBorder="1" applyAlignment="1">
      <alignment horizontal="right" vertical="center"/>
    </xf>
    <xf numFmtId="170" fontId="3" fillId="5" borderId="2" xfId="0" applyNumberFormat="1" applyFont="1" applyFill="1" applyBorder="1" applyAlignment="1">
      <alignment horizontal="right" vertical="center"/>
    </xf>
    <xf numFmtId="170" fontId="3" fillId="5" borderId="32" xfId="0" applyNumberFormat="1" applyFont="1" applyFill="1" applyBorder="1" applyAlignment="1">
      <alignment horizontal="right" vertical="center"/>
    </xf>
    <xf numFmtId="170" fontId="3" fillId="5" borderId="10" xfId="0" applyNumberFormat="1" applyFont="1" applyFill="1" applyBorder="1" applyAlignment="1">
      <alignment horizontal="right" vertical="center"/>
    </xf>
    <xf numFmtId="170" fontId="3" fillId="0" borderId="2" xfId="0" applyNumberFormat="1" applyFont="1" applyFill="1" applyBorder="1" applyAlignment="1">
      <alignment horizontal="right" vertical="center"/>
    </xf>
    <xf numFmtId="170" fontId="3" fillId="0" borderId="32" xfId="0" applyNumberFormat="1" applyFont="1" applyFill="1" applyBorder="1" applyAlignment="1">
      <alignment horizontal="right" vertical="center"/>
    </xf>
    <xf numFmtId="170" fontId="3" fillId="0" borderId="10" xfId="0" applyNumberFormat="1" applyFont="1" applyFill="1" applyBorder="1" applyAlignment="1">
      <alignment horizontal="right" vertical="center"/>
    </xf>
    <xf numFmtId="170" fontId="3" fillId="0" borderId="3" xfId="0" applyNumberFormat="1" applyFont="1" applyFill="1" applyBorder="1" applyAlignment="1">
      <alignment horizontal="right" vertical="center"/>
    </xf>
    <xf numFmtId="170" fontId="3" fillId="0" borderId="33" xfId="0" applyNumberFormat="1" applyFont="1" applyFill="1" applyBorder="1" applyAlignment="1">
      <alignment horizontal="right" vertical="center"/>
    </xf>
    <xf numFmtId="170" fontId="3" fillId="0" borderId="4" xfId="0" applyNumberFormat="1" applyFont="1" applyFill="1" applyBorder="1" applyAlignment="1">
      <alignment horizontal="right" vertical="center"/>
    </xf>
    <xf numFmtId="0" fontId="0" fillId="0" borderId="0" xfId="0" applyBorder="1" applyAlignment="1">
      <alignment wrapText="1"/>
    </xf>
    <xf numFmtId="0" fontId="3" fillId="4" borderId="7" xfId="0" applyFont="1" applyFill="1" applyBorder="1" applyAlignment="1">
      <alignment horizontal="center" vertical="center"/>
    </xf>
    <xf numFmtId="0" fontId="9" fillId="4" borderId="7" xfId="0" applyFont="1" applyFill="1" applyBorder="1" applyAlignment="1">
      <alignment horizontal="right" vertical="top"/>
    </xf>
    <xf numFmtId="0" fontId="0" fillId="4" borderId="7" xfId="0" applyFill="1" applyBorder="1" applyAlignment="1">
      <alignment/>
    </xf>
    <xf numFmtId="0" fontId="0" fillId="0" borderId="0" xfId="0" applyBorder="1" applyAlignment="1">
      <alignment vertical="center"/>
    </xf>
    <xf numFmtId="0" fontId="3" fillId="0" borderId="0" xfId="0" applyFont="1" applyBorder="1" applyAlignment="1">
      <alignment vertical="center"/>
    </xf>
    <xf numFmtId="0" fontId="3" fillId="0" borderId="0" xfId="0" applyFont="1" applyBorder="1" applyAlignment="1">
      <alignment/>
    </xf>
    <xf numFmtId="170" fontId="3" fillId="0" borderId="0" xfId="0" applyNumberFormat="1" applyFont="1" applyFill="1" applyBorder="1" applyAlignment="1">
      <alignment vertical="center"/>
    </xf>
    <xf numFmtId="175" fontId="3" fillId="0" borderId="0" xfId="0" applyNumberFormat="1" applyFont="1" applyAlignment="1">
      <alignment vertical="center"/>
    </xf>
    <xf numFmtId="0" fontId="3" fillId="0" borderId="0" xfId="0" applyFont="1" applyFill="1" applyBorder="1" applyAlignment="1">
      <alignment/>
    </xf>
    <xf numFmtId="175" fontId="3" fillId="5" borderId="0" xfId="0" applyNumberFormat="1" applyFont="1" applyFill="1" applyAlignment="1">
      <alignment vertical="center"/>
    </xf>
    <xf numFmtId="175" fontId="3" fillId="5" borderId="34" xfId="0" applyNumberFormat="1" applyFont="1" applyFill="1" applyBorder="1" applyAlignment="1">
      <alignment vertical="center"/>
    </xf>
    <xf numFmtId="175" fontId="22" fillId="0" borderId="0" xfId="0" applyNumberFormat="1" applyFont="1" applyFill="1" applyBorder="1" applyAlignment="1">
      <alignment vertical="center"/>
    </xf>
    <xf numFmtId="175" fontId="22" fillId="5" borderId="0" xfId="0" applyNumberFormat="1" applyFont="1" applyFill="1" applyBorder="1" applyAlignment="1">
      <alignment vertical="center"/>
    </xf>
    <xf numFmtId="0" fontId="0" fillId="0" borderId="0" xfId="0" applyBorder="1" applyAlignment="1">
      <alignment vertical="top"/>
    </xf>
    <xf numFmtId="0" fontId="0" fillId="7" borderId="0" xfId="0" applyFill="1" applyAlignment="1">
      <alignment/>
    </xf>
    <xf numFmtId="0" fontId="14" fillId="0" borderId="0" xfId="0" applyFont="1" applyFill="1" applyBorder="1" applyAlignment="1">
      <alignment/>
    </xf>
    <xf numFmtId="170" fontId="24" fillId="5" borderId="6" xfId="0" applyNumberFormat="1" applyFont="1" applyFill="1" applyBorder="1" applyAlignment="1">
      <alignment horizontal="right"/>
    </xf>
    <xf numFmtId="183" fontId="24" fillId="5" borderId="6" xfId="0" applyNumberFormat="1" applyFont="1" applyFill="1" applyBorder="1" applyAlignment="1">
      <alignment horizontal="right"/>
    </xf>
    <xf numFmtId="183" fontId="24" fillId="5" borderId="4" xfId="0" applyNumberFormat="1" applyFont="1" applyFill="1" applyBorder="1" applyAlignment="1">
      <alignment horizontal="right"/>
    </xf>
    <xf numFmtId="170" fontId="22" fillId="5" borderId="0" xfId="0" applyNumberFormat="1" applyFont="1" applyFill="1" applyBorder="1" applyAlignment="1">
      <alignment horizontal="right" vertical="center"/>
    </xf>
    <xf numFmtId="183" fontId="22" fillId="5" borderId="0" xfId="0" applyNumberFormat="1" applyFont="1" applyFill="1" applyBorder="1" applyAlignment="1">
      <alignment horizontal="right" vertical="center"/>
    </xf>
    <xf numFmtId="183" fontId="22" fillId="5" borderId="10" xfId="0" applyNumberFormat="1" applyFont="1" applyFill="1" applyBorder="1" applyAlignment="1">
      <alignment horizontal="right" vertical="center"/>
    </xf>
    <xf numFmtId="170" fontId="22" fillId="0" borderId="0" xfId="0" applyNumberFormat="1" applyFont="1" applyFill="1" applyBorder="1" applyAlignment="1">
      <alignment horizontal="right" vertical="center"/>
    </xf>
    <xf numFmtId="183" fontId="22" fillId="0" borderId="0" xfId="0" applyNumberFormat="1" applyFont="1" applyFill="1" applyBorder="1" applyAlignment="1">
      <alignment horizontal="right" vertical="center"/>
    </xf>
    <xf numFmtId="183" fontId="22" fillId="0" borderId="10" xfId="0" applyNumberFormat="1" applyFont="1" applyFill="1" applyBorder="1" applyAlignment="1">
      <alignment horizontal="right" vertical="center"/>
    </xf>
    <xf numFmtId="170" fontId="22" fillId="0" borderId="7" xfId="0" applyNumberFormat="1" applyFont="1" applyFill="1" applyBorder="1" applyAlignment="1">
      <alignment horizontal="right" vertical="center"/>
    </xf>
    <xf numFmtId="183" fontId="22" fillId="0" borderId="7" xfId="0" applyNumberFormat="1" applyFont="1" applyFill="1" applyBorder="1" applyAlignment="1">
      <alignment horizontal="right" vertical="center"/>
    </xf>
    <xf numFmtId="183" fontId="22" fillId="0" borderId="12" xfId="0" applyNumberFormat="1" applyFont="1" applyFill="1" applyBorder="1" applyAlignment="1">
      <alignment horizontal="right" vertical="center"/>
    </xf>
    <xf numFmtId="170" fontId="24" fillId="5" borderId="7" xfId="0" applyNumberFormat="1" applyFont="1" applyFill="1" applyBorder="1" applyAlignment="1">
      <alignment horizontal="right"/>
    </xf>
    <xf numFmtId="183" fontId="24" fillId="5" borderId="7" xfId="0" applyNumberFormat="1" applyFont="1" applyFill="1" applyBorder="1" applyAlignment="1">
      <alignment horizontal="right"/>
    </xf>
    <xf numFmtId="183" fontId="24" fillId="5" borderId="12" xfId="0" applyNumberFormat="1" applyFont="1" applyFill="1" applyBorder="1" applyAlignment="1">
      <alignment horizontal="right"/>
    </xf>
    <xf numFmtId="170" fontId="24" fillId="5" borderId="0" xfId="0" applyNumberFormat="1" applyFont="1" applyFill="1" applyBorder="1" applyAlignment="1">
      <alignment horizontal="right"/>
    </xf>
    <xf numFmtId="183" fontId="24" fillId="5" borderId="0" xfId="0" applyNumberFormat="1" applyFont="1" applyFill="1" applyBorder="1" applyAlignment="1">
      <alignment horizontal="right"/>
    </xf>
    <xf numFmtId="183" fontId="24" fillId="5" borderId="10" xfId="0" applyNumberFormat="1" applyFont="1" applyFill="1" applyBorder="1" applyAlignment="1">
      <alignment horizontal="right"/>
    </xf>
    <xf numFmtId="183" fontId="22" fillId="0" borderId="6" xfId="0" applyNumberFormat="1" applyFont="1" applyFill="1" applyBorder="1" applyAlignment="1">
      <alignment horizontal="right" vertical="center"/>
    </xf>
    <xf numFmtId="183" fontId="22" fillId="0" borderId="4" xfId="0" applyNumberFormat="1" applyFont="1" applyFill="1" applyBorder="1" applyAlignment="1">
      <alignment horizontal="right" vertical="center"/>
    </xf>
    <xf numFmtId="183" fontId="22" fillId="5" borderId="6" xfId="0" applyNumberFormat="1" applyFont="1" applyFill="1" applyBorder="1" applyAlignment="1">
      <alignment horizontal="right" vertical="center"/>
    </xf>
    <xf numFmtId="183" fontId="22" fillId="5" borderId="4" xfId="0" applyNumberFormat="1" applyFont="1" applyFill="1" applyBorder="1" applyAlignment="1">
      <alignment horizontal="right" vertical="center"/>
    </xf>
    <xf numFmtId="0" fontId="9" fillId="0" borderId="0" xfId="0" applyFont="1" applyAlignment="1">
      <alignment/>
    </xf>
    <xf numFmtId="0" fontId="13" fillId="4" borderId="0" xfId="0" applyFont="1" applyFill="1" applyBorder="1" applyAlignment="1">
      <alignment horizontal="left" vertical="center"/>
    </xf>
    <xf numFmtId="0" fontId="13" fillId="7" borderId="0" xfId="0" applyFont="1" applyFill="1" applyBorder="1" applyAlignment="1">
      <alignment horizontal="left" vertical="center"/>
    </xf>
    <xf numFmtId="0" fontId="9" fillId="4" borderId="11" xfId="0" applyFont="1" applyFill="1" applyBorder="1" applyAlignment="1">
      <alignment horizontal="center" vertical="center"/>
    </xf>
    <xf numFmtId="0" fontId="9" fillId="4" borderId="12" xfId="0" applyFont="1" applyFill="1" applyBorder="1" applyAlignment="1">
      <alignment horizontal="center" vertical="center"/>
    </xf>
    <xf numFmtId="0" fontId="9" fillId="4" borderId="9" xfId="0" applyFont="1" applyFill="1" applyBorder="1" applyAlignment="1">
      <alignment horizontal="center" vertical="center"/>
    </xf>
    <xf numFmtId="0" fontId="13" fillId="4" borderId="0" xfId="0" applyFont="1" applyFill="1" applyAlignment="1">
      <alignment horizontal="left" vertical="center" wrapText="1"/>
    </xf>
    <xf numFmtId="0" fontId="10" fillId="4" borderId="0" xfId="0" applyFont="1" applyFill="1" applyBorder="1" applyAlignment="1">
      <alignment horizontal="left" vertical="center" wrapText="1"/>
    </xf>
    <xf numFmtId="0" fontId="9" fillId="0" borderId="0" xfId="0" applyFont="1" applyAlignment="1">
      <alignment horizontal="left" wrapText="1"/>
    </xf>
    <xf numFmtId="0" fontId="0" fillId="0" borderId="0" xfId="0" applyAlignment="1">
      <alignment wrapText="1"/>
    </xf>
    <xf numFmtId="0" fontId="0" fillId="0" borderId="0" xfId="0" applyFont="1" applyAlignment="1">
      <alignment horizontal="left" vertical="center" wrapText="1"/>
    </xf>
    <xf numFmtId="0" fontId="0" fillId="0" borderId="0" xfId="0" applyFont="1" applyAlignment="1">
      <alignment horizontal="left"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0" fillId="0" borderId="0" xfId="0" applyFont="1" applyBorder="1" applyAlignment="1">
      <alignment horizontal="center" vertical="center"/>
    </xf>
    <xf numFmtId="17" fontId="7" fillId="0" borderId="0" xfId="0" applyNumberFormat="1" applyFont="1" applyBorder="1" applyAlignment="1" quotePrefix="1">
      <alignment horizontal="center" vertical="center" wrapText="1"/>
    </xf>
    <xf numFmtId="0" fontId="8" fillId="0" borderId="0" xfId="0" applyFont="1" applyAlignment="1">
      <alignment horizontal="center" vertical="top"/>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3" fillId="0" borderId="0" xfId="0" applyFont="1" applyAlignment="1">
      <alignment horizontal="left" vertical="top" wrapText="1"/>
    </xf>
    <xf numFmtId="0" fontId="9" fillId="0" borderId="0" xfId="0" applyFont="1" applyAlignment="1">
      <alignment horizontal="left" vertical="top" wrapText="1"/>
    </xf>
    <xf numFmtId="0" fontId="3" fillId="0" borderId="0" xfId="0" applyFont="1" applyAlignment="1">
      <alignment horizontal="left" vertical="top" wrapText="1"/>
    </xf>
    <xf numFmtId="0" fontId="9" fillId="4" borderId="10" xfId="0" applyFont="1" applyFill="1" applyBorder="1" applyAlignment="1">
      <alignment horizontal="center" vertical="center"/>
    </xf>
    <xf numFmtId="0" fontId="8" fillId="0" borderId="0" xfId="0" applyFont="1" applyBorder="1" applyAlignment="1">
      <alignment horizontal="center" vertical="top"/>
    </xf>
    <xf numFmtId="1" fontId="9" fillId="4" borderId="9" xfId="0" applyNumberFormat="1" applyFont="1" applyFill="1" applyBorder="1" applyAlignment="1">
      <alignment horizontal="center" wrapText="1"/>
    </xf>
    <xf numFmtId="1" fontId="9" fillId="4" borderId="0" xfId="0" applyNumberFormat="1" applyFont="1" applyFill="1" applyBorder="1" applyAlignment="1">
      <alignment horizontal="center" wrapText="1"/>
    </xf>
    <xf numFmtId="1" fontId="9" fillId="4" borderId="10" xfId="0" applyNumberFormat="1" applyFont="1" applyFill="1" applyBorder="1" applyAlignment="1">
      <alignment horizontal="center" wrapText="1"/>
    </xf>
    <xf numFmtId="1" fontId="9" fillId="4" borderId="11" xfId="0" applyNumberFormat="1" applyFont="1" applyFill="1" applyBorder="1" applyAlignment="1">
      <alignment horizontal="center" wrapText="1"/>
    </xf>
    <xf numFmtId="1" fontId="9" fillId="4" borderId="7" xfId="0" applyNumberFormat="1" applyFont="1" applyFill="1" applyBorder="1" applyAlignment="1">
      <alignment horizontal="center" wrapText="1"/>
    </xf>
    <xf numFmtId="1" fontId="9" fillId="4" borderId="12" xfId="0" applyNumberFormat="1" applyFont="1" applyFill="1" applyBorder="1" applyAlignment="1">
      <alignment horizontal="center" wrapText="1"/>
    </xf>
    <xf numFmtId="1" fontId="9" fillId="4" borderId="11" xfId="0" applyNumberFormat="1" applyFont="1" applyFill="1" applyBorder="1" applyAlignment="1">
      <alignment horizontal="center" vertical="center" wrapText="1"/>
    </xf>
    <xf numFmtId="1" fontId="9" fillId="4" borderId="12" xfId="0" applyNumberFormat="1" applyFont="1" applyFill="1" applyBorder="1" applyAlignment="1">
      <alignment horizontal="center" vertical="center" wrapText="1"/>
    </xf>
    <xf numFmtId="1" fontId="9" fillId="4" borderId="9" xfId="0" applyNumberFormat="1" applyFont="1" applyFill="1" applyBorder="1" applyAlignment="1">
      <alignment horizontal="center" vertical="center" wrapText="1"/>
    </xf>
    <xf numFmtId="1" fontId="9" fillId="4" borderId="10" xfId="0" applyNumberFormat="1" applyFont="1" applyFill="1" applyBorder="1" applyAlignment="1">
      <alignment horizontal="center" vertical="center" wrapText="1"/>
    </xf>
    <xf numFmtId="0" fontId="9" fillId="0" borderId="0" xfId="0" applyFont="1" applyBorder="1" applyAlignment="1">
      <alignment vertical="top" wrapText="1"/>
    </xf>
    <xf numFmtId="0" fontId="3" fillId="0" borderId="0" xfId="0" applyFont="1" applyAlignment="1">
      <alignment wrapText="1"/>
    </xf>
    <xf numFmtId="0" fontId="9" fillId="0" borderId="0" xfId="0" applyFont="1" applyAlignment="1">
      <alignment wrapText="1"/>
    </xf>
    <xf numFmtId="0" fontId="27" fillId="6" borderId="11" xfId="0" applyFont="1" applyFill="1" applyBorder="1" applyAlignment="1">
      <alignment horizontal="center" vertical="center" wrapText="1"/>
    </xf>
    <xf numFmtId="0" fontId="27" fillId="6" borderId="7" xfId="0" applyFont="1" applyFill="1" applyBorder="1" applyAlignment="1">
      <alignment horizontal="center" vertical="center" wrapText="1"/>
    </xf>
    <xf numFmtId="0" fontId="27" fillId="6" borderId="12"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10" xfId="0" applyFont="1" applyFill="1" applyBorder="1" applyAlignment="1">
      <alignment horizontal="center" vertical="center" wrapText="1"/>
    </xf>
    <xf numFmtId="0" fontId="0" fillId="6" borderId="9" xfId="0" applyFont="1" applyFill="1" applyBorder="1" applyAlignment="1">
      <alignment horizontal="center" vertical="center" wrapText="1"/>
    </xf>
    <xf numFmtId="0" fontId="0" fillId="6" borderId="0" xfId="0" applyFont="1" applyFill="1" applyBorder="1" applyAlignment="1">
      <alignment horizontal="center" vertical="center" wrapText="1"/>
    </xf>
    <xf numFmtId="0" fontId="0" fillId="6" borderId="10" xfId="0" applyFont="1" applyFill="1" applyBorder="1" applyAlignment="1">
      <alignment horizontal="center" vertical="center" wrapText="1"/>
    </xf>
    <xf numFmtId="0" fontId="9" fillId="0" borderId="0" xfId="0" applyFont="1" applyFill="1" applyBorder="1" applyAlignment="1">
      <alignment wrapText="1"/>
    </xf>
    <xf numFmtId="0" fontId="8" fillId="0" borderId="0" xfId="0" applyFont="1" applyBorder="1" applyAlignment="1">
      <alignment horizontal="center" vertical="top" wrapText="1"/>
    </xf>
    <xf numFmtId="0" fontId="0" fillId="0" borderId="0" xfId="0" applyAlignment="1">
      <alignment horizontal="center" vertical="top" wrapText="1"/>
    </xf>
    <xf numFmtId="183" fontId="9" fillId="0" borderId="7" xfId="0" applyNumberFormat="1" applyFont="1" applyFill="1" applyBorder="1" applyAlignment="1">
      <alignment horizontal="left" wrapText="1"/>
    </xf>
    <xf numFmtId="183" fontId="3" fillId="0" borderId="7" xfId="0" applyNumberFormat="1" applyFont="1" applyFill="1" applyBorder="1" applyAlignment="1">
      <alignment horizontal="left" wrapText="1"/>
    </xf>
    <xf numFmtId="0" fontId="0" fillId="0" borderId="7" xfId="0" applyBorder="1" applyAlignment="1">
      <alignment wrapText="1"/>
    </xf>
    <xf numFmtId="0" fontId="9" fillId="0" borderId="0" xfId="0" applyFont="1" applyBorder="1" applyAlignment="1">
      <alignment horizontal="left" wrapText="1"/>
    </xf>
    <xf numFmtId="0" fontId="10" fillId="6" borderId="11"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12"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0" xfId="0" applyFill="1" applyBorder="1" applyAlignment="1">
      <alignment horizontal="center" vertical="center" wrapText="1"/>
    </xf>
    <xf numFmtId="0" fontId="0" fillId="6" borderId="10" xfId="0" applyFill="1" applyBorder="1" applyAlignment="1">
      <alignment horizontal="center" vertical="center" wrapText="1"/>
    </xf>
    <xf numFmtId="0" fontId="9" fillId="0" borderId="7" xfId="0" applyFont="1" applyBorder="1" applyAlignment="1">
      <alignment wrapText="1"/>
    </xf>
    <xf numFmtId="0" fontId="3" fillId="0" borderId="7" xfId="0" applyFont="1" applyBorder="1" applyAlignment="1">
      <alignment wrapText="1"/>
    </xf>
    <xf numFmtId="0" fontId="8" fillId="0" borderId="0" xfId="0" applyFont="1" applyAlignment="1" quotePrefix="1">
      <alignment horizontal="right" vertical="top"/>
    </xf>
    <xf numFmtId="1" fontId="10" fillId="4" borderId="11" xfId="0" applyNumberFormat="1" applyFont="1" applyFill="1" applyBorder="1" applyAlignment="1">
      <alignment horizontal="center" vertical="center" wrapText="1"/>
    </xf>
    <xf numFmtId="1" fontId="10" fillId="4" borderId="7" xfId="0" applyNumberFormat="1" applyFont="1" applyFill="1" applyBorder="1" applyAlignment="1">
      <alignment horizontal="center" vertical="center" wrapText="1"/>
    </xf>
    <xf numFmtId="1" fontId="10" fillId="4" borderId="12" xfId="0" applyNumberFormat="1" applyFont="1" applyFill="1" applyBorder="1" applyAlignment="1">
      <alignment horizontal="center" vertical="center" wrapText="1"/>
    </xf>
    <xf numFmtId="0" fontId="10" fillId="0" borderId="35" xfId="0" applyFont="1" applyBorder="1" applyAlignment="1">
      <alignment horizontal="center" vertical="center" wrapText="1"/>
    </xf>
    <xf numFmtId="0" fontId="9" fillId="0" borderId="0" xfId="0" applyFont="1" applyBorder="1" applyAlignment="1">
      <alignment horizontal="left" vertical="top" wrapText="1"/>
    </xf>
    <xf numFmtId="0" fontId="0" fillId="0" borderId="0" xfId="0" applyFont="1" applyAlignment="1">
      <alignment vertical="top" wrapText="1"/>
    </xf>
    <xf numFmtId="0" fontId="8" fillId="0" borderId="6" xfId="0" applyFont="1" applyBorder="1" applyAlignment="1">
      <alignment horizontal="center" vertical="top"/>
    </xf>
    <xf numFmtId="0" fontId="9" fillId="4" borderId="11" xfId="0" applyFont="1" applyFill="1" applyBorder="1" applyAlignment="1">
      <alignment vertical="center"/>
    </xf>
    <xf numFmtId="0" fontId="9" fillId="4" borderId="7" xfId="0" applyFont="1" applyFill="1" applyBorder="1" applyAlignment="1">
      <alignment vertical="center"/>
    </xf>
    <xf numFmtId="0" fontId="8" fillId="0" borderId="0" xfId="0" applyFont="1" applyAlignment="1">
      <alignment vertical="top" wrapText="1"/>
    </xf>
    <xf numFmtId="0" fontId="10" fillId="4" borderId="0" xfId="0" applyFont="1" applyFill="1" applyBorder="1" applyAlignment="1">
      <alignment horizontal="left" vertical="top"/>
    </xf>
    <xf numFmtId="0" fontId="10" fillId="4" borderId="11" xfId="0" applyFont="1" applyFill="1" applyBorder="1" applyAlignment="1">
      <alignment horizontal="center" vertical="center"/>
    </xf>
    <xf numFmtId="0" fontId="10" fillId="4" borderId="7" xfId="0" applyFont="1" applyFill="1" applyBorder="1" applyAlignment="1">
      <alignment horizontal="center" vertical="center"/>
    </xf>
    <xf numFmtId="0" fontId="8" fillId="0" borderId="6" xfId="0" applyFont="1" applyBorder="1" applyAlignment="1">
      <alignment horizontal="center" vertical="top" wrapText="1"/>
    </xf>
    <xf numFmtId="1" fontId="9" fillId="4" borderId="2" xfId="0" applyNumberFormat="1" applyFont="1" applyFill="1" applyBorder="1" applyAlignment="1">
      <alignment horizontal="center" vertical="center" wrapText="1"/>
    </xf>
    <xf numFmtId="1" fontId="9" fillId="4" borderId="3" xfId="0" applyNumberFormat="1"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32"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9" fillId="4" borderId="0" xfId="0" applyFont="1" applyFill="1" applyBorder="1" applyAlignment="1">
      <alignment horizontal="left"/>
    </xf>
    <xf numFmtId="0" fontId="8" fillId="0" borderId="0" xfId="0" applyFont="1" applyAlignment="1" quotePrefix="1">
      <alignment horizontal="left" vertical="top"/>
    </xf>
    <xf numFmtId="0" fontId="26" fillId="0" borderId="6" xfId="0" applyFont="1" applyBorder="1" applyAlignment="1">
      <alignment horizontal="center" vertical="top" wrapText="1"/>
    </xf>
    <xf numFmtId="0" fontId="9" fillId="0" borderId="7" xfId="0" applyFont="1" applyFill="1" applyBorder="1" applyAlignment="1">
      <alignment horizontal="left" wrapText="1"/>
    </xf>
    <xf numFmtId="0" fontId="10" fillId="6" borderId="11" xfId="0" applyFont="1" applyFill="1" applyBorder="1" applyAlignment="1">
      <alignment horizontal="center" vertical="center"/>
    </xf>
    <xf numFmtId="0" fontId="10" fillId="6" borderId="7" xfId="0" applyFont="1" applyFill="1" applyBorder="1" applyAlignment="1">
      <alignment horizontal="center" vertical="center"/>
    </xf>
    <xf numFmtId="0" fontId="10" fillId="6" borderId="12" xfId="0" applyFont="1" applyFill="1" applyBorder="1" applyAlignment="1">
      <alignment horizontal="center" vertical="center"/>
    </xf>
  </cellXfs>
  <cellStyles count="11">
    <cellStyle name="Normal" xfId="0"/>
    <cellStyle name="Comma" xfId="15"/>
    <cellStyle name="Comma [0]" xfId="16"/>
    <cellStyle name="Currency" xfId="17"/>
    <cellStyle name="Currency [0]" xfId="18"/>
    <cellStyle name="Followed Hyperlink" xfId="19"/>
    <cellStyle name="Hyperlink" xfId="20"/>
    <cellStyle name="Percent" xfId="21"/>
    <cellStyle name="Standard_E00seit45" xfId="22"/>
    <cellStyle name="Titre ligne" xfId="23"/>
    <cellStyle name="Total intermediaire"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I14"/>
  <sheetViews>
    <sheetView workbookViewId="0" topLeftCell="A1">
      <selection activeCell="A1" sqref="A1"/>
    </sheetView>
  </sheetViews>
  <sheetFormatPr defaultColWidth="9.140625" defaultRowHeight="12.75"/>
  <sheetData>
    <row r="2" ht="12.75" customHeight="1"/>
    <row r="3" spans="2:9" ht="68.25" customHeight="1">
      <c r="B3" s="419" t="s">
        <v>227</v>
      </c>
      <c r="C3" s="419"/>
      <c r="D3" s="419"/>
      <c r="E3" s="419"/>
      <c r="F3" s="419"/>
      <c r="G3" s="419"/>
      <c r="H3" s="419"/>
      <c r="I3" s="419"/>
    </row>
    <row r="4" spans="2:9" ht="69.75" customHeight="1">
      <c r="B4" s="419" t="s">
        <v>243</v>
      </c>
      <c r="C4" s="419"/>
      <c r="D4" s="419"/>
      <c r="E4" s="419"/>
      <c r="F4" s="419"/>
      <c r="G4" s="419"/>
      <c r="H4" s="419"/>
      <c r="I4" s="419"/>
    </row>
    <row r="5" spans="2:9" ht="27.75" customHeight="1">
      <c r="B5" s="419" t="s">
        <v>219</v>
      </c>
      <c r="C5" s="419"/>
      <c r="D5" s="419"/>
      <c r="E5" s="419"/>
      <c r="F5" s="419"/>
      <c r="G5" s="419"/>
      <c r="H5" s="419"/>
      <c r="I5" s="419"/>
    </row>
    <row r="6" spans="2:9" ht="15.75" customHeight="1">
      <c r="B6" s="419" t="s">
        <v>220</v>
      </c>
      <c r="C6" s="419"/>
      <c r="D6" s="419"/>
      <c r="E6" s="419"/>
      <c r="F6" s="419"/>
      <c r="G6" s="419"/>
      <c r="H6" s="419"/>
      <c r="I6" s="419"/>
    </row>
    <row r="7" spans="2:9" ht="15" customHeight="1">
      <c r="B7" s="419" t="s">
        <v>228</v>
      </c>
      <c r="C7" s="419"/>
      <c r="D7" s="419"/>
      <c r="E7" s="419"/>
      <c r="F7" s="419"/>
      <c r="G7" s="419"/>
      <c r="H7" s="419"/>
      <c r="I7" s="419"/>
    </row>
    <row r="8" spans="2:9" ht="26.25" customHeight="1">
      <c r="B8" s="419" t="s">
        <v>221</v>
      </c>
      <c r="C8" s="419"/>
      <c r="D8" s="419"/>
      <c r="E8" s="419"/>
      <c r="F8" s="419"/>
      <c r="G8" s="419"/>
      <c r="H8" s="419"/>
      <c r="I8" s="419"/>
    </row>
    <row r="9" spans="2:9" ht="27.75" customHeight="1">
      <c r="B9" s="419" t="s">
        <v>222</v>
      </c>
      <c r="C9" s="419"/>
      <c r="D9" s="419"/>
      <c r="E9" s="419"/>
      <c r="F9" s="419"/>
      <c r="G9" s="419"/>
      <c r="H9" s="419"/>
      <c r="I9" s="419"/>
    </row>
    <row r="10" spans="2:9" ht="37.5" customHeight="1">
      <c r="B10" s="419" t="s">
        <v>223</v>
      </c>
      <c r="C10" s="419"/>
      <c r="D10" s="419"/>
      <c r="E10" s="419"/>
      <c r="F10" s="419"/>
      <c r="G10" s="419"/>
      <c r="H10" s="419"/>
      <c r="I10" s="419"/>
    </row>
    <row r="11" spans="2:9" ht="48" customHeight="1">
      <c r="B11" s="419" t="s">
        <v>224</v>
      </c>
      <c r="C11" s="419"/>
      <c r="D11" s="419"/>
      <c r="E11" s="419"/>
      <c r="F11" s="419"/>
      <c r="G11" s="419"/>
      <c r="H11" s="419"/>
      <c r="I11" s="419"/>
    </row>
    <row r="12" spans="2:9" ht="45.75" customHeight="1">
      <c r="B12" s="419" t="s">
        <v>225</v>
      </c>
      <c r="C12" s="419"/>
      <c r="D12" s="419"/>
      <c r="E12" s="419"/>
      <c r="F12" s="419"/>
      <c r="G12" s="419"/>
      <c r="H12" s="419"/>
      <c r="I12" s="419"/>
    </row>
    <row r="13" spans="2:9" ht="33" customHeight="1">
      <c r="B13" s="419" t="s">
        <v>226</v>
      </c>
      <c r="C13" s="419"/>
      <c r="D13" s="419"/>
      <c r="E13" s="419"/>
      <c r="F13" s="419"/>
      <c r="G13" s="419"/>
      <c r="H13" s="419"/>
      <c r="I13" s="419"/>
    </row>
    <row r="14" spans="2:9" ht="31.5" customHeight="1">
      <c r="B14" s="419" t="s">
        <v>242</v>
      </c>
      <c r="C14" s="419"/>
      <c r="D14" s="419"/>
      <c r="E14" s="419"/>
      <c r="F14" s="419"/>
      <c r="G14" s="419"/>
      <c r="H14" s="419"/>
      <c r="I14" s="419"/>
    </row>
  </sheetData>
  <mergeCells count="12">
    <mergeCell ref="B12:I12"/>
    <mergeCell ref="B13:I13"/>
    <mergeCell ref="B14:I14"/>
    <mergeCell ref="B3:I3"/>
    <mergeCell ref="B4:I4"/>
    <mergeCell ref="B5:I5"/>
    <mergeCell ref="B6:I6"/>
    <mergeCell ref="B7:I7"/>
    <mergeCell ref="B8:I8"/>
    <mergeCell ref="B9:I9"/>
    <mergeCell ref="B10:I10"/>
    <mergeCell ref="B11:I11"/>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1"/>
  <dimension ref="A1:N42"/>
  <sheetViews>
    <sheetView workbookViewId="0" topLeftCell="A1">
      <selection activeCell="A1" sqref="A1"/>
    </sheetView>
  </sheetViews>
  <sheetFormatPr defaultColWidth="9.140625" defaultRowHeight="12.75"/>
  <cols>
    <col min="1" max="1" width="2.7109375" style="0" customWidth="1"/>
    <col min="2" max="2" width="4.00390625" style="0" customWidth="1"/>
    <col min="3" max="3" width="9.7109375" style="0" customWidth="1"/>
    <col min="4" max="11" width="8.7109375" style="0" customWidth="1"/>
    <col min="12" max="12" width="1.7109375" style="0" customWidth="1"/>
    <col min="13" max="13" width="4.00390625" style="0" customWidth="1"/>
  </cols>
  <sheetData>
    <row r="1" spans="2:13" ht="14.25" customHeight="1">
      <c r="B1" s="488"/>
      <c r="C1" s="488"/>
      <c r="D1" s="58"/>
      <c r="E1" s="57"/>
      <c r="F1" s="57"/>
      <c r="G1" s="57"/>
      <c r="H1" s="57"/>
      <c r="I1" s="57"/>
      <c r="J1" s="57"/>
      <c r="M1" s="59" t="s">
        <v>174</v>
      </c>
    </row>
    <row r="2" spans="2:14" ht="30" customHeight="1">
      <c r="B2" s="492" t="s">
        <v>141</v>
      </c>
      <c r="C2" s="492"/>
      <c r="D2" s="492"/>
      <c r="E2" s="492"/>
      <c r="F2" s="492"/>
      <c r="G2" s="492"/>
      <c r="H2" s="492"/>
      <c r="I2" s="492"/>
      <c r="J2" s="492"/>
      <c r="K2" s="492"/>
      <c r="L2" s="492"/>
      <c r="M2" s="492"/>
      <c r="N2" s="4"/>
    </row>
    <row r="3" spans="2:13" ht="19.5" customHeight="1">
      <c r="B3" s="490" t="s">
        <v>200</v>
      </c>
      <c r="C3" s="491"/>
      <c r="D3" s="491"/>
      <c r="E3" s="491"/>
      <c r="F3" s="491"/>
      <c r="G3" s="491"/>
      <c r="H3" s="491"/>
      <c r="I3" s="491"/>
      <c r="J3" s="491"/>
      <c r="K3" s="491"/>
      <c r="L3" s="322"/>
      <c r="M3" s="323"/>
    </row>
    <row r="4" spans="2:13" ht="19.5" customHeight="1">
      <c r="B4" s="106"/>
      <c r="C4" s="489" t="s">
        <v>142</v>
      </c>
      <c r="D4" s="489"/>
      <c r="E4" s="489"/>
      <c r="F4" s="489"/>
      <c r="G4" s="489"/>
      <c r="H4" s="489"/>
      <c r="I4" s="489"/>
      <c r="J4" s="489"/>
      <c r="K4" s="489"/>
      <c r="L4" s="321"/>
      <c r="M4" s="218"/>
    </row>
    <row r="5" spans="2:13" ht="18" customHeight="1">
      <c r="B5" s="106"/>
      <c r="C5" s="493" t="s">
        <v>143</v>
      </c>
      <c r="D5" s="495" t="s">
        <v>127</v>
      </c>
      <c r="E5" s="497" t="s">
        <v>201</v>
      </c>
      <c r="F5" s="499" t="s">
        <v>144</v>
      </c>
      <c r="G5" s="499"/>
      <c r="H5" s="499"/>
      <c r="I5" s="499"/>
      <c r="J5" s="499"/>
      <c r="K5" s="499"/>
      <c r="L5" s="320"/>
      <c r="M5" s="324"/>
    </row>
    <row r="6" spans="2:13" ht="33" customHeight="1">
      <c r="B6" s="129"/>
      <c r="C6" s="494"/>
      <c r="D6" s="496"/>
      <c r="E6" s="498"/>
      <c r="F6" s="349" t="s">
        <v>202</v>
      </c>
      <c r="G6" s="326" t="s">
        <v>145</v>
      </c>
      <c r="H6" s="326" t="s">
        <v>116</v>
      </c>
      <c r="I6" s="326" t="s">
        <v>119</v>
      </c>
      <c r="J6" s="326" t="s">
        <v>148</v>
      </c>
      <c r="K6" s="326" t="s">
        <v>147</v>
      </c>
      <c r="L6" s="74"/>
      <c r="M6" s="325"/>
    </row>
    <row r="7" spans="2:13" ht="15" customHeight="1">
      <c r="B7" s="101" t="s">
        <v>127</v>
      </c>
      <c r="C7" s="355">
        <v>4010.958517583</v>
      </c>
      <c r="D7" s="355">
        <v>2577.130316358</v>
      </c>
      <c r="E7" s="356">
        <v>1433.828201225</v>
      </c>
      <c r="F7" s="357">
        <v>53.799614782</v>
      </c>
      <c r="G7" s="357">
        <v>157.288323867</v>
      </c>
      <c r="H7" s="357">
        <v>181.560475565</v>
      </c>
      <c r="I7" s="357">
        <v>78.344652183</v>
      </c>
      <c r="J7" s="357">
        <v>144.250926569</v>
      </c>
      <c r="K7" s="357">
        <v>232.585246518</v>
      </c>
      <c r="L7" s="358"/>
      <c r="M7" s="101" t="s">
        <v>127</v>
      </c>
    </row>
    <row r="8" spans="1:13" ht="15" customHeight="1">
      <c r="A8" s="62"/>
      <c r="B8" s="50" t="s">
        <v>44</v>
      </c>
      <c r="C8" s="359">
        <v>301.738496701</v>
      </c>
      <c r="D8" s="359">
        <v>213.950927942</v>
      </c>
      <c r="E8" s="360">
        <v>87.787568759</v>
      </c>
      <c r="F8" s="338">
        <v>2.6003192370000003</v>
      </c>
      <c r="G8" s="338">
        <v>5.533545424</v>
      </c>
      <c r="H8" s="338">
        <v>16.380170076</v>
      </c>
      <c r="I8" s="338">
        <v>7.591955869</v>
      </c>
      <c r="J8" s="338">
        <v>4.88998724</v>
      </c>
      <c r="K8" s="338">
        <v>12.538040702</v>
      </c>
      <c r="L8" s="361"/>
      <c r="M8" s="50" t="s">
        <v>44</v>
      </c>
    </row>
    <row r="9" spans="1:13" ht="15" customHeight="1">
      <c r="A9" s="62"/>
      <c r="B9" s="81" t="s">
        <v>46</v>
      </c>
      <c r="C9" s="362">
        <v>21.861533268000002</v>
      </c>
      <c r="D9" s="362">
        <v>12.779066004</v>
      </c>
      <c r="E9" s="363">
        <v>9.082467264</v>
      </c>
      <c r="F9" s="339">
        <v>1.8439042270000001</v>
      </c>
      <c r="G9" s="339">
        <v>0.30030557999999996</v>
      </c>
      <c r="H9" s="339">
        <v>0.238515222</v>
      </c>
      <c r="I9" s="339">
        <v>0.084676793</v>
      </c>
      <c r="J9" s="339">
        <v>2.724550915</v>
      </c>
      <c r="K9" s="339">
        <v>0.609144821</v>
      </c>
      <c r="L9" s="364"/>
      <c r="M9" s="81" t="s">
        <v>46</v>
      </c>
    </row>
    <row r="10" spans="1:13" ht="15" customHeight="1">
      <c r="A10" s="62"/>
      <c r="B10" s="51" t="s">
        <v>48</v>
      </c>
      <c r="C10" s="365">
        <v>86.22354801499999</v>
      </c>
      <c r="D10" s="365">
        <v>69.068976697</v>
      </c>
      <c r="E10" s="366">
        <v>17.154571318</v>
      </c>
      <c r="F10" s="52">
        <v>0.454587773</v>
      </c>
      <c r="G10" s="52">
        <v>0.9250532300000001</v>
      </c>
      <c r="H10" s="52">
        <v>1.122037804</v>
      </c>
      <c r="I10" s="52">
        <v>1.804605736</v>
      </c>
      <c r="J10" s="52">
        <v>3.930000581</v>
      </c>
      <c r="K10" s="52">
        <v>4.335603907</v>
      </c>
      <c r="L10" s="367"/>
      <c r="M10" s="51" t="s">
        <v>48</v>
      </c>
    </row>
    <row r="11" spans="1:13" ht="15" customHeight="1">
      <c r="A11" s="62"/>
      <c r="B11" s="81" t="s">
        <v>52</v>
      </c>
      <c r="C11" s="362">
        <v>71.913789504</v>
      </c>
      <c r="D11" s="362">
        <v>52.479183067</v>
      </c>
      <c r="E11" s="363">
        <v>19.434606437</v>
      </c>
      <c r="F11" s="339">
        <v>0.749887348</v>
      </c>
      <c r="G11" s="339">
        <v>5.128215569</v>
      </c>
      <c r="H11" s="339">
        <v>2.305611564</v>
      </c>
      <c r="I11" s="339">
        <v>0.525302343</v>
      </c>
      <c r="J11" s="339">
        <v>0.896857098</v>
      </c>
      <c r="K11" s="339">
        <v>3.897170539</v>
      </c>
      <c r="L11" s="364"/>
      <c r="M11" s="81" t="s">
        <v>52</v>
      </c>
    </row>
    <row r="12" spans="1:13" ht="15" customHeight="1">
      <c r="A12" s="62"/>
      <c r="B12" s="51" t="s">
        <v>54</v>
      </c>
      <c r="C12" s="365">
        <v>769.779452024</v>
      </c>
      <c r="D12" s="365">
        <v>497.279002117</v>
      </c>
      <c r="E12" s="366">
        <v>272.500449907</v>
      </c>
      <c r="F12" s="52">
        <v>10.033573565000001</v>
      </c>
      <c r="G12" s="52">
        <v>45.574189305000004</v>
      </c>
      <c r="H12" s="52">
        <v>34.776043408</v>
      </c>
      <c r="I12" s="52">
        <v>18.343492431</v>
      </c>
      <c r="J12" s="52">
        <v>27.628086171</v>
      </c>
      <c r="K12" s="52">
        <v>48.727036707</v>
      </c>
      <c r="L12" s="367"/>
      <c r="M12" s="51" t="s">
        <v>54</v>
      </c>
    </row>
    <row r="13" spans="1:13" ht="15" customHeight="1">
      <c r="A13" s="62"/>
      <c r="B13" s="81" t="s">
        <v>56</v>
      </c>
      <c r="C13" s="362">
        <v>11.426785637</v>
      </c>
      <c r="D13" s="362">
        <v>8.981243896</v>
      </c>
      <c r="E13" s="363">
        <v>2.445541741</v>
      </c>
      <c r="F13" s="339">
        <v>0.056395378999999995</v>
      </c>
      <c r="G13" s="339">
        <v>0.099912006</v>
      </c>
      <c r="H13" s="339">
        <v>0.13434577</v>
      </c>
      <c r="I13" s="339">
        <v>0.091265697</v>
      </c>
      <c r="J13" s="339">
        <v>1.149123636</v>
      </c>
      <c r="K13" s="339">
        <v>0.299275244</v>
      </c>
      <c r="L13" s="364"/>
      <c r="M13" s="81" t="s">
        <v>56</v>
      </c>
    </row>
    <row r="14" spans="1:13" ht="15" customHeight="1">
      <c r="A14" s="62"/>
      <c r="B14" s="51" t="s">
        <v>58</v>
      </c>
      <c r="C14" s="365">
        <v>61.161599984</v>
      </c>
      <c r="D14" s="365">
        <v>42.797009161</v>
      </c>
      <c r="E14" s="366">
        <v>18.364590823</v>
      </c>
      <c r="F14" s="52">
        <v>0.402754506</v>
      </c>
      <c r="G14" s="52">
        <v>1.754218088</v>
      </c>
      <c r="H14" s="52">
        <v>6.862085416</v>
      </c>
      <c r="I14" s="52">
        <v>0.976584007</v>
      </c>
      <c r="J14" s="52">
        <v>0.075087509</v>
      </c>
      <c r="K14" s="52">
        <v>2.012933355</v>
      </c>
      <c r="L14" s="367"/>
      <c r="M14" s="51" t="s">
        <v>58</v>
      </c>
    </row>
    <row r="15" spans="1:13" ht="15" customHeight="1">
      <c r="A15" s="62"/>
      <c r="B15" s="81" t="s">
        <v>60</v>
      </c>
      <c r="C15" s="362">
        <v>55.634227507999995</v>
      </c>
      <c r="D15" s="362">
        <v>32.177695525</v>
      </c>
      <c r="E15" s="363">
        <v>23.456531983</v>
      </c>
      <c r="F15" s="339">
        <v>1.98513283</v>
      </c>
      <c r="G15" s="339">
        <v>1.2008835599999999</v>
      </c>
      <c r="H15" s="339">
        <v>1.260698361</v>
      </c>
      <c r="I15" s="339">
        <v>1.247581393</v>
      </c>
      <c r="J15" s="339">
        <v>3.130302437</v>
      </c>
      <c r="K15" s="339">
        <v>2.794525973</v>
      </c>
      <c r="L15" s="364"/>
      <c r="M15" s="81" t="s">
        <v>60</v>
      </c>
    </row>
    <row r="16" spans="1:13" ht="15" customHeight="1">
      <c r="A16" s="62"/>
      <c r="B16" s="51" t="s">
        <v>62</v>
      </c>
      <c r="C16" s="365">
        <v>284.057843167</v>
      </c>
      <c r="D16" s="365">
        <v>179.004217435</v>
      </c>
      <c r="E16" s="366">
        <v>105.053625732</v>
      </c>
      <c r="F16" s="52">
        <v>4.259710687</v>
      </c>
      <c r="G16" s="52">
        <v>4.899406827</v>
      </c>
      <c r="H16" s="52">
        <v>8.363487988</v>
      </c>
      <c r="I16" s="52">
        <v>4.734989395</v>
      </c>
      <c r="J16" s="52">
        <v>7.726007716</v>
      </c>
      <c r="K16" s="52">
        <v>15.785660985</v>
      </c>
      <c r="L16" s="367"/>
      <c r="M16" s="51" t="s">
        <v>62</v>
      </c>
    </row>
    <row r="17" spans="1:13" ht="15" customHeight="1">
      <c r="A17" s="62"/>
      <c r="B17" s="81" t="s">
        <v>64</v>
      </c>
      <c r="C17" s="362">
        <v>452.006212558</v>
      </c>
      <c r="D17" s="362">
        <v>311.102632094</v>
      </c>
      <c r="E17" s="363">
        <v>140.903580464</v>
      </c>
      <c r="F17" s="339">
        <v>4.315628816</v>
      </c>
      <c r="G17" s="339">
        <v>16.644236583999998</v>
      </c>
      <c r="H17" s="339">
        <v>19.851521534</v>
      </c>
      <c r="I17" s="339">
        <v>6.140653277</v>
      </c>
      <c r="J17" s="339">
        <v>10.604480533</v>
      </c>
      <c r="K17" s="339">
        <v>18.156570521</v>
      </c>
      <c r="L17" s="364"/>
      <c r="M17" s="81" t="s">
        <v>64</v>
      </c>
    </row>
    <row r="18" spans="1:13" ht="15" customHeight="1">
      <c r="A18" s="62"/>
      <c r="B18" s="51" t="s">
        <v>68</v>
      </c>
      <c r="C18" s="365">
        <v>368.08037582500003</v>
      </c>
      <c r="D18" s="365">
        <v>209.657657865</v>
      </c>
      <c r="E18" s="366">
        <v>158.42271796</v>
      </c>
      <c r="F18" s="52">
        <v>7.037786683</v>
      </c>
      <c r="G18" s="52">
        <v>13.8064676</v>
      </c>
      <c r="H18" s="52">
        <v>11.086687502</v>
      </c>
      <c r="I18" s="52">
        <v>5.359330833</v>
      </c>
      <c r="J18" s="52">
        <v>14.354139403</v>
      </c>
      <c r="K18" s="52">
        <v>21.764487393</v>
      </c>
      <c r="L18" s="367"/>
      <c r="M18" s="51" t="s">
        <v>68</v>
      </c>
    </row>
    <row r="19" spans="1:13" ht="15" customHeight="1">
      <c r="A19" s="62"/>
      <c r="B19" s="81" t="s">
        <v>50</v>
      </c>
      <c r="C19" s="362">
        <v>6.2858124459999996</v>
      </c>
      <c r="D19" s="362">
        <v>4.330353735</v>
      </c>
      <c r="E19" s="363">
        <v>1.955458711</v>
      </c>
      <c r="F19" s="339">
        <v>0.02817412</v>
      </c>
      <c r="G19" s="339">
        <v>0.05432490699999999</v>
      </c>
      <c r="H19" s="339">
        <v>0.076546346</v>
      </c>
      <c r="I19" s="339">
        <v>0.161473122</v>
      </c>
      <c r="J19" s="339">
        <v>0.037280184</v>
      </c>
      <c r="K19" s="339">
        <v>0.333010899</v>
      </c>
      <c r="L19" s="364"/>
      <c r="M19" s="81" t="s">
        <v>50</v>
      </c>
    </row>
    <row r="20" spans="1:13" ht="15" customHeight="1">
      <c r="A20" s="62"/>
      <c r="B20" s="51" t="s">
        <v>72</v>
      </c>
      <c r="C20" s="365">
        <v>11.179752099</v>
      </c>
      <c r="D20" s="365">
        <v>8.657923379</v>
      </c>
      <c r="E20" s="366">
        <v>2.52182872</v>
      </c>
      <c r="F20" s="52">
        <v>0.07609011700000001</v>
      </c>
      <c r="G20" s="52">
        <v>0.238167349</v>
      </c>
      <c r="H20" s="52">
        <v>0.12849533</v>
      </c>
      <c r="I20" s="52">
        <v>0.040468346</v>
      </c>
      <c r="J20" s="52">
        <v>0.972914076</v>
      </c>
      <c r="K20" s="52">
        <v>0.256994523</v>
      </c>
      <c r="L20" s="367"/>
      <c r="M20" s="51" t="s">
        <v>72</v>
      </c>
    </row>
    <row r="21" spans="1:13" ht="15" customHeight="1">
      <c r="A21" s="62"/>
      <c r="B21" s="81" t="s">
        <v>74</v>
      </c>
      <c r="C21" s="362">
        <v>17.812649911999998</v>
      </c>
      <c r="D21" s="362">
        <v>12.172629328</v>
      </c>
      <c r="E21" s="363">
        <v>5.640020584</v>
      </c>
      <c r="F21" s="339">
        <v>0.144581524</v>
      </c>
      <c r="G21" s="339">
        <v>0.18319902</v>
      </c>
      <c r="H21" s="339">
        <v>0.39278539</v>
      </c>
      <c r="I21" s="339">
        <v>0.063886427</v>
      </c>
      <c r="J21" s="339">
        <v>3.209915303</v>
      </c>
      <c r="K21" s="339">
        <v>0.498195261</v>
      </c>
      <c r="L21" s="364"/>
      <c r="M21" s="81" t="s">
        <v>74</v>
      </c>
    </row>
    <row r="22" spans="1:13" ht="15" customHeight="1">
      <c r="A22" s="62"/>
      <c r="B22" s="51" t="s">
        <v>76</v>
      </c>
      <c r="C22" s="365">
        <v>20.023878201000002</v>
      </c>
      <c r="D22" s="365">
        <v>14.707352343</v>
      </c>
      <c r="E22" s="366">
        <v>5.316525858</v>
      </c>
      <c r="F22" s="52">
        <v>0.043303351</v>
      </c>
      <c r="G22" s="52">
        <v>0.15927940099999996</v>
      </c>
      <c r="H22" s="52">
        <v>0.708740968</v>
      </c>
      <c r="I22" s="52">
        <v>0.104969485</v>
      </c>
      <c r="J22" s="52">
        <v>0.175141447</v>
      </c>
      <c r="K22" s="52">
        <v>3.413462918</v>
      </c>
      <c r="L22" s="367"/>
      <c r="M22" s="51" t="s">
        <v>76</v>
      </c>
    </row>
    <row r="23" spans="1:13" ht="15" customHeight="1">
      <c r="A23" s="62"/>
      <c r="B23" s="81" t="s">
        <v>70</v>
      </c>
      <c r="C23" s="362">
        <v>69.730216962</v>
      </c>
      <c r="D23" s="362">
        <v>48.44553217</v>
      </c>
      <c r="E23" s="363">
        <v>21.284684792</v>
      </c>
      <c r="F23" s="339">
        <v>0.639485434</v>
      </c>
      <c r="G23" s="339">
        <v>0.534808506</v>
      </c>
      <c r="H23" s="339">
        <v>0.959140663</v>
      </c>
      <c r="I23" s="339">
        <v>1.823731868</v>
      </c>
      <c r="J23" s="339">
        <v>4.792515694</v>
      </c>
      <c r="K23" s="339">
        <v>5.393943279</v>
      </c>
      <c r="L23" s="364"/>
      <c r="M23" s="81" t="s">
        <v>70</v>
      </c>
    </row>
    <row r="24" spans="1:13" ht="15" customHeight="1">
      <c r="A24" s="62"/>
      <c r="B24" s="51" t="s">
        <v>78</v>
      </c>
      <c r="C24" s="365">
        <v>3.184263531</v>
      </c>
      <c r="D24" s="365">
        <v>2.328837161</v>
      </c>
      <c r="E24" s="366">
        <v>0.85542637</v>
      </c>
      <c r="F24" s="52">
        <v>0.039587853</v>
      </c>
      <c r="G24" s="52">
        <v>0.064959294</v>
      </c>
      <c r="H24" s="52">
        <v>0.127557349</v>
      </c>
      <c r="I24" s="52">
        <v>0.063747957</v>
      </c>
      <c r="J24" s="52">
        <v>0.000693324</v>
      </c>
      <c r="K24" s="52">
        <v>0.092436876</v>
      </c>
      <c r="L24" s="367"/>
      <c r="M24" s="51" t="s">
        <v>78</v>
      </c>
    </row>
    <row r="25" spans="1:13" ht="15" customHeight="1">
      <c r="A25" s="62"/>
      <c r="B25" s="82" t="s">
        <v>80</v>
      </c>
      <c r="C25" s="362">
        <v>359.44267252</v>
      </c>
      <c r="D25" s="362">
        <v>180.155722607</v>
      </c>
      <c r="E25" s="363">
        <v>179.286949913</v>
      </c>
      <c r="F25" s="339">
        <v>2.329312336</v>
      </c>
      <c r="G25" s="339">
        <v>11.446473882000001</v>
      </c>
      <c r="H25" s="339">
        <v>26.283133165</v>
      </c>
      <c r="I25" s="339">
        <v>11.147631202</v>
      </c>
      <c r="J25" s="339">
        <v>18.274072018</v>
      </c>
      <c r="K25" s="339">
        <v>37.745974408</v>
      </c>
      <c r="L25" s="364"/>
      <c r="M25" s="82" t="s">
        <v>80</v>
      </c>
    </row>
    <row r="26" spans="1:13" ht="15" customHeight="1">
      <c r="A26" s="62"/>
      <c r="B26" s="51" t="s">
        <v>42</v>
      </c>
      <c r="C26" s="365">
        <v>118.96191836</v>
      </c>
      <c r="D26" s="365">
        <v>94.35372916</v>
      </c>
      <c r="E26" s="366">
        <v>24.6081892</v>
      </c>
      <c r="F26" s="52">
        <v>2.016409382</v>
      </c>
      <c r="G26" s="52">
        <v>6.329617054</v>
      </c>
      <c r="H26" s="52">
        <v>2.653891569</v>
      </c>
      <c r="I26" s="52">
        <v>1.020999071</v>
      </c>
      <c r="J26" s="52">
        <v>1.659697752</v>
      </c>
      <c r="K26" s="52">
        <v>2.928018414</v>
      </c>
      <c r="L26" s="367"/>
      <c r="M26" s="51" t="s">
        <v>42</v>
      </c>
    </row>
    <row r="27" spans="1:13" ht="15" customHeight="1">
      <c r="A27" s="62"/>
      <c r="B27" s="81" t="s">
        <v>81</v>
      </c>
      <c r="C27" s="362">
        <v>120.91184888500001</v>
      </c>
      <c r="D27" s="362">
        <v>88.610901689</v>
      </c>
      <c r="E27" s="363">
        <v>32.300947196</v>
      </c>
      <c r="F27" s="339">
        <v>1.329111675</v>
      </c>
      <c r="G27" s="339">
        <v>1.7900008189999999</v>
      </c>
      <c r="H27" s="339">
        <v>1.546764721</v>
      </c>
      <c r="I27" s="339">
        <v>1.135836726</v>
      </c>
      <c r="J27" s="339">
        <v>10.450576395</v>
      </c>
      <c r="K27" s="339">
        <v>5.050077983</v>
      </c>
      <c r="L27" s="364"/>
      <c r="M27" s="81" t="s">
        <v>81</v>
      </c>
    </row>
    <row r="28" spans="1:13" ht="15" customHeight="1">
      <c r="A28" s="62"/>
      <c r="B28" s="51" t="s">
        <v>83</v>
      </c>
      <c r="C28" s="365">
        <v>57.055624745</v>
      </c>
      <c r="D28" s="365">
        <v>43.015868251</v>
      </c>
      <c r="E28" s="366">
        <v>14.039756494</v>
      </c>
      <c r="F28" s="52">
        <v>0.465656969</v>
      </c>
      <c r="G28" s="52">
        <v>1.136954087</v>
      </c>
      <c r="H28" s="52">
        <v>0.953828245</v>
      </c>
      <c r="I28" s="52">
        <v>0.571684102</v>
      </c>
      <c r="J28" s="52">
        <v>0.559236607</v>
      </c>
      <c r="K28" s="52">
        <v>1.063431245</v>
      </c>
      <c r="L28" s="367"/>
      <c r="M28" s="51" t="s">
        <v>83</v>
      </c>
    </row>
    <row r="29" spans="1:13" ht="15" customHeight="1">
      <c r="A29" s="62"/>
      <c r="B29" s="81" t="s">
        <v>85</v>
      </c>
      <c r="C29" s="362">
        <v>50.976005351</v>
      </c>
      <c r="D29" s="362">
        <v>36.254151213</v>
      </c>
      <c r="E29" s="363">
        <v>14.721854138</v>
      </c>
      <c r="F29" s="339">
        <v>2.846907263</v>
      </c>
      <c r="G29" s="339">
        <v>0.4573944160000001</v>
      </c>
      <c r="H29" s="339">
        <v>0.688133361</v>
      </c>
      <c r="I29" s="339">
        <v>0.312067414</v>
      </c>
      <c r="J29" s="339">
        <v>3.234884383</v>
      </c>
      <c r="K29" s="339">
        <v>1.667039983</v>
      </c>
      <c r="L29" s="364"/>
      <c r="M29" s="81" t="s">
        <v>85</v>
      </c>
    </row>
    <row r="30" spans="1:13" ht="14.25" customHeight="1">
      <c r="A30" s="62"/>
      <c r="B30" s="51" t="s">
        <v>87</v>
      </c>
      <c r="C30" s="365">
        <v>23.02739396</v>
      </c>
      <c r="D30" s="365">
        <v>16.979784839</v>
      </c>
      <c r="E30" s="366">
        <v>6.047609121</v>
      </c>
      <c r="F30" s="52">
        <v>1.847803039</v>
      </c>
      <c r="G30" s="52">
        <v>0.225114627</v>
      </c>
      <c r="H30" s="52">
        <v>0.280367397</v>
      </c>
      <c r="I30" s="52">
        <v>0.093166986</v>
      </c>
      <c r="J30" s="52">
        <v>0.490993634</v>
      </c>
      <c r="K30" s="52">
        <v>0.446875632</v>
      </c>
      <c r="L30" s="367"/>
      <c r="M30" s="51" t="s">
        <v>87</v>
      </c>
    </row>
    <row r="31" spans="1:13" ht="15" customHeight="1">
      <c r="A31" s="62"/>
      <c r="B31" s="81" t="s">
        <v>91</v>
      </c>
      <c r="C31" s="362">
        <v>43.938700227</v>
      </c>
      <c r="D31" s="362">
        <v>32.609908836</v>
      </c>
      <c r="E31" s="363">
        <v>11.328791391</v>
      </c>
      <c r="F31" s="339">
        <v>0.272643158</v>
      </c>
      <c r="G31" s="339">
        <v>0.293567216</v>
      </c>
      <c r="H31" s="339">
        <v>0.397802305</v>
      </c>
      <c r="I31" s="339">
        <v>0.47544968</v>
      </c>
      <c r="J31" s="339">
        <v>4.016175973</v>
      </c>
      <c r="K31" s="339">
        <v>1.569048198</v>
      </c>
      <c r="L31" s="364"/>
      <c r="M31" s="81" t="s">
        <v>91</v>
      </c>
    </row>
    <row r="32" spans="1:13" ht="15" customHeight="1">
      <c r="A32" s="62"/>
      <c r="B32" s="51" t="s">
        <v>66</v>
      </c>
      <c r="C32" s="365">
        <v>59.61603941199999</v>
      </c>
      <c r="D32" s="365">
        <v>38.186509728</v>
      </c>
      <c r="E32" s="366">
        <v>21.429529684</v>
      </c>
      <c r="F32" s="52">
        <v>0.283244679</v>
      </c>
      <c r="G32" s="52">
        <v>1.5079801609999999</v>
      </c>
      <c r="H32" s="52">
        <v>1.338577876</v>
      </c>
      <c r="I32" s="52">
        <v>0.981445262</v>
      </c>
      <c r="J32" s="52">
        <v>8.307804718</v>
      </c>
      <c r="K32" s="52">
        <v>3.296030522</v>
      </c>
      <c r="L32" s="367"/>
      <c r="M32" s="51" t="s">
        <v>66</v>
      </c>
    </row>
    <row r="33" spans="1:13" ht="15" customHeight="1">
      <c r="A33" s="62"/>
      <c r="B33" s="81" t="s">
        <v>89</v>
      </c>
      <c r="C33" s="362">
        <v>110.424596475</v>
      </c>
      <c r="D33" s="362">
        <v>78.210518917</v>
      </c>
      <c r="E33" s="363">
        <v>32.214077558</v>
      </c>
      <c r="F33" s="339">
        <v>0.860021915</v>
      </c>
      <c r="G33" s="339">
        <v>10.095667806</v>
      </c>
      <c r="H33" s="339">
        <v>3.44416063</v>
      </c>
      <c r="I33" s="339">
        <v>2.190037181</v>
      </c>
      <c r="J33" s="339">
        <v>3.386162463</v>
      </c>
      <c r="K33" s="339">
        <v>4.703030998</v>
      </c>
      <c r="L33" s="364"/>
      <c r="M33" s="81" t="s">
        <v>89</v>
      </c>
    </row>
    <row r="34" spans="1:13" ht="15" customHeight="1">
      <c r="A34" s="62"/>
      <c r="B34" s="53" t="s">
        <v>93</v>
      </c>
      <c r="C34" s="368">
        <v>454.50328030599997</v>
      </c>
      <c r="D34" s="368">
        <v>248.832981199</v>
      </c>
      <c r="E34" s="369">
        <v>205.670299107</v>
      </c>
      <c r="F34" s="340">
        <v>6.8376009159999995</v>
      </c>
      <c r="G34" s="340">
        <v>26.904381549</v>
      </c>
      <c r="H34" s="340">
        <v>39.199345605</v>
      </c>
      <c r="I34" s="340">
        <v>11.25761958</v>
      </c>
      <c r="J34" s="340">
        <v>7.574239359</v>
      </c>
      <c r="K34" s="340">
        <v>33.207225232</v>
      </c>
      <c r="L34" s="370"/>
      <c r="M34" s="53" t="s">
        <v>93</v>
      </c>
    </row>
    <row r="35" spans="2:13" ht="14.25" customHeight="1">
      <c r="B35" s="5" t="s">
        <v>187</v>
      </c>
      <c r="C35" s="21"/>
      <c r="D35" s="21"/>
      <c r="E35" s="21"/>
      <c r="F35" s="21"/>
      <c r="G35" s="21"/>
      <c r="H35" s="21"/>
      <c r="I35" s="21"/>
      <c r="J35" s="21"/>
      <c r="K35" s="21"/>
      <c r="L35" s="21"/>
      <c r="M35" s="5"/>
    </row>
    <row r="36" spans="2:13" ht="12" customHeight="1">
      <c r="B36" s="69" t="s">
        <v>250</v>
      </c>
      <c r="C36" s="21"/>
      <c r="D36" s="21"/>
      <c r="E36" s="21"/>
      <c r="F36" s="21"/>
      <c r="G36" s="21"/>
      <c r="H36" s="21"/>
      <c r="I36" s="21"/>
      <c r="J36" s="21"/>
      <c r="K36" s="21"/>
      <c r="L36" s="21"/>
      <c r="M36" s="69"/>
    </row>
    <row r="37" spans="2:13" ht="12" customHeight="1">
      <c r="B37" s="75" t="s">
        <v>188</v>
      </c>
      <c r="C37" s="21"/>
      <c r="D37" s="21"/>
      <c r="E37" s="21"/>
      <c r="F37" s="21"/>
      <c r="G37" s="21"/>
      <c r="H37" s="21"/>
      <c r="I37" s="21"/>
      <c r="J37" s="21"/>
      <c r="K37" s="21"/>
      <c r="L37" s="21"/>
      <c r="M37" s="75"/>
    </row>
    <row r="41" spans="2:13" ht="12.75">
      <c r="B41" s="54"/>
      <c r="M41" s="54"/>
    </row>
    <row r="42" spans="2:13" ht="12.75">
      <c r="B42" s="54"/>
      <c r="M42" s="54"/>
    </row>
  </sheetData>
  <mergeCells count="8">
    <mergeCell ref="C5:C6"/>
    <mergeCell ref="D5:D6"/>
    <mergeCell ref="E5:E6"/>
    <mergeCell ref="F5:K5"/>
    <mergeCell ref="B1:C1"/>
    <mergeCell ref="C4:K4"/>
    <mergeCell ref="B3:K3"/>
    <mergeCell ref="B2:M2"/>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2"/>
  <dimension ref="A1:N42"/>
  <sheetViews>
    <sheetView workbookViewId="0" topLeftCell="A1">
      <selection activeCell="A1" sqref="A1"/>
    </sheetView>
  </sheetViews>
  <sheetFormatPr defaultColWidth="9.140625" defaultRowHeight="12.75"/>
  <cols>
    <col min="1" max="1" width="2.7109375" style="0" customWidth="1"/>
    <col min="2" max="2" width="4.00390625" style="0" customWidth="1"/>
    <col min="3" max="3" width="9.7109375" style="0" customWidth="1"/>
    <col min="4" max="11" width="8.7109375" style="0" customWidth="1"/>
    <col min="12" max="12" width="1.7109375" style="0" customWidth="1"/>
    <col min="13" max="13" width="4.00390625" style="0" customWidth="1"/>
  </cols>
  <sheetData>
    <row r="1" spans="2:13" ht="14.25" customHeight="1">
      <c r="B1" s="488"/>
      <c r="C1" s="488"/>
      <c r="D1" s="58"/>
      <c r="E1" s="57"/>
      <c r="F1" s="57"/>
      <c r="G1" s="57"/>
      <c r="H1" s="57"/>
      <c r="I1" s="57"/>
      <c r="J1" s="57"/>
      <c r="M1" s="59" t="s">
        <v>175</v>
      </c>
    </row>
    <row r="2" spans="2:14" ht="30" customHeight="1">
      <c r="B2" s="492" t="s">
        <v>141</v>
      </c>
      <c r="C2" s="492"/>
      <c r="D2" s="492"/>
      <c r="E2" s="492"/>
      <c r="F2" s="492"/>
      <c r="G2" s="492"/>
      <c r="H2" s="492"/>
      <c r="I2" s="492"/>
      <c r="J2" s="492"/>
      <c r="K2" s="492"/>
      <c r="L2" s="492"/>
      <c r="M2" s="492"/>
      <c r="N2" s="4"/>
    </row>
    <row r="3" spans="2:13" ht="19.5" customHeight="1">
      <c r="B3" s="490" t="s">
        <v>200</v>
      </c>
      <c r="C3" s="491"/>
      <c r="D3" s="491"/>
      <c r="E3" s="491"/>
      <c r="F3" s="491"/>
      <c r="G3" s="491"/>
      <c r="H3" s="491"/>
      <c r="I3" s="491"/>
      <c r="J3" s="491"/>
      <c r="K3" s="491"/>
      <c r="L3" s="322"/>
      <c r="M3" s="323"/>
    </row>
    <row r="4" spans="2:13" ht="19.5" customHeight="1">
      <c r="B4" s="106"/>
      <c r="C4" s="489" t="s">
        <v>146</v>
      </c>
      <c r="D4" s="489"/>
      <c r="E4" s="489"/>
      <c r="F4" s="489"/>
      <c r="G4" s="489"/>
      <c r="H4" s="489"/>
      <c r="I4" s="489"/>
      <c r="J4" s="489"/>
      <c r="K4" s="489"/>
      <c r="L4" s="321"/>
      <c r="M4" s="218"/>
    </row>
    <row r="5" spans="2:13" ht="18" customHeight="1">
      <c r="B5" s="106"/>
      <c r="C5" s="493" t="s">
        <v>143</v>
      </c>
      <c r="D5" s="495" t="s">
        <v>127</v>
      </c>
      <c r="E5" s="497" t="s">
        <v>201</v>
      </c>
      <c r="F5" s="499" t="s">
        <v>144</v>
      </c>
      <c r="G5" s="499"/>
      <c r="H5" s="499"/>
      <c r="I5" s="499"/>
      <c r="J5" s="499"/>
      <c r="K5" s="499"/>
      <c r="L5" s="320"/>
      <c r="M5" s="324"/>
    </row>
    <row r="6" spans="2:13" ht="33" customHeight="1">
      <c r="B6" s="129"/>
      <c r="C6" s="494"/>
      <c r="D6" s="496"/>
      <c r="E6" s="498"/>
      <c r="F6" s="349" t="s">
        <v>202</v>
      </c>
      <c r="G6" s="326" t="s">
        <v>145</v>
      </c>
      <c r="H6" s="326" t="s">
        <v>116</v>
      </c>
      <c r="I6" s="326" t="s">
        <v>119</v>
      </c>
      <c r="J6" s="326" t="s">
        <v>148</v>
      </c>
      <c r="K6" s="326" t="s">
        <v>147</v>
      </c>
      <c r="L6" s="74"/>
      <c r="M6" s="325"/>
    </row>
    <row r="7" spans="2:13" ht="15" customHeight="1">
      <c r="B7" s="101" t="s">
        <v>127</v>
      </c>
      <c r="C7" s="355">
        <v>3889.476980009</v>
      </c>
      <c r="D7" s="355">
        <v>2648.06079068</v>
      </c>
      <c r="E7" s="356">
        <v>1241.416189329</v>
      </c>
      <c r="F7" s="357">
        <v>68.025136018</v>
      </c>
      <c r="G7" s="357">
        <v>140.840173359</v>
      </c>
      <c r="H7" s="357">
        <v>261.412913028</v>
      </c>
      <c r="I7" s="357">
        <v>43.698629249</v>
      </c>
      <c r="J7" s="357">
        <v>89.124012844</v>
      </c>
      <c r="K7" s="357">
        <v>71.906123096</v>
      </c>
      <c r="L7" s="358"/>
      <c r="M7" s="101" t="s">
        <v>127</v>
      </c>
    </row>
    <row r="8" spans="1:13" ht="15" customHeight="1">
      <c r="A8" s="62"/>
      <c r="B8" s="50" t="s">
        <v>44</v>
      </c>
      <c r="C8" s="359">
        <v>315.518585911</v>
      </c>
      <c r="D8" s="359">
        <v>240.660160611</v>
      </c>
      <c r="E8" s="360">
        <v>74.8584253</v>
      </c>
      <c r="F8" s="338">
        <v>3.483607508</v>
      </c>
      <c r="G8" s="338">
        <v>6.947433964000001</v>
      </c>
      <c r="H8" s="338">
        <v>18.071712956</v>
      </c>
      <c r="I8" s="338">
        <v>2.457976214</v>
      </c>
      <c r="J8" s="338">
        <v>3.276500041</v>
      </c>
      <c r="K8" s="338">
        <v>3.345855408</v>
      </c>
      <c r="L8" s="361"/>
      <c r="M8" s="50" t="s">
        <v>44</v>
      </c>
    </row>
    <row r="9" spans="1:13" ht="15" customHeight="1">
      <c r="A9" s="62"/>
      <c r="B9" s="81" t="s">
        <v>46</v>
      </c>
      <c r="C9" s="362">
        <v>13.512064323999999</v>
      </c>
      <c r="D9" s="362">
        <v>8.21994236</v>
      </c>
      <c r="E9" s="363">
        <v>5.292121964</v>
      </c>
      <c r="F9" s="339">
        <v>1.9540574999999998</v>
      </c>
      <c r="G9" s="339">
        <v>0.099747711</v>
      </c>
      <c r="H9" s="339">
        <v>0.315191736</v>
      </c>
      <c r="I9" s="339">
        <v>0.026384978</v>
      </c>
      <c r="J9" s="339">
        <v>0.326752445</v>
      </c>
      <c r="K9" s="339">
        <v>0.074748404</v>
      </c>
      <c r="L9" s="364"/>
      <c r="M9" s="81" t="s">
        <v>46</v>
      </c>
    </row>
    <row r="10" spans="1:13" ht="15" customHeight="1">
      <c r="A10" s="62"/>
      <c r="B10" s="51" t="s">
        <v>48</v>
      </c>
      <c r="C10" s="365">
        <v>89.38217679</v>
      </c>
      <c r="D10" s="365">
        <v>76.232758933</v>
      </c>
      <c r="E10" s="366">
        <v>13.149417857</v>
      </c>
      <c r="F10" s="52">
        <v>0.998641748</v>
      </c>
      <c r="G10" s="52">
        <v>1.81548555</v>
      </c>
      <c r="H10" s="52">
        <v>1.727923595</v>
      </c>
      <c r="I10" s="52">
        <v>0.365132896</v>
      </c>
      <c r="J10" s="52">
        <v>2.08098456</v>
      </c>
      <c r="K10" s="52">
        <v>0.506915768</v>
      </c>
      <c r="L10" s="367"/>
      <c r="M10" s="51" t="s">
        <v>48</v>
      </c>
    </row>
    <row r="11" spans="1:13" ht="15" customHeight="1">
      <c r="A11" s="62"/>
      <c r="B11" s="81" t="s">
        <v>52</v>
      </c>
      <c r="C11" s="362">
        <v>74.902779025</v>
      </c>
      <c r="D11" s="362">
        <v>52.637080641</v>
      </c>
      <c r="E11" s="363">
        <v>22.265698384</v>
      </c>
      <c r="F11" s="339">
        <v>0.566566208</v>
      </c>
      <c r="G11" s="339">
        <v>5.237356429</v>
      </c>
      <c r="H11" s="339">
        <v>4.505080361</v>
      </c>
      <c r="I11" s="339">
        <v>1.377993431</v>
      </c>
      <c r="J11" s="339">
        <v>1.36129928</v>
      </c>
      <c r="K11" s="339">
        <v>1.28124266</v>
      </c>
      <c r="L11" s="364"/>
      <c r="M11" s="81" t="s">
        <v>52</v>
      </c>
    </row>
    <row r="12" spans="1:13" ht="15" customHeight="1">
      <c r="A12" s="62"/>
      <c r="B12" s="51" t="s">
        <v>54</v>
      </c>
      <c r="C12" s="365">
        <v>964.037964867</v>
      </c>
      <c r="D12" s="365">
        <v>623.855739721</v>
      </c>
      <c r="E12" s="366">
        <v>340.182225146</v>
      </c>
      <c r="F12" s="52">
        <v>18.042452719</v>
      </c>
      <c r="G12" s="52">
        <v>44.696057633</v>
      </c>
      <c r="H12" s="52">
        <v>73.002291758</v>
      </c>
      <c r="I12" s="52">
        <v>12.990159833</v>
      </c>
      <c r="J12" s="52">
        <v>28.065340728</v>
      </c>
      <c r="K12" s="52">
        <v>29.853565529</v>
      </c>
      <c r="L12" s="367"/>
      <c r="M12" s="51" t="s">
        <v>54</v>
      </c>
    </row>
    <row r="13" spans="1:13" ht="15" customHeight="1">
      <c r="A13" s="62"/>
      <c r="B13" s="81" t="s">
        <v>56</v>
      </c>
      <c r="C13" s="362">
        <v>8.035523266</v>
      </c>
      <c r="D13" s="362">
        <v>5.644553469</v>
      </c>
      <c r="E13" s="363">
        <v>2.390969797</v>
      </c>
      <c r="F13" s="339">
        <v>0.105727941</v>
      </c>
      <c r="G13" s="339">
        <v>0.314442894</v>
      </c>
      <c r="H13" s="339">
        <v>0.334826543</v>
      </c>
      <c r="I13" s="339">
        <v>0.042236384</v>
      </c>
      <c r="J13" s="339">
        <v>0.709614896</v>
      </c>
      <c r="K13" s="339">
        <v>0.06471313</v>
      </c>
      <c r="L13" s="364"/>
      <c r="M13" s="81" t="s">
        <v>56</v>
      </c>
    </row>
    <row r="14" spans="1:13" ht="15" customHeight="1">
      <c r="A14" s="62"/>
      <c r="B14" s="51" t="s">
        <v>58</v>
      </c>
      <c r="C14" s="365">
        <v>88.685503864</v>
      </c>
      <c r="D14" s="365">
        <v>56.276092571</v>
      </c>
      <c r="E14" s="366">
        <v>32.409411293</v>
      </c>
      <c r="F14" s="52">
        <v>0.468517949</v>
      </c>
      <c r="G14" s="52">
        <v>3.867736577</v>
      </c>
      <c r="H14" s="52">
        <v>15.81856666</v>
      </c>
      <c r="I14" s="52">
        <v>1.739233443</v>
      </c>
      <c r="J14" s="52">
        <v>0.311023603</v>
      </c>
      <c r="K14" s="52">
        <v>1.319580304</v>
      </c>
      <c r="L14" s="367"/>
      <c r="M14" s="51" t="s">
        <v>58</v>
      </c>
    </row>
    <row r="15" spans="1:13" ht="15" customHeight="1">
      <c r="A15" s="62"/>
      <c r="B15" s="81" t="s">
        <v>60</v>
      </c>
      <c r="C15" s="362">
        <v>17.205406590000003</v>
      </c>
      <c r="D15" s="362">
        <v>11.181868743</v>
      </c>
      <c r="E15" s="363">
        <v>6.023537847</v>
      </c>
      <c r="F15" s="339">
        <v>1.1252302479999998</v>
      </c>
      <c r="G15" s="339">
        <v>0.161375471</v>
      </c>
      <c r="H15" s="339">
        <v>0.692354989</v>
      </c>
      <c r="I15" s="339">
        <v>0.129590569</v>
      </c>
      <c r="J15" s="339">
        <v>0.356779357</v>
      </c>
      <c r="K15" s="339">
        <v>0.110757814</v>
      </c>
      <c r="L15" s="364"/>
      <c r="M15" s="81" t="s">
        <v>60</v>
      </c>
    </row>
    <row r="16" spans="1:13" ht="15" customHeight="1">
      <c r="A16" s="62"/>
      <c r="B16" s="51" t="s">
        <v>62</v>
      </c>
      <c r="C16" s="365">
        <v>184.821110393</v>
      </c>
      <c r="D16" s="365">
        <v>130.792155464</v>
      </c>
      <c r="E16" s="366">
        <v>54.028954929</v>
      </c>
      <c r="F16" s="52">
        <v>3.2274921389999998</v>
      </c>
      <c r="G16" s="52">
        <v>3.9140339319999997</v>
      </c>
      <c r="H16" s="52">
        <v>7.385643246</v>
      </c>
      <c r="I16" s="52">
        <v>1.284693456</v>
      </c>
      <c r="J16" s="52">
        <v>2.062722378</v>
      </c>
      <c r="K16" s="52">
        <v>2.110284401</v>
      </c>
      <c r="L16" s="367"/>
      <c r="M16" s="51" t="s">
        <v>62</v>
      </c>
    </row>
    <row r="17" spans="1:13" ht="15" customHeight="1">
      <c r="A17" s="62"/>
      <c r="B17" s="81" t="s">
        <v>64</v>
      </c>
      <c r="C17" s="362">
        <v>402.68629862800003</v>
      </c>
      <c r="D17" s="362">
        <v>261.00777919</v>
      </c>
      <c r="E17" s="363">
        <v>141.678519438</v>
      </c>
      <c r="F17" s="339">
        <v>5.685964801</v>
      </c>
      <c r="G17" s="339">
        <v>12.190333349000001</v>
      </c>
      <c r="H17" s="339">
        <v>24.903507352</v>
      </c>
      <c r="I17" s="339">
        <v>5.778837767</v>
      </c>
      <c r="J17" s="339">
        <v>5.629041383</v>
      </c>
      <c r="K17" s="339">
        <v>9.025764718</v>
      </c>
      <c r="L17" s="364"/>
      <c r="M17" s="81" t="s">
        <v>64</v>
      </c>
    </row>
    <row r="18" spans="1:13" ht="15" customHeight="1">
      <c r="A18" s="62"/>
      <c r="B18" s="51" t="s">
        <v>68</v>
      </c>
      <c r="C18" s="365">
        <v>358.633067719</v>
      </c>
      <c r="D18" s="365">
        <v>215.403298689</v>
      </c>
      <c r="E18" s="366">
        <v>143.22976903</v>
      </c>
      <c r="F18" s="52">
        <v>10.206361982</v>
      </c>
      <c r="G18" s="52">
        <v>15.161966991</v>
      </c>
      <c r="H18" s="52">
        <v>24.390005005</v>
      </c>
      <c r="I18" s="52">
        <v>4.3377663</v>
      </c>
      <c r="J18" s="52">
        <v>9.578552996</v>
      </c>
      <c r="K18" s="52">
        <v>6.311080069</v>
      </c>
      <c r="L18" s="367"/>
      <c r="M18" s="51" t="s">
        <v>68</v>
      </c>
    </row>
    <row r="19" spans="1:13" ht="15" customHeight="1">
      <c r="A19" s="62"/>
      <c r="B19" s="81" t="s">
        <v>50</v>
      </c>
      <c r="C19" s="362">
        <v>1.017149206</v>
      </c>
      <c r="D19" s="362">
        <v>0.729861988</v>
      </c>
      <c r="E19" s="363">
        <v>0.287287218</v>
      </c>
      <c r="F19" s="339">
        <v>0.002784669</v>
      </c>
      <c r="G19" s="339">
        <v>0.0070026920000000005</v>
      </c>
      <c r="H19" s="339">
        <v>0.006278036</v>
      </c>
      <c r="I19" s="339">
        <v>0.014111838</v>
      </c>
      <c r="J19" s="339">
        <v>0.019431269</v>
      </c>
      <c r="K19" s="339">
        <v>0.00757234</v>
      </c>
      <c r="L19" s="364"/>
      <c r="M19" s="81" t="s">
        <v>50</v>
      </c>
    </row>
    <row r="20" spans="1:13" ht="15" customHeight="1">
      <c r="A20" s="62"/>
      <c r="B20" s="51" t="s">
        <v>72</v>
      </c>
      <c r="C20" s="365">
        <v>6.0622729600000005</v>
      </c>
      <c r="D20" s="365">
        <v>4.394602843</v>
      </c>
      <c r="E20" s="366">
        <v>1.667670117</v>
      </c>
      <c r="F20" s="52">
        <v>0.005974146</v>
      </c>
      <c r="G20" s="52">
        <v>0.229564027</v>
      </c>
      <c r="H20" s="52">
        <v>0.081773765</v>
      </c>
      <c r="I20" s="52">
        <v>0.029009221</v>
      </c>
      <c r="J20" s="52">
        <v>0.781948769</v>
      </c>
      <c r="K20" s="52">
        <v>0.01676105</v>
      </c>
      <c r="L20" s="367"/>
      <c r="M20" s="51" t="s">
        <v>72</v>
      </c>
    </row>
    <row r="21" spans="1:13" ht="15" customHeight="1">
      <c r="A21" s="62"/>
      <c r="B21" s="81" t="s">
        <v>74</v>
      </c>
      <c r="C21" s="362">
        <v>12.509377601</v>
      </c>
      <c r="D21" s="362">
        <v>8.100250628</v>
      </c>
      <c r="E21" s="363">
        <v>4.409126973</v>
      </c>
      <c r="F21" s="339">
        <v>0.106419433</v>
      </c>
      <c r="G21" s="339">
        <v>0.41601788</v>
      </c>
      <c r="H21" s="339">
        <v>0.321269806</v>
      </c>
      <c r="I21" s="339">
        <v>0.012505873</v>
      </c>
      <c r="J21" s="339">
        <v>1.874708734</v>
      </c>
      <c r="K21" s="339">
        <v>0.015352819</v>
      </c>
      <c r="L21" s="364"/>
      <c r="M21" s="81" t="s">
        <v>74</v>
      </c>
    </row>
    <row r="22" spans="1:13" ht="15" customHeight="1">
      <c r="A22" s="62"/>
      <c r="B22" s="51" t="s">
        <v>76</v>
      </c>
      <c r="C22" s="365">
        <v>16.373321141999998</v>
      </c>
      <c r="D22" s="365">
        <v>14.502454699</v>
      </c>
      <c r="E22" s="366">
        <v>1.870866443</v>
      </c>
      <c r="F22" s="52">
        <v>0.32915290399999997</v>
      </c>
      <c r="G22" s="52">
        <v>0.21665437399999998</v>
      </c>
      <c r="H22" s="52">
        <v>0.298470215</v>
      </c>
      <c r="I22" s="52">
        <v>0.034088914</v>
      </c>
      <c r="J22" s="52">
        <v>0.147653074</v>
      </c>
      <c r="K22" s="52">
        <v>0.194330074</v>
      </c>
      <c r="L22" s="367"/>
      <c r="M22" s="51" t="s">
        <v>76</v>
      </c>
    </row>
    <row r="23" spans="1:13" ht="15" customHeight="1">
      <c r="A23" s="62"/>
      <c r="B23" s="81" t="s">
        <v>70</v>
      </c>
      <c r="C23" s="362">
        <v>69.609500847</v>
      </c>
      <c r="D23" s="362">
        <v>54.963193158</v>
      </c>
      <c r="E23" s="363">
        <v>14.646307689</v>
      </c>
      <c r="F23" s="339">
        <v>2.176599317</v>
      </c>
      <c r="G23" s="339">
        <v>0.976881615</v>
      </c>
      <c r="H23" s="339">
        <v>1.62393958</v>
      </c>
      <c r="I23" s="339">
        <v>0.294133554</v>
      </c>
      <c r="J23" s="339">
        <v>2.228938827</v>
      </c>
      <c r="K23" s="339">
        <v>0.752290351</v>
      </c>
      <c r="L23" s="364"/>
      <c r="M23" s="81" t="s">
        <v>70</v>
      </c>
    </row>
    <row r="24" spans="1:13" ht="15" customHeight="1">
      <c r="A24" s="62"/>
      <c r="B24" s="51" t="s">
        <v>78</v>
      </c>
      <c r="C24" s="365">
        <v>2.1296408529999997</v>
      </c>
      <c r="D24" s="365">
        <v>1.055242278</v>
      </c>
      <c r="E24" s="366">
        <v>1.074398575</v>
      </c>
      <c r="F24" s="52">
        <v>0.009385431999999999</v>
      </c>
      <c r="G24" s="52">
        <v>0.013602671</v>
      </c>
      <c r="H24" s="52">
        <v>0.241022208</v>
      </c>
      <c r="I24" s="52">
        <v>0.102011985</v>
      </c>
      <c r="J24" s="52">
        <v>0.002145695</v>
      </c>
      <c r="K24" s="52">
        <v>0.027265029</v>
      </c>
      <c r="L24" s="367"/>
      <c r="M24" s="51" t="s">
        <v>78</v>
      </c>
    </row>
    <row r="25" spans="1:13" ht="15" customHeight="1">
      <c r="A25" s="62"/>
      <c r="B25" s="82" t="s">
        <v>80</v>
      </c>
      <c r="C25" s="362">
        <v>401.864204126</v>
      </c>
      <c r="D25" s="362">
        <v>313.77942937</v>
      </c>
      <c r="E25" s="363">
        <v>88.084774756</v>
      </c>
      <c r="F25" s="339">
        <v>4.555430959</v>
      </c>
      <c r="G25" s="339">
        <v>8.623523164</v>
      </c>
      <c r="H25" s="339">
        <v>17.455381448</v>
      </c>
      <c r="I25" s="339">
        <v>2.631214186</v>
      </c>
      <c r="J25" s="339">
        <v>6.930429073</v>
      </c>
      <c r="K25" s="339">
        <v>3.723805627</v>
      </c>
      <c r="L25" s="364"/>
      <c r="M25" s="82" t="s">
        <v>80</v>
      </c>
    </row>
    <row r="26" spans="1:13" ht="15" customHeight="1">
      <c r="A26" s="62"/>
      <c r="B26" s="51" t="s">
        <v>42</v>
      </c>
      <c r="C26" s="365">
        <v>119.38739249</v>
      </c>
      <c r="D26" s="365">
        <v>86.645228493</v>
      </c>
      <c r="E26" s="366">
        <v>32.742163997</v>
      </c>
      <c r="F26" s="52">
        <v>2.604636415</v>
      </c>
      <c r="G26" s="52">
        <v>5.794482380000001</v>
      </c>
      <c r="H26" s="52">
        <v>5.852634938</v>
      </c>
      <c r="I26" s="52">
        <v>1.136435329</v>
      </c>
      <c r="J26" s="52">
        <v>2.904394443</v>
      </c>
      <c r="K26" s="52">
        <v>1.666399619</v>
      </c>
      <c r="L26" s="367"/>
      <c r="M26" s="51" t="s">
        <v>42</v>
      </c>
    </row>
    <row r="27" spans="1:13" ht="15" customHeight="1">
      <c r="A27" s="62"/>
      <c r="B27" s="81" t="s">
        <v>81</v>
      </c>
      <c r="C27" s="362">
        <v>102.259358733</v>
      </c>
      <c r="D27" s="362">
        <v>80.657773786</v>
      </c>
      <c r="E27" s="363">
        <v>21.601584947</v>
      </c>
      <c r="F27" s="339">
        <v>1.550626522</v>
      </c>
      <c r="G27" s="339">
        <v>2.658853241</v>
      </c>
      <c r="H27" s="339">
        <v>1.514166044</v>
      </c>
      <c r="I27" s="339">
        <v>0.216780775</v>
      </c>
      <c r="J27" s="339">
        <v>4.727361412</v>
      </c>
      <c r="K27" s="339">
        <v>0.724441447</v>
      </c>
      <c r="L27" s="364"/>
      <c r="M27" s="81" t="s">
        <v>81</v>
      </c>
    </row>
    <row r="28" spans="1:13" ht="15" customHeight="1">
      <c r="A28" s="62"/>
      <c r="B28" s="51" t="s">
        <v>83</v>
      </c>
      <c r="C28" s="365">
        <v>37.588757797</v>
      </c>
      <c r="D28" s="365">
        <v>28.819801792</v>
      </c>
      <c r="E28" s="366">
        <v>8.768956005</v>
      </c>
      <c r="F28" s="52">
        <v>0.24149848100000001</v>
      </c>
      <c r="G28" s="52">
        <v>0.375206012</v>
      </c>
      <c r="H28" s="52">
        <v>1.787108022</v>
      </c>
      <c r="I28" s="52">
        <v>0.298594111</v>
      </c>
      <c r="J28" s="52">
        <v>0.143185861</v>
      </c>
      <c r="K28" s="52">
        <v>0.181135647</v>
      </c>
      <c r="L28" s="367"/>
      <c r="M28" s="51" t="s">
        <v>83</v>
      </c>
    </row>
    <row r="29" spans="1:13" ht="15" customHeight="1">
      <c r="A29" s="62"/>
      <c r="B29" s="81" t="s">
        <v>85</v>
      </c>
      <c r="C29" s="362">
        <v>29.395426008</v>
      </c>
      <c r="D29" s="362">
        <v>21.135554985</v>
      </c>
      <c r="E29" s="363">
        <v>8.259871023</v>
      </c>
      <c r="F29" s="339">
        <v>2.24708671</v>
      </c>
      <c r="G29" s="339">
        <v>0.531131755</v>
      </c>
      <c r="H29" s="339">
        <v>0.593066537</v>
      </c>
      <c r="I29" s="339">
        <v>0.085973189</v>
      </c>
      <c r="J29" s="339">
        <v>0.426895109</v>
      </c>
      <c r="K29" s="339">
        <v>0.156736129</v>
      </c>
      <c r="L29" s="364"/>
      <c r="M29" s="81" t="s">
        <v>85</v>
      </c>
    </row>
    <row r="30" spans="1:13" ht="14.25" customHeight="1">
      <c r="A30" s="62"/>
      <c r="B30" s="51" t="s">
        <v>87</v>
      </c>
      <c r="C30" s="365">
        <v>21.964058164</v>
      </c>
      <c r="D30" s="365">
        <v>15.224021157</v>
      </c>
      <c r="E30" s="366">
        <v>6.740037007</v>
      </c>
      <c r="F30" s="52">
        <v>2.056000188</v>
      </c>
      <c r="G30" s="52">
        <v>0.248800733</v>
      </c>
      <c r="H30" s="52">
        <v>0.336882857</v>
      </c>
      <c r="I30" s="52">
        <v>0.024563651</v>
      </c>
      <c r="J30" s="52">
        <v>0.965114884</v>
      </c>
      <c r="K30" s="52">
        <v>0.068641123</v>
      </c>
      <c r="L30" s="367"/>
      <c r="M30" s="51" t="s">
        <v>87</v>
      </c>
    </row>
    <row r="31" spans="1:13" ht="15" customHeight="1">
      <c r="A31" s="62"/>
      <c r="B31" s="81" t="s">
        <v>91</v>
      </c>
      <c r="C31" s="362">
        <v>42.445131589000006</v>
      </c>
      <c r="D31" s="362">
        <v>36.815038837</v>
      </c>
      <c r="E31" s="363">
        <v>5.630092752</v>
      </c>
      <c r="F31" s="339">
        <v>0.659049973</v>
      </c>
      <c r="G31" s="339">
        <v>0.47142903300000005</v>
      </c>
      <c r="H31" s="339">
        <v>1.050694751</v>
      </c>
      <c r="I31" s="339">
        <v>0.093692478</v>
      </c>
      <c r="J31" s="339">
        <v>0.959243203</v>
      </c>
      <c r="K31" s="339">
        <v>0.321085033</v>
      </c>
      <c r="L31" s="364"/>
      <c r="M31" s="81" t="s">
        <v>91</v>
      </c>
    </row>
    <row r="32" spans="1:13" ht="15" customHeight="1">
      <c r="A32" s="62"/>
      <c r="B32" s="51" t="s">
        <v>66</v>
      </c>
      <c r="C32" s="365">
        <v>65.687615885</v>
      </c>
      <c r="D32" s="365">
        <v>37.331500191</v>
      </c>
      <c r="E32" s="366">
        <v>28.356115694</v>
      </c>
      <c r="F32" s="52">
        <v>0.7269234059999999</v>
      </c>
      <c r="G32" s="52">
        <v>2.7228033320000002</v>
      </c>
      <c r="H32" s="52">
        <v>4.193895259</v>
      </c>
      <c r="I32" s="52">
        <v>1.173888827</v>
      </c>
      <c r="J32" s="52">
        <v>6.724375329</v>
      </c>
      <c r="K32" s="52">
        <v>2.161458617</v>
      </c>
      <c r="L32" s="367"/>
      <c r="M32" s="51" t="s">
        <v>66</v>
      </c>
    </row>
    <row r="33" spans="1:13" ht="15" customHeight="1">
      <c r="A33" s="62"/>
      <c r="B33" s="81" t="s">
        <v>89</v>
      </c>
      <c r="C33" s="362">
        <v>123.37563579799999</v>
      </c>
      <c r="D33" s="362">
        <v>75.621199608</v>
      </c>
      <c r="E33" s="363">
        <v>47.75443619</v>
      </c>
      <c r="F33" s="339">
        <v>1.2020437380000002</v>
      </c>
      <c r="G33" s="339">
        <v>13.190715077</v>
      </c>
      <c r="H33" s="339">
        <v>9.350275479</v>
      </c>
      <c r="I33" s="339">
        <v>1.507440356</v>
      </c>
      <c r="J33" s="339">
        <v>2.451261089</v>
      </c>
      <c r="K33" s="339">
        <v>2.395640162</v>
      </c>
      <c r="L33" s="364"/>
      <c r="M33" s="81" t="s">
        <v>89</v>
      </c>
    </row>
    <row r="34" spans="1:13" ht="15" customHeight="1">
      <c r="A34" s="62"/>
      <c r="B34" s="53" t="s">
        <v>93</v>
      </c>
      <c r="C34" s="368">
        <v>320.38765543299996</v>
      </c>
      <c r="D34" s="368">
        <v>186.374206475</v>
      </c>
      <c r="E34" s="369">
        <v>134.013448958</v>
      </c>
      <c r="F34" s="340">
        <v>3.686902982</v>
      </c>
      <c r="G34" s="340">
        <v>9.957534872</v>
      </c>
      <c r="H34" s="340">
        <v>45.558949882</v>
      </c>
      <c r="I34" s="340">
        <v>5.514179691</v>
      </c>
      <c r="J34" s="340">
        <v>4.078314406</v>
      </c>
      <c r="K34" s="340">
        <v>5.488699824</v>
      </c>
      <c r="L34" s="370"/>
      <c r="M34" s="53" t="s">
        <v>93</v>
      </c>
    </row>
    <row r="35" spans="2:13" ht="14.25" customHeight="1">
      <c r="B35" s="5" t="s">
        <v>187</v>
      </c>
      <c r="C35" s="21"/>
      <c r="D35" s="21"/>
      <c r="E35" s="21"/>
      <c r="F35" s="21"/>
      <c r="G35" s="21"/>
      <c r="H35" s="21"/>
      <c r="I35" s="21"/>
      <c r="J35" s="21"/>
      <c r="K35" s="21"/>
      <c r="L35" s="21"/>
      <c r="M35" s="5"/>
    </row>
    <row r="36" spans="2:13" ht="12" customHeight="1">
      <c r="B36" s="69" t="s">
        <v>250</v>
      </c>
      <c r="C36" s="21"/>
      <c r="D36" s="21"/>
      <c r="E36" s="21"/>
      <c r="F36" s="21"/>
      <c r="G36" s="21"/>
      <c r="H36" s="21"/>
      <c r="I36" s="21"/>
      <c r="J36" s="21"/>
      <c r="K36" s="21"/>
      <c r="L36" s="21"/>
      <c r="M36" s="69"/>
    </row>
    <row r="37" spans="2:13" ht="12" customHeight="1">
      <c r="B37" s="75" t="s">
        <v>188</v>
      </c>
      <c r="C37" s="21"/>
      <c r="D37" s="21"/>
      <c r="E37" s="21"/>
      <c r="F37" s="21"/>
      <c r="G37" s="21"/>
      <c r="H37" s="21"/>
      <c r="I37" s="21"/>
      <c r="J37" s="21"/>
      <c r="K37" s="21"/>
      <c r="L37" s="21"/>
      <c r="M37" s="75"/>
    </row>
    <row r="41" spans="2:13" ht="12.75">
      <c r="B41" s="54"/>
      <c r="M41" s="54"/>
    </row>
    <row r="42" spans="2:13" ht="12.75">
      <c r="B42" s="54"/>
      <c r="M42" s="54"/>
    </row>
  </sheetData>
  <mergeCells count="8">
    <mergeCell ref="B1:C1"/>
    <mergeCell ref="C4:K4"/>
    <mergeCell ref="B3:K3"/>
    <mergeCell ref="B2:M2"/>
    <mergeCell ref="C5:C6"/>
    <mergeCell ref="D5:D6"/>
    <mergeCell ref="E5:E6"/>
    <mergeCell ref="F5:K5"/>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3"/>
  <dimension ref="A1:I27"/>
  <sheetViews>
    <sheetView workbookViewId="0" topLeftCell="A1">
      <selection activeCell="A1" sqref="A1"/>
    </sheetView>
  </sheetViews>
  <sheetFormatPr defaultColWidth="9.140625" defaultRowHeight="12.75"/>
  <cols>
    <col min="1" max="1" width="1.28515625" style="0" customWidth="1"/>
    <col min="2" max="2" width="0.85546875" style="0" customWidth="1"/>
    <col min="3" max="3" width="22.00390625" style="0" customWidth="1"/>
    <col min="4" max="7" width="8.7109375" style="0" customWidth="1"/>
    <col min="8" max="8" width="7.7109375" style="0" customWidth="1"/>
    <col min="9" max="9" width="1.7109375" style="0" customWidth="1"/>
    <col min="10" max="10" width="8.7109375" style="0" customWidth="1"/>
  </cols>
  <sheetData>
    <row r="1" spans="2:9" ht="14.25" customHeight="1">
      <c r="B1" s="500"/>
      <c r="C1" s="500"/>
      <c r="H1" s="47"/>
      <c r="I1" s="47" t="s">
        <v>176</v>
      </c>
    </row>
    <row r="2" spans="2:9" ht="30" customHeight="1">
      <c r="B2" s="428" t="s">
        <v>241</v>
      </c>
      <c r="C2" s="428"/>
      <c r="D2" s="428"/>
      <c r="E2" s="428"/>
      <c r="F2" s="428"/>
      <c r="G2" s="428"/>
      <c r="H2" s="428"/>
      <c r="I2" s="428"/>
    </row>
    <row r="3" spans="2:9" ht="30" customHeight="1">
      <c r="B3" s="501" t="s">
        <v>240</v>
      </c>
      <c r="C3" s="501"/>
      <c r="D3" s="501"/>
      <c r="E3" s="501"/>
      <c r="F3" s="501"/>
      <c r="G3" s="501"/>
      <c r="H3" s="501"/>
      <c r="I3" s="501"/>
    </row>
    <row r="4" spans="2:9" ht="24.75" customHeight="1">
      <c r="B4" s="503" t="s">
        <v>168</v>
      </c>
      <c r="C4" s="504"/>
      <c r="D4" s="504"/>
      <c r="E4" s="504"/>
      <c r="F4" s="504"/>
      <c r="G4" s="504"/>
      <c r="H4" s="504"/>
      <c r="I4" s="505"/>
    </row>
    <row r="5" spans="2:9" ht="15" customHeight="1">
      <c r="B5" s="237"/>
      <c r="C5" s="243"/>
      <c r="D5" s="278" t="s">
        <v>127</v>
      </c>
      <c r="E5" s="278" t="s">
        <v>116</v>
      </c>
      <c r="F5" s="278" t="s">
        <v>119</v>
      </c>
      <c r="G5" s="278" t="s">
        <v>147</v>
      </c>
      <c r="H5" s="278" t="s">
        <v>148</v>
      </c>
      <c r="I5" s="279"/>
    </row>
    <row r="6" spans="2:9" ht="15" customHeight="1">
      <c r="B6" s="274"/>
      <c r="C6" s="352" t="s">
        <v>123</v>
      </c>
      <c r="D6" s="163">
        <v>494.407</v>
      </c>
      <c r="E6" s="163">
        <v>301.21</v>
      </c>
      <c r="F6" s="163">
        <v>127.771</v>
      </c>
      <c r="G6" s="163">
        <v>1317.885</v>
      </c>
      <c r="H6" s="163">
        <v>142.2</v>
      </c>
      <c r="I6" s="155"/>
    </row>
    <row r="7" spans="2:9" s="57" customFormat="1" ht="15" customHeight="1">
      <c r="B7" s="272"/>
      <c r="C7" s="273" t="s">
        <v>125</v>
      </c>
      <c r="D7" s="144"/>
      <c r="E7" s="144"/>
      <c r="F7" s="144"/>
      <c r="G7" s="144"/>
      <c r="H7" s="144"/>
      <c r="I7" s="162"/>
    </row>
    <row r="8" spans="2:9" ht="15" customHeight="1">
      <c r="B8" s="102"/>
      <c r="C8" s="235" t="s">
        <v>149</v>
      </c>
      <c r="D8" s="199">
        <v>0.00447</v>
      </c>
      <c r="E8" s="199">
        <v>0.0054</v>
      </c>
      <c r="F8" s="199">
        <v>0</v>
      </c>
      <c r="G8" s="199">
        <v>0.0052</v>
      </c>
      <c r="H8" s="199">
        <v>-0.004</v>
      </c>
      <c r="I8" s="156"/>
    </row>
    <row r="9" spans="2:9" s="57" customFormat="1" ht="15" customHeight="1">
      <c r="B9" s="103"/>
      <c r="C9" s="236" t="s">
        <v>173</v>
      </c>
      <c r="D9" s="145"/>
      <c r="E9" s="145"/>
      <c r="F9" s="145"/>
      <c r="G9" s="145"/>
      <c r="H9" s="145"/>
      <c r="I9" s="105"/>
    </row>
    <row r="10" spans="2:9" ht="15" customHeight="1">
      <c r="B10" s="274"/>
      <c r="C10" s="275" t="s">
        <v>150</v>
      </c>
      <c r="D10" s="200">
        <v>0.8009999999999999</v>
      </c>
      <c r="E10" s="200">
        <v>0.81</v>
      </c>
      <c r="F10" s="200">
        <v>0.796</v>
      </c>
      <c r="G10" s="200">
        <v>0.444</v>
      </c>
      <c r="H10" s="200">
        <f>103.8/142.2</f>
        <v>0.7299578059071731</v>
      </c>
      <c r="I10" s="155"/>
    </row>
    <row r="11" spans="2:9" s="57" customFormat="1" ht="15" customHeight="1">
      <c r="B11" s="272"/>
      <c r="C11" s="273" t="s">
        <v>151</v>
      </c>
      <c r="D11" s="147"/>
      <c r="E11" s="147"/>
      <c r="F11" s="147"/>
      <c r="G11" s="147"/>
      <c r="H11" s="147"/>
      <c r="I11" s="162"/>
    </row>
    <row r="12" spans="1:9" ht="15" customHeight="1">
      <c r="A12" s="107"/>
      <c r="B12" s="102"/>
      <c r="C12" s="94" t="s">
        <v>122</v>
      </c>
      <c r="D12" s="143">
        <f>general!C7</f>
        <v>4322.97</v>
      </c>
      <c r="E12" s="143">
        <v>9629.09136</v>
      </c>
      <c r="F12" s="143">
        <v>377.835</v>
      </c>
      <c r="G12" s="143">
        <v>9596.96</v>
      </c>
      <c r="H12" s="143">
        <v>17075</v>
      </c>
      <c r="I12" s="156"/>
    </row>
    <row r="13" spans="1:9" s="57" customFormat="1" ht="15" customHeight="1">
      <c r="A13" s="108"/>
      <c r="B13" s="103"/>
      <c r="C13" s="104" t="s">
        <v>198</v>
      </c>
      <c r="D13" s="164"/>
      <c r="E13" s="164"/>
      <c r="F13" s="164"/>
      <c r="G13" s="164"/>
      <c r="H13" s="164"/>
      <c r="I13" s="105"/>
    </row>
    <row r="14" spans="2:9" ht="15" customHeight="1">
      <c r="B14" s="274"/>
      <c r="C14" s="275" t="s">
        <v>152</v>
      </c>
      <c r="D14" s="146">
        <f>1000*D6/D12</f>
        <v>114.36743720173861</v>
      </c>
      <c r="E14" s="146">
        <f>1000*E6/E12</f>
        <v>31.281248535168118</v>
      </c>
      <c r="F14" s="146">
        <f>1000*F6/F12</f>
        <v>338.16613071843534</v>
      </c>
      <c r="G14" s="146">
        <f>1000*G6/G12</f>
        <v>137.32317317150432</v>
      </c>
      <c r="H14" s="146">
        <f>1000*H6/H12</f>
        <v>8.327964860907759</v>
      </c>
      <c r="I14" s="155"/>
    </row>
    <row r="15" spans="2:9" s="57" customFormat="1" ht="15" customHeight="1">
      <c r="B15" s="272"/>
      <c r="C15" s="273" t="s">
        <v>156</v>
      </c>
      <c r="D15" s="147"/>
      <c r="E15" s="147"/>
      <c r="F15" s="147"/>
      <c r="G15" s="147"/>
      <c r="H15" s="147"/>
      <c r="I15" s="162"/>
    </row>
    <row r="16" spans="2:9" ht="15" customHeight="1">
      <c r="B16" s="102"/>
      <c r="C16" s="94" t="s">
        <v>157</v>
      </c>
      <c r="D16" s="143">
        <f>general!G7</f>
        <v>12343.356899999997</v>
      </c>
      <c r="E16" s="143">
        <v>10074.79</v>
      </c>
      <c r="F16" s="143">
        <v>3198.79</v>
      </c>
      <c r="G16" s="143">
        <f>25730.6/10.4178</f>
        <v>2469.8688782660447</v>
      </c>
      <c r="H16" s="143">
        <f>33113.5/35.0183</f>
        <v>945.6055833664112</v>
      </c>
      <c r="I16" s="156"/>
    </row>
    <row r="17" spans="2:9" s="57" customFormat="1" ht="15" customHeight="1">
      <c r="B17" s="103"/>
      <c r="C17" s="104" t="s">
        <v>126</v>
      </c>
      <c r="D17" s="148"/>
      <c r="E17" s="148"/>
      <c r="F17" s="148"/>
      <c r="G17" s="148"/>
      <c r="H17" s="148"/>
      <c r="I17" s="105"/>
    </row>
    <row r="18" spans="2:9" s="57" customFormat="1" ht="15" customHeight="1">
      <c r="B18" s="272"/>
      <c r="C18" s="275" t="s">
        <v>178</v>
      </c>
      <c r="D18" s="198">
        <v>0.029</v>
      </c>
      <c r="E18" s="198">
        <v>0.02028</v>
      </c>
      <c r="F18" s="198">
        <v>0.024</v>
      </c>
      <c r="G18" s="198">
        <v>0.147</v>
      </c>
      <c r="H18" s="198">
        <v>0.081</v>
      </c>
      <c r="I18" s="189"/>
    </row>
    <row r="19" spans="2:9" s="57" customFormat="1" ht="15" customHeight="1">
      <c r="B19" s="272"/>
      <c r="C19" s="273" t="s">
        <v>180</v>
      </c>
      <c r="D19" s="147"/>
      <c r="E19" s="147"/>
      <c r="F19" s="147"/>
      <c r="G19" s="196"/>
      <c r="H19" s="147"/>
      <c r="I19" s="189"/>
    </row>
    <row r="20" spans="2:9" ht="15" customHeight="1">
      <c r="B20" s="102"/>
      <c r="C20" s="94" t="s">
        <v>179</v>
      </c>
      <c r="D20" s="143">
        <v>100</v>
      </c>
      <c r="E20" s="143">
        <v>153</v>
      </c>
      <c r="F20" s="143">
        <v>112</v>
      </c>
      <c r="G20" s="143">
        <v>18</v>
      </c>
      <c r="H20" s="143">
        <v>49</v>
      </c>
      <c r="I20" s="156"/>
    </row>
    <row r="21" spans="2:9" s="57" customFormat="1" ht="15" customHeight="1">
      <c r="B21" s="103"/>
      <c r="C21" s="104" t="s">
        <v>181</v>
      </c>
      <c r="D21" s="148"/>
      <c r="E21" s="148"/>
      <c r="F21" s="148"/>
      <c r="G21" s="148"/>
      <c r="H21" s="197"/>
      <c r="I21" s="105"/>
    </row>
    <row r="22" spans="2:9" ht="15" customHeight="1">
      <c r="B22" s="276"/>
      <c r="C22" s="277" t="s">
        <v>216</v>
      </c>
      <c r="D22" s="193">
        <v>1241.42</v>
      </c>
      <c r="E22" s="193">
        <v>829.3</v>
      </c>
      <c r="F22" s="193">
        <v>488.6</v>
      </c>
      <c r="G22" s="193">
        <v>872</v>
      </c>
      <c r="H22" s="193">
        <v>242.6</v>
      </c>
      <c r="I22" s="194"/>
    </row>
    <row r="23" spans="2:9" s="57" customFormat="1" ht="15" customHeight="1">
      <c r="B23" s="272"/>
      <c r="C23" s="273" t="s">
        <v>126</v>
      </c>
      <c r="D23" s="188"/>
      <c r="E23" s="188"/>
      <c r="F23" s="188"/>
      <c r="G23" s="188"/>
      <c r="H23" s="188"/>
      <c r="I23" s="189"/>
    </row>
    <row r="24" spans="2:9" ht="15" customHeight="1">
      <c r="B24" s="102"/>
      <c r="C24" s="235" t="s">
        <v>217</v>
      </c>
      <c r="D24" s="143">
        <v>1433.83</v>
      </c>
      <c r="E24" s="143">
        <v>1443.4</v>
      </c>
      <c r="F24" s="143">
        <v>439.5</v>
      </c>
      <c r="G24" s="143">
        <v>624.3</v>
      </c>
      <c r="H24" s="143">
        <v>174.3</v>
      </c>
      <c r="I24" s="156"/>
    </row>
    <row r="25" spans="2:9" s="57" customFormat="1" ht="15" customHeight="1">
      <c r="B25" s="195"/>
      <c r="C25" s="190" t="s">
        <v>126</v>
      </c>
      <c r="D25" s="191"/>
      <c r="E25" s="191"/>
      <c r="F25" s="191"/>
      <c r="G25" s="191"/>
      <c r="H25" s="191"/>
      <c r="I25" s="192"/>
    </row>
    <row r="26" spans="2:8" ht="15" customHeight="1">
      <c r="B26" s="502" t="s">
        <v>218</v>
      </c>
      <c r="C26" s="502"/>
      <c r="D26" s="502"/>
      <c r="E26" s="502"/>
      <c r="F26" s="502"/>
      <c r="G26" s="502"/>
      <c r="H26" s="502"/>
    </row>
    <row r="27" spans="2:8" ht="12.75" customHeight="1">
      <c r="B27" s="463" t="s">
        <v>235</v>
      </c>
      <c r="C27" s="463"/>
      <c r="D27" s="463"/>
      <c r="E27" s="463"/>
      <c r="F27" s="463"/>
      <c r="G27" s="463"/>
      <c r="H27" s="463"/>
    </row>
  </sheetData>
  <mergeCells count="6">
    <mergeCell ref="B1:C1"/>
    <mergeCell ref="B2:I2"/>
    <mergeCell ref="B3:I3"/>
    <mergeCell ref="B27:H27"/>
    <mergeCell ref="B26:H26"/>
    <mergeCell ref="B4:I4"/>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I23"/>
  <sheetViews>
    <sheetView tabSelected="1" workbookViewId="0" topLeftCell="A1">
      <selection activeCell="A1" sqref="A1"/>
    </sheetView>
  </sheetViews>
  <sheetFormatPr defaultColWidth="9.140625" defaultRowHeight="12.75"/>
  <cols>
    <col min="1" max="1" width="0.85546875" style="0" customWidth="1"/>
    <col min="2" max="2" width="4.57421875" style="0" customWidth="1"/>
    <col min="3" max="3" width="1.8515625" style="0" customWidth="1"/>
    <col min="5" max="5" width="13.140625" style="0" customWidth="1"/>
    <col min="8" max="8" width="8.00390625" style="0" customWidth="1"/>
    <col min="9" max="9" width="9.8515625" style="0" customWidth="1"/>
  </cols>
  <sheetData>
    <row r="1" spans="2:9" ht="19.5" customHeight="1">
      <c r="B1" s="423" t="s">
        <v>0</v>
      </c>
      <c r="C1" s="423"/>
      <c r="D1" s="423"/>
      <c r="E1" s="423"/>
      <c r="F1" s="423"/>
      <c r="G1" s="423"/>
      <c r="H1" s="423"/>
      <c r="I1" s="423"/>
    </row>
    <row r="2" spans="2:9" ht="19.5" customHeight="1">
      <c r="B2" s="424" t="s">
        <v>1</v>
      </c>
      <c r="C2" s="424"/>
      <c r="D2" s="424"/>
      <c r="E2" s="424"/>
      <c r="F2" s="424"/>
      <c r="G2" s="424"/>
      <c r="H2" s="424"/>
      <c r="I2" s="424"/>
    </row>
    <row r="3" spans="2:9" ht="19.5" customHeight="1">
      <c r="B3" s="425" t="s">
        <v>158</v>
      </c>
      <c r="C3" s="425"/>
      <c r="D3" s="425"/>
      <c r="E3" s="425"/>
      <c r="F3" s="425"/>
      <c r="G3" s="425"/>
      <c r="H3" s="425"/>
      <c r="I3" s="425"/>
    </row>
    <row r="4" spans="2:9" ht="19.5" customHeight="1">
      <c r="B4" s="426" t="s">
        <v>153</v>
      </c>
      <c r="C4" s="426"/>
      <c r="D4" s="426"/>
      <c r="E4" s="426"/>
      <c r="F4" s="426"/>
      <c r="G4" s="426"/>
      <c r="H4" s="426"/>
      <c r="I4" s="426"/>
    </row>
    <row r="5" spans="2:9" ht="19.5" customHeight="1">
      <c r="B5" s="80"/>
      <c r="C5" s="80"/>
      <c r="D5" s="78"/>
      <c r="E5" s="79"/>
      <c r="F5" s="79"/>
      <c r="G5" s="79"/>
      <c r="H5" s="30"/>
      <c r="I5" s="1"/>
    </row>
    <row r="6" spans="2:9" ht="19.5" customHeight="1">
      <c r="B6" s="80"/>
      <c r="C6" s="80"/>
      <c r="D6" s="78"/>
      <c r="E6" s="79"/>
      <c r="F6" s="79"/>
      <c r="G6" s="79"/>
      <c r="H6" s="30"/>
      <c r="I6" s="1"/>
    </row>
    <row r="7" spans="2:9" ht="19.5" customHeight="1">
      <c r="B7" s="423" t="s">
        <v>161</v>
      </c>
      <c r="C7" s="423"/>
      <c r="D7" s="423"/>
      <c r="E7" s="423"/>
      <c r="F7" s="423"/>
      <c r="G7" s="423"/>
      <c r="H7" s="423"/>
      <c r="I7" s="423"/>
    </row>
    <row r="8" spans="2:9" ht="19.5" customHeight="1">
      <c r="B8" s="427" t="s">
        <v>229</v>
      </c>
      <c r="C8" s="427"/>
      <c r="D8" s="427"/>
      <c r="E8" s="427"/>
      <c r="F8" s="427"/>
      <c r="G8" s="427"/>
      <c r="H8" s="427"/>
      <c r="I8" s="427"/>
    </row>
    <row r="9" spans="2:9" ht="19.5" customHeight="1">
      <c r="B9" s="80"/>
      <c r="C9" s="80"/>
      <c r="D9" s="78"/>
      <c r="E9" s="79"/>
      <c r="F9" s="79"/>
      <c r="G9" s="79"/>
      <c r="H9" s="30"/>
      <c r="I9" s="1"/>
    </row>
    <row r="10" spans="2:9" ht="19.5" customHeight="1">
      <c r="B10" s="422" t="s">
        <v>165</v>
      </c>
      <c r="C10" s="422"/>
      <c r="D10" s="422"/>
      <c r="E10" s="422"/>
      <c r="F10" s="422"/>
      <c r="G10" s="422"/>
      <c r="H10" s="422"/>
      <c r="I10" s="422"/>
    </row>
    <row r="11" spans="1:9" ht="19.5" customHeight="1">
      <c r="A11" s="77"/>
      <c r="B11" s="77"/>
      <c r="C11" s="77"/>
      <c r="D11" s="77"/>
      <c r="E11" s="77"/>
      <c r="F11" s="77"/>
      <c r="G11" s="77"/>
      <c r="H11" s="1"/>
      <c r="I11" s="1"/>
    </row>
    <row r="12" spans="2:9" ht="19.5" customHeight="1">
      <c r="B12" s="2"/>
      <c r="C12" s="2"/>
      <c r="D12" s="3"/>
      <c r="E12" s="3"/>
      <c r="F12" s="3"/>
      <c r="G12" s="3"/>
      <c r="H12" s="1"/>
      <c r="I12" s="1"/>
    </row>
    <row r="13" spans="1:8" ht="15" customHeight="1">
      <c r="A13" s="76"/>
      <c r="C13" s="137"/>
      <c r="D13" s="9" t="s">
        <v>159</v>
      </c>
      <c r="E13" s="138"/>
      <c r="F13" s="9"/>
      <c r="G13" s="137"/>
      <c r="H13" s="137"/>
    </row>
    <row r="14" spans="1:8" ht="15" customHeight="1">
      <c r="A14" s="76"/>
      <c r="C14" s="137"/>
      <c r="D14" s="9" t="s">
        <v>160</v>
      </c>
      <c r="E14" s="138"/>
      <c r="F14" s="9"/>
      <c r="G14" s="137"/>
      <c r="H14" s="137"/>
    </row>
    <row r="15" spans="1:8" ht="15" customHeight="1">
      <c r="A15" s="132"/>
      <c r="B15" s="139" t="s">
        <v>172</v>
      </c>
      <c r="C15" s="8"/>
      <c r="D15" s="420" t="s">
        <v>171</v>
      </c>
      <c r="E15" s="420"/>
      <c r="F15" s="420"/>
      <c r="G15" s="420"/>
      <c r="H15" s="420"/>
    </row>
    <row r="16" spans="1:8" ht="15" customHeight="1">
      <c r="A16" s="132"/>
      <c r="B16" s="139" t="s">
        <v>169</v>
      </c>
      <c r="C16" s="8"/>
      <c r="D16" s="420" t="s">
        <v>170</v>
      </c>
      <c r="E16" s="420"/>
      <c r="F16" s="420"/>
      <c r="G16" s="420"/>
      <c r="H16" s="420"/>
    </row>
    <row r="17" spans="1:8" ht="15" customHeight="1">
      <c r="A17" s="133"/>
      <c r="B17" s="139" t="s">
        <v>129</v>
      </c>
      <c r="C17" s="140"/>
      <c r="D17" s="420" t="s">
        <v>130</v>
      </c>
      <c r="E17" s="420"/>
      <c r="F17" s="420"/>
      <c r="G17" s="420"/>
      <c r="H17" s="420"/>
    </row>
    <row r="18" spans="1:8" ht="15" customHeight="1">
      <c r="A18" s="133"/>
      <c r="B18" s="139" t="s">
        <v>132</v>
      </c>
      <c r="C18" s="140"/>
      <c r="D18" s="420" t="s">
        <v>133</v>
      </c>
      <c r="E18" s="420"/>
      <c r="F18" s="420"/>
      <c r="G18" s="420"/>
      <c r="H18" s="420"/>
    </row>
    <row r="19" spans="1:8" ht="15" customHeight="1">
      <c r="A19" s="133"/>
      <c r="B19" s="139" t="s">
        <v>136</v>
      </c>
      <c r="C19" s="140"/>
      <c r="D19" s="420" t="s">
        <v>137</v>
      </c>
      <c r="E19" s="420"/>
      <c r="F19" s="420"/>
      <c r="G19" s="420"/>
      <c r="H19" s="420"/>
    </row>
    <row r="20" spans="1:8" ht="15" customHeight="1">
      <c r="A20" s="133"/>
      <c r="B20" s="139" t="s">
        <v>139</v>
      </c>
      <c r="C20" s="140"/>
      <c r="D20" s="421" t="s">
        <v>123</v>
      </c>
      <c r="E20" s="421"/>
      <c r="F20" s="421"/>
      <c r="G20" s="421"/>
      <c r="H20" s="421"/>
    </row>
    <row r="21" spans="1:8" ht="15" customHeight="1">
      <c r="A21" s="133"/>
      <c r="B21" s="139" t="s">
        <v>174</v>
      </c>
      <c r="C21" s="140"/>
      <c r="D21" s="420" t="s">
        <v>166</v>
      </c>
      <c r="E21" s="420"/>
      <c r="F21" s="420"/>
      <c r="G21" s="420"/>
      <c r="H21" s="420"/>
    </row>
    <row r="22" spans="1:8" ht="15" customHeight="1">
      <c r="A22" s="133"/>
      <c r="B22" s="139" t="s">
        <v>175</v>
      </c>
      <c r="C22" s="140"/>
      <c r="D22" s="420" t="s">
        <v>167</v>
      </c>
      <c r="E22" s="420"/>
      <c r="F22" s="420"/>
      <c r="G22" s="420"/>
      <c r="H22" s="420"/>
    </row>
    <row r="23" spans="1:8" ht="15" customHeight="1">
      <c r="A23" s="133"/>
      <c r="B23" s="139" t="s">
        <v>176</v>
      </c>
      <c r="C23" s="140"/>
      <c r="D23" s="420" t="s">
        <v>195</v>
      </c>
      <c r="E23" s="420"/>
      <c r="F23" s="420"/>
      <c r="G23" s="420"/>
      <c r="H23" s="420"/>
    </row>
  </sheetData>
  <mergeCells count="16">
    <mergeCell ref="B10:I10"/>
    <mergeCell ref="B1:I1"/>
    <mergeCell ref="B2:I2"/>
    <mergeCell ref="B3:I3"/>
    <mergeCell ref="B4:I4"/>
    <mergeCell ref="B7:I7"/>
    <mergeCell ref="B8:I8"/>
    <mergeCell ref="D15:H15"/>
    <mergeCell ref="D16:H16"/>
    <mergeCell ref="D19:H19"/>
    <mergeCell ref="D23:H23"/>
    <mergeCell ref="D21:H21"/>
    <mergeCell ref="D17:H17"/>
    <mergeCell ref="D20:H20"/>
    <mergeCell ref="D18:H18"/>
    <mergeCell ref="D22:H22"/>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5"/>
  <dimension ref="B1:G23"/>
  <sheetViews>
    <sheetView workbookViewId="0" topLeftCell="A1">
      <selection activeCell="A1" sqref="A1"/>
    </sheetView>
  </sheetViews>
  <sheetFormatPr defaultColWidth="9.140625" defaultRowHeight="12.75"/>
  <cols>
    <col min="1" max="1" width="0.9921875" style="6" customWidth="1"/>
    <col min="2" max="2" width="2.8515625" style="12" customWidth="1"/>
    <col min="3" max="3" width="5.7109375" style="12" customWidth="1"/>
    <col min="4" max="4" width="10.8515625" style="13" customWidth="1"/>
    <col min="5" max="5" width="10.7109375" style="6" customWidth="1"/>
    <col min="6" max="6" width="16.421875" style="6" customWidth="1"/>
    <col min="7" max="16384" width="9.140625" style="6" customWidth="1"/>
  </cols>
  <sheetData>
    <row r="1" spans="2:7" s="135" customFormat="1" ht="30" customHeight="1">
      <c r="B1" s="428" t="s">
        <v>2</v>
      </c>
      <c r="C1" s="428"/>
      <c r="D1" s="428"/>
      <c r="E1" s="428"/>
      <c r="F1" s="428"/>
      <c r="G1" s="134"/>
    </row>
    <row r="2" spans="2:7" ht="15" customHeight="1">
      <c r="B2" s="251">
        <v>12</v>
      </c>
      <c r="C2" s="252"/>
      <c r="D2" s="253" t="s">
        <v>3</v>
      </c>
      <c r="E2" s="254"/>
      <c r="F2" s="255"/>
      <c r="G2" s="7"/>
    </row>
    <row r="3" spans="2:7" ht="15" customHeight="1">
      <c r="B3" s="256" t="s">
        <v>4</v>
      </c>
      <c r="C3" s="257"/>
      <c r="D3" s="258" t="s">
        <v>5</v>
      </c>
      <c r="E3" s="258"/>
      <c r="F3" s="259"/>
      <c r="G3" s="7"/>
    </row>
    <row r="4" spans="2:7" ht="15" customHeight="1">
      <c r="B4" s="260" t="s">
        <v>6</v>
      </c>
      <c r="C4" s="257"/>
      <c r="D4" s="258" t="s">
        <v>7</v>
      </c>
      <c r="E4" s="258"/>
      <c r="F4" s="259"/>
      <c r="G4" s="7"/>
    </row>
    <row r="5" spans="2:7" ht="15" customHeight="1">
      <c r="B5" s="256" t="s">
        <v>8</v>
      </c>
      <c r="C5" s="257"/>
      <c r="D5" s="258" t="s">
        <v>9</v>
      </c>
      <c r="E5" s="258"/>
      <c r="F5" s="259"/>
      <c r="G5" s="7"/>
    </row>
    <row r="6" spans="2:7" ht="15" customHeight="1">
      <c r="B6" s="256">
        <v>0</v>
      </c>
      <c r="C6" s="261"/>
      <c r="D6" s="258" t="s">
        <v>10</v>
      </c>
      <c r="E6" s="258"/>
      <c r="F6" s="259"/>
      <c r="G6" s="7"/>
    </row>
    <row r="7" spans="2:7" ht="15" customHeight="1">
      <c r="B7" s="256" t="s">
        <v>11</v>
      </c>
      <c r="C7" s="257"/>
      <c r="D7" s="258" t="s">
        <v>12</v>
      </c>
      <c r="E7" s="258"/>
      <c r="F7" s="259"/>
      <c r="G7" s="7"/>
    </row>
    <row r="8" spans="2:7" ht="15" customHeight="1">
      <c r="B8" s="256" t="s">
        <v>13</v>
      </c>
      <c r="C8" s="257"/>
      <c r="D8" s="258" t="s">
        <v>14</v>
      </c>
      <c r="E8" s="258"/>
      <c r="F8" s="259"/>
      <c r="G8" s="7"/>
    </row>
    <row r="9" spans="2:7" ht="15" customHeight="1">
      <c r="B9" s="262" t="s">
        <v>15</v>
      </c>
      <c r="C9" s="263"/>
      <c r="D9" s="431" t="s">
        <v>16</v>
      </c>
      <c r="E9" s="431"/>
      <c r="F9" s="432"/>
      <c r="G9" s="10"/>
    </row>
    <row r="10" spans="2:7" ht="15" customHeight="1">
      <c r="B10" s="256" t="s">
        <v>17</v>
      </c>
      <c r="C10" s="257"/>
      <c r="D10" s="258" t="s">
        <v>18</v>
      </c>
      <c r="E10" s="258"/>
      <c r="F10" s="259"/>
      <c r="G10" s="7"/>
    </row>
    <row r="11" spans="2:7" ht="15" customHeight="1">
      <c r="B11" s="256" t="s">
        <v>19</v>
      </c>
      <c r="C11" s="257"/>
      <c r="D11" s="258" t="s">
        <v>20</v>
      </c>
      <c r="E11" s="258"/>
      <c r="F11" s="259"/>
      <c r="G11" s="7"/>
    </row>
    <row r="12" spans="2:7" ht="15" customHeight="1">
      <c r="B12" s="256" t="s">
        <v>21</v>
      </c>
      <c r="C12" s="257"/>
      <c r="D12" s="258" t="s">
        <v>22</v>
      </c>
      <c r="E12" s="258"/>
      <c r="F12" s="259"/>
      <c r="G12" s="7"/>
    </row>
    <row r="13" spans="2:7" ht="15" customHeight="1">
      <c r="B13" s="256" t="s">
        <v>23</v>
      </c>
      <c r="C13" s="257"/>
      <c r="D13" s="258" t="s">
        <v>24</v>
      </c>
      <c r="E13" s="258"/>
      <c r="F13" s="259"/>
      <c r="G13" s="7"/>
    </row>
    <row r="14" spans="2:7" ht="15" customHeight="1">
      <c r="B14" s="256" t="s">
        <v>25</v>
      </c>
      <c r="C14" s="257"/>
      <c r="D14" s="258" t="s">
        <v>26</v>
      </c>
      <c r="E14" s="258"/>
      <c r="F14" s="259"/>
      <c r="G14" s="7"/>
    </row>
    <row r="15" spans="2:7" ht="15" customHeight="1">
      <c r="B15" s="256" t="s">
        <v>27</v>
      </c>
      <c r="C15" s="257"/>
      <c r="D15" s="258" t="s">
        <v>28</v>
      </c>
      <c r="E15" s="258"/>
      <c r="F15" s="259"/>
      <c r="G15" s="7"/>
    </row>
    <row r="16" spans="2:7" ht="24.75" customHeight="1">
      <c r="B16" s="262" t="s">
        <v>29</v>
      </c>
      <c r="C16" s="264"/>
      <c r="D16" s="431" t="s">
        <v>30</v>
      </c>
      <c r="E16" s="431"/>
      <c r="F16" s="432"/>
      <c r="G16" s="10"/>
    </row>
    <row r="17" spans="2:7" ht="15" customHeight="1">
      <c r="B17" s="256" t="s">
        <v>31</v>
      </c>
      <c r="C17" s="257"/>
      <c r="D17" s="258" t="s">
        <v>32</v>
      </c>
      <c r="E17" s="240"/>
      <c r="F17" s="241"/>
      <c r="G17" s="7"/>
    </row>
    <row r="18" spans="2:7" ht="15" customHeight="1">
      <c r="B18" s="256" t="s">
        <v>33</v>
      </c>
      <c r="C18" s="257"/>
      <c r="D18" s="258" t="s">
        <v>34</v>
      </c>
      <c r="E18" s="240"/>
      <c r="F18" s="241"/>
      <c r="G18" s="7"/>
    </row>
    <row r="19" spans="2:7" ht="15" customHeight="1">
      <c r="B19" s="256" t="s">
        <v>35</v>
      </c>
      <c r="C19" s="257"/>
      <c r="D19" s="429" t="s">
        <v>36</v>
      </c>
      <c r="E19" s="429"/>
      <c r="F19" s="430"/>
      <c r="G19" s="7"/>
    </row>
    <row r="20" spans="2:7" ht="24.75" customHeight="1">
      <c r="B20" s="262" t="s">
        <v>37</v>
      </c>
      <c r="C20" s="263"/>
      <c r="D20" s="431" t="s">
        <v>38</v>
      </c>
      <c r="E20" s="431"/>
      <c r="F20" s="432"/>
      <c r="G20" s="10"/>
    </row>
    <row r="21" spans="2:7" ht="12.75" customHeight="1">
      <c r="B21" s="265"/>
      <c r="C21" s="266"/>
      <c r="D21" s="267" t="s">
        <v>39</v>
      </c>
      <c r="E21" s="267"/>
      <c r="F21" s="268"/>
      <c r="G21" s="7"/>
    </row>
    <row r="22" spans="2:7" ht="12.75" customHeight="1" thickBot="1">
      <c r="B22" s="247"/>
      <c r="C22" s="244"/>
      <c r="D22" s="245" t="s">
        <v>40</v>
      </c>
      <c r="E22" s="245"/>
      <c r="F22" s="246"/>
      <c r="G22" s="7"/>
    </row>
    <row r="23" spans="2:7" ht="11.25">
      <c r="B23" s="269"/>
      <c r="C23" s="270"/>
      <c r="D23" s="248"/>
      <c r="E23" s="249"/>
      <c r="F23" s="250"/>
      <c r="G23" s="11"/>
    </row>
  </sheetData>
  <mergeCells count="5">
    <mergeCell ref="B1:F1"/>
    <mergeCell ref="D19:F19"/>
    <mergeCell ref="D20:F20"/>
    <mergeCell ref="D9:F9"/>
    <mergeCell ref="D16:F16"/>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6"/>
  <dimension ref="A1:K91"/>
  <sheetViews>
    <sheetView workbookViewId="0" topLeftCell="A1">
      <selection activeCell="A2" sqref="A2"/>
    </sheetView>
  </sheetViews>
  <sheetFormatPr defaultColWidth="9.140625" defaultRowHeight="12.75"/>
  <cols>
    <col min="1" max="1" width="1.57421875" style="1" customWidth="1"/>
    <col min="2" max="2" width="3.57421875" style="39" customWidth="1"/>
    <col min="3" max="3" width="2.00390625" style="40" customWidth="1"/>
    <col min="4" max="4" width="9.7109375" style="13" customWidth="1"/>
    <col min="5" max="5" width="3.00390625" style="1" customWidth="1"/>
    <col min="6" max="8" width="12.7109375" style="1" customWidth="1"/>
    <col min="9" max="16384" width="9.140625" style="1" customWidth="1"/>
  </cols>
  <sheetData>
    <row r="1" spans="1:8" ht="30" customHeight="1">
      <c r="A1" s="428" t="s">
        <v>41</v>
      </c>
      <c r="B1" s="428"/>
      <c r="C1" s="428"/>
      <c r="D1" s="428"/>
      <c r="E1" s="428"/>
      <c r="F1" s="428"/>
      <c r="G1" s="428"/>
      <c r="H1" s="428"/>
    </row>
    <row r="2" spans="1:8" s="30" customFormat="1" ht="24.75" customHeight="1">
      <c r="A2" s="242"/>
      <c r="B2" s="417" t="s">
        <v>192</v>
      </c>
      <c r="C2" s="417"/>
      <c r="D2" s="417"/>
      <c r="E2" s="417"/>
      <c r="F2" s="417"/>
      <c r="G2" s="417"/>
      <c r="H2" s="417"/>
    </row>
    <row r="3" spans="1:8" ht="34.5" customHeight="1">
      <c r="A3" s="14"/>
      <c r="B3" s="15"/>
      <c r="C3" s="16"/>
      <c r="D3" s="16"/>
      <c r="E3" s="17"/>
      <c r="F3" s="280" t="s">
        <v>194</v>
      </c>
      <c r="G3" s="18"/>
      <c r="H3" s="283" t="s">
        <v>193</v>
      </c>
    </row>
    <row r="4" spans="1:11" ht="12.75" customHeight="1">
      <c r="A4" s="14"/>
      <c r="B4" s="130" t="s">
        <v>42</v>
      </c>
      <c r="C4" s="19"/>
      <c r="D4" s="19" t="s">
        <v>43</v>
      </c>
      <c r="E4" s="20"/>
      <c r="F4" s="20">
        <v>1995</v>
      </c>
      <c r="G4" s="21"/>
      <c r="H4" s="281" t="s">
        <v>128</v>
      </c>
      <c r="K4" s="20"/>
    </row>
    <row r="5" spans="1:11" ht="12.75" customHeight="1">
      <c r="A5" s="14"/>
      <c r="B5" s="130" t="s">
        <v>44</v>
      </c>
      <c r="C5" s="19"/>
      <c r="D5" s="19" t="s">
        <v>45</v>
      </c>
      <c r="E5" s="20"/>
      <c r="F5" s="20">
        <v>1958</v>
      </c>
      <c r="G5" s="21"/>
      <c r="H5" s="281" t="s">
        <v>128</v>
      </c>
      <c r="K5" s="20"/>
    </row>
    <row r="6" spans="1:11" ht="12.75" customHeight="1">
      <c r="A6" s="14"/>
      <c r="B6" s="131" t="s">
        <v>46</v>
      </c>
      <c r="C6" s="22"/>
      <c r="D6" s="19" t="s">
        <v>47</v>
      </c>
      <c r="E6" s="20"/>
      <c r="F6" s="23">
        <v>2007</v>
      </c>
      <c r="G6" s="24"/>
      <c r="H6" s="282" t="s">
        <v>191</v>
      </c>
      <c r="K6" s="20"/>
    </row>
    <row r="7" spans="1:11" ht="12.75" customHeight="1">
      <c r="A7" s="54"/>
      <c r="B7" s="131" t="s">
        <v>50</v>
      </c>
      <c r="C7" s="22"/>
      <c r="D7" s="25" t="s">
        <v>51</v>
      </c>
      <c r="E7" s="20"/>
      <c r="F7" s="19">
        <v>2004</v>
      </c>
      <c r="G7" s="21"/>
      <c r="H7" s="282" t="s">
        <v>191</v>
      </c>
      <c r="K7" s="20"/>
    </row>
    <row r="8" spans="1:11" ht="12.75" customHeight="1">
      <c r="A8" s="54"/>
      <c r="B8" s="131" t="s">
        <v>48</v>
      </c>
      <c r="C8" s="22"/>
      <c r="D8" s="19" t="s">
        <v>49</v>
      </c>
      <c r="E8" s="20"/>
      <c r="F8" s="19">
        <v>2004</v>
      </c>
      <c r="G8" s="21"/>
      <c r="H8" s="282" t="s">
        <v>191</v>
      </c>
      <c r="K8" s="20"/>
    </row>
    <row r="9" spans="1:11" ht="12.75" customHeight="1">
      <c r="A9" s="54"/>
      <c r="B9" s="130" t="s">
        <v>54</v>
      </c>
      <c r="C9" s="19"/>
      <c r="D9" s="19" t="s">
        <v>55</v>
      </c>
      <c r="E9" s="20"/>
      <c r="F9" s="20">
        <v>1958</v>
      </c>
      <c r="G9" s="21"/>
      <c r="H9" s="281" t="s">
        <v>128</v>
      </c>
      <c r="K9" s="20"/>
    </row>
    <row r="10" spans="1:11" ht="12.75" customHeight="1">
      <c r="A10" s="54"/>
      <c r="B10" s="130" t="s">
        <v>52</v>
      </c>
      <c r="C10" s="19"/>
      <c r="D10" s="19" t="s">
        <v>53</v>
      </c>
      <c r="E10" s="20"/>
      <c r="F10" s="20">
        <v>1973</v>
      </c>
      <c r="G10" s="21"/>
      <c r="H10" s="281" t="s">
        <v>128</v>
      </c>
      <c r="K10" s="20"/>
    </row>
    <row r="11" spans="1:11" ht="12.75" customHeight="1">
      <c r="A11" s="54"/>
      <c r="B11" s="131" t="s">
        <v>56</v>
      </c>
      <c r="C11" s="22"/>
      <c r="D11" s="19" t="s">
        <v>57</v>
      </c>
      <c r="E11" s="20"/>
      <c r="F11" s="19">
        <v>2004</v>
      </c>
      <c r="G11" s="21"/>
      <c r="H11" s="282" t="s">
        <v>191</v>
      </c>
      <c r="K11" s="20"/>
    </row>
    <row r="12" spans="1:11" ht="12.75" customHeight="1">
      <c r="A12" s="54"/>
      <c r="B12" s="130" t="s">
        <v>60</v>
      </c>
      <c r="C12" s="19"/>
      <c r="D12" s="19" t="s">
        <v>61</v>
      </c>
      <c r="E12" s="20"/>
      <c r="F12" s="20">
        <v>1981</v>
      </c>
      <c r="G12" s="21"/>
      <c r="H12" s="281" t="s">
        <v>128</v>
      </c>
      <c r="K12" s="20"/>
    </row>
    <row r="13" spans="1:11" ht="12.75" customHeight="1">
      <c r="A13" s="14"/>
      <c r="B13" s="130" t="s">
        <v>62</v>
      </c>
      <c r="C13" s="19"/>
      <c r="D13" s="19" t="s">
        <v>63</v>
      </c>
      <c r="E13" s="20"/>
      <c r="F13" s="20">
        <v>1986</v>
      </c>
      <c r="G13" s="26"/>
      <c r="H13" s="281" t="s">
        <v>128</v>
      </c>
      <c r="K13" s="20"/>
    </row>
    <row r="14" spans="1:11" ht="12.75" customHeight="1">
      <c r="A14" s="54"/>
      <c r="B14" s="130" t="s">
        <v>66</v>
      </c>
      <c r="C14" s="19"/>
      <c r="D14" s="19" t="s">
        <v>67</v>
      </c>
      <c r="E14" s="20"/>
      <c r="F14" s="20">
        <v>1995</v>
      </c>
      <c r="G14" s="21"/>
      <c r="H14" s="281" t="s">
        <v>128</v>
      </c>
      <c r="K14" s="20"/>
    </row>
    <row r="15" spans="1:11" ht="12.75" customHeight="1">
      <c r="A15" s="54"/>
      <c r="B15" s="130" t="s">
        <v>64</v>
      </c>
      <c r="C15" s="19"/>
      <c r="D15" s="19" t="s">
        <v>65</v>
      </c>
      <c r="E15" s="20"/>
      <c r="F15" s="20">
        <v>1958</v>
      </c>
      <c r="G15" s="21"/>
      <c r="H15" s="281" t="s">
        <v>128</v>
      </c>
      <c r="K15" s="20"/>
    </row>
    <row r="16" spans="1:11" ht="12.75" customHeight="1">
      <c r="A16" s="54"/>
      <c r="B16" s="131" t="s">
        <v>70</v>
      </c>
      <c r="C16" s="19"/>
      <c r="D16" s="19" t="s">
        <v>71</v>
      </c>
      <c r="E16" s="20"/>
      <c r="F16" s="19">
        <v>2004</v>
      </c>
      <c r="G16" s="21"/>
      <c r="H16" s="282" t="s">
        <v>191</v>
      </c>
      <c r="K16" s="20"/>
    </row>
    <row r="17" spans="1:11" ht="12.75" customHeight="1">
      <c r="A17" s="14"/>
      <c r="B17" s="130" t="s">
        <v>58</v>
      </c>
      <c r="C17" s="19"/>
      <c r="D17" s="19" t="s">
        <v>59</v>
      </c>
      <c r="E17" s="20"/>
      <c r="F17" s="20">
        <v>1973</v>
      </c>
      <c r="G17" s="26"/>
      <c r="H17" s="281" t="s">
        <v>128</v>
      </c>
      <c r="K17" s="20"/>
    </row>
    <row r="18" spans="1:11" ht="12.75" customHeight="1">
      <c r="A18" s="14"/>
      <c r="B18" s="130" t="s">
        <v>68</v>
      </c>
      <c r="C18" s="19"/>
      <c r="D18" s="19" t="s">
        <v>69</v>
      </c>
      <c r="E18" s="20"/>
      <c r="F18" s="20">
        <v>1958</v>
      </c>
      <c r="G18" s="26"/>
      <c r="H18" s="281" t="s">
        <v>128</v>
      </c>
      <c r="K18" s="20"/>
    </row>
    <row r="19" spans="1:11" ht="12.75" customHeight="1">
      <c r="A19" s="14"/>
      <c r="B19" s="131" t="s">
        <v>74</v>
      </c>
      <c r="C19" s="19"/>
      <c r="D19" s="19" t="s">
        <v>75</v>
      </c>
      <c r="E19" s="20"/>
      <c r="F19" s="19">
        <v>2004</v>
      </c>
      <c r="G19" s="26"/>
      <c r="H19" s="282" t="s">
        <v>191</v>
      </c>
      <c r="K19" s="20"/>
    </row>
    <row r="20" spans="1:11" ht="12.75" customHeight="1">
      <c r="A20" s="14"/>
      <c r="B20" s="130" t="s">
        <v>76</v>
      </c>
      <c r="C20" s="19"/>
      <c r="D20" s="19" t="s">
        <v>77</v>
      </c>
      <c r="E20" s="20"/>
      <c r="F20" s="20">
        <v>1958</v>
      </c>
      <c r="G20" s="26"/>
      <c r="H20" s="281" t="s">
        <v>128</v>
      </c>
      <c r="K20" s="20"/>
    </row>
    <row r="21" spans="1:11" ht="12.75" customHeight="1">
      <c r="A21" s="14"/>
      <c r="B21" s="131" t="s">
        <v>72</v>
      </c>
      <c r="C21" s="19"/>
      <c r="D21" s="19" t="s">
        <v>73</v>
      </c>
      <c r="E21" s="20"/>
      <c r="F21" s="19">
        <v>2004</v>
      </c>
      <c r="G21" s="26"/>
      <c r="H21" s="282" t="s">
        <v>191</v>
      </c>
      <c r="K21" s="20"/>
    </row>
    <row r="22" spans="1:11" ht="12.75" customHeight="1">
      <c r="A22" s="14"/>
      <c r="B22" s="131" t="s">
        <v>78</v>
      </c>
      <c r="C22" s="22"/>
      <c r="D22" s="25" t="s">
        <v>79</v>
      </c>
      <c r="E22" s="20"/>
      <c r="F22" s="19">
        <v>2004</v>
      </c>
      <c r="G22" s="26"/>
      <c r="H22" s="282" t="s">
        <v>191</v>
      </c>
      <c r="K22" s="20"/>
    </row>
    <row r="23" spans="1:11" ht="12.75" customHeight="1">
      <c r="A23" s="14"/>
      <c r="B23" s="131" t="s">
        <v>80</v>
      </c>
      <c r="C23" s="27"/>
      <c r="D23" s="19" t="s">
        <v>163</v>
      </c>
      <c r="E23" s="20"/>
      <c r="F23" s="20">
        <v>1958</v>
      </c>
      <c r="G23" s="26"/>
      <c r="H23" s="281" t="s">
        <v>128</v>
      </c>
      <c r="K23" s="20"/>
    </row>
    <row r="24" spans="1:11" ht="12.75" customHeight="1">
      <c r="A24" s="14"/>
      <c r="B24" s="131" t="s">
        <v>81</v>
      </c>
      <c r="C24" s="22"/>
      <c r="D24" s="25" t="s">
        <v>82</v>
      </c>
      <c r="E24" s="20"/>
      <c r="F24" s="19">
        <v>2004</v>
      </c>
      <c r="G24" s="26"/>
      <c r="H24" s="282" t="s">
        <v>191</v>
      </c>
      <c r="K24" s="20"/>
    </row>
    <row r="25" spans="1:11" ht="12.75" customHeight="1">
      <c r="A25" s="14"/>
      <c r="B25" s="131" t="s">
        <v>83</v>
      </c>
      <c r="C25" s="22"/>
      <c r="D25" s="19" t="s">
        <v>84</v>
      </c>
      <c r="E25" s="20"/>
      <c r="F25" s="20">
        <v>1986</v>
      </c>
      <c r="G25" s="26"/>
      <c r="H25" s="281" t="s">
        <v>128</v>
      </c>
      <c r="K25" s="20"/>
    </row>
    <row r="26" spans="1:11" ht="12.75" customHeight="1">
      <c r="A26" s="14"/>
      <c r="B26" s="131" t="s">
        <v>85</v>
      </c>
      <c r="C26" s="22"/>
      <c r="D26" s="19" t="s">
        <v>86</v>
      </c>
      <c r="E26" s="20"/>
      <c r="F26" s="23">
        <v>2007</v>
      </c>
      <c r="G26" s="19"/>
      <c r="H26" s="282" t="s">
        <v>191</v>
      </c>
      <c r="K26" s="20"/>
    </row>
    <row r="27" spans="1:11" ht="12.75" customHeight="1">
      <c r="A27" s="14"/>
      <c r="B27" s="131" t="s">
        <v>89</v>
      </c>
      <c r="C27" s="22"/>
      <c r="D27" s="19" t="s">
        <v>90</v>
      </c>
      <c r="E27" s="20"/>
      <c r="F27" s="20">
        <v>1995</v>
      </c>
      <c r="G27" s="26"/>
      <c r="H27" s="281" t="s">
        <v>128</v>
      </c>
      <c r="K27" s="20"/>
    </row>
    <row r="28" spans="1:11" ht="12.75" customHeight="1">
      <c r="A28" s="14"/>
      <c r="B28" s="131" t="s">
        <v>87</v>
      </c>
      <c r="C28" s="22"/>
      <c r="D28" s="25" t="s">
        <v>88</v>
      </c>
      <c r="E28" s="20"/>
      <c r="F28" s="19">
        <v>2004</v>
      </c>
      <c r="G28" s="26"/>
      <c r="H28" s="282" t="s">
        <v>191</v>
      </c>
      <c r="K28" s="20"/>
    </row>
    <row r="29" spans="1:11" ht="12.75" customHeight="1">
      <c r="A29" s="14"/>
      <c r="B29" s="131" t="s">
        <v>91</v>
      </c>
      <c r="C29" s="22"/>
      <c r="D29" s="25" t="s">
        <v>92</v>
      </c>
      <c r="E29" s="20"/>
      <c r="F29" s="19">
        <v>2004</v>
      </c>
      <c r="G29" s="26"/>
      <c r="H29" s="282" t="s">
        <v>191</v>
      </c>
      <c r="K29" s="20"/>
    </row>
    <row r="30" spans="1:11" ht="12.75" customHeight="1">
      <c r="A30" s="14"/>
      <c r="B30" s="131" t="s">
        <v>93</v>
      </c>
      <c r="C30" s="22"/>
      <c r="D30" s="19" t="s">
        <v>94</v>
      </c>
      <c r="E30" s="20"/>
      <c r="F30" s="20">
        <v>1973</v>
      </c>
      <c r="G30" s="26"/>
      <c r="H30" s="281" t="s">
        <v>128</v>
      </c>
      <c r="K30" s="20"/>
    </row>
    <row r="31" spans="2:8" ht="12" customHeight="1">
      <c r="B31" s="416" t="s">
        <v>95</v>
      </c>
      <c r="C31" s="416"/>
      <c r="D31" s="416"/>
      <c r="E31" s="416"/>
      <c r="F31" s="416"/>
      <c r="G31" s="416"/>
      <c r="H31" s="416"/>
    </row>
    <row r="32" spans="2:8" ht="12" customHeight="1">
      <c r="B32" s="416"/>
      <c r="C32" s="416"/>
      <c r="D32" s="416"/>
      <c r="E32" s="416"/>
      <c r="F32" s="416"/>
      <c r="G32" s="416"/>
      <c r="H32" s="416"/>
    </row>
    <row r="33" spans="2:8" ht="12.75" customHeight="1">
      <c r="B33" s="131" t="s">
        <v>96</v>
      </c>
      <c r="C33" s="22"/>
      <c r="D33" s="19" t="s">
        <v>97</v>
      </c>
      <c r="E33" s="20"/>
      <c r="F33" s="28" t="s">
        <v>98</v>
      </c>
      <c r="G33" s="28" t="s">
        <v>99</v>
      </c>
      <c r="H33" s="29"/>
    </row>
    <row r="34" spans="2:8" ht="12.75" customHeight="1">
      <c r="B34" s="130" t="s">
        <v>100</v>
      </c>
      <c r="C34" s="19"/>
      <c r="D34" s="19" t="s">
        <v>101</v>
      </c>
      <c r="E34" s="20"/>
      <c r="F34" s="28" t="s">
        <v>98</v>
      </c>
      <c r="G34" s="28" t="s">
        <v>102</v>
      </c>
      <c r="H34" s="29"/>
    </row>
    <row r="35" spans="2:8" ht="12.75" customHeight="1">
      <c r="B35" s="131" t="s">
        <v>103</v>
      </c>
      <c r="C35" s="22"/>
      <c r="D35" s="19" t="s">
        <v>104</v>
      </c>
      <c r="E35" s="20"/>
      <c r="F35" s="28" t="s">
        <v>98</v>
      </c>
      <c r="G35" s="28" t="s">
        <v>99</v>
      </c>
      <c r="H35" s="29"/>
    </row>
    <row r="36" spans="2:8" ht="19.5" customHeight="1">
      <c r="B36" s="416" t="s">
        <v>105</v>
      </c>
      <c r="C36" s="416"/>
      <c r="D36" s="416"/>
      <c r="E36" s="416"/>
      <c r="F36" s="416"/>
      <c r="G36" s="416"/>
      <c r="H36" s="416"/>
    </row>
    <row r="37" spans="2:8" ht="12.75" customHeight="1">
      <c r="B37" s="131" t="s">
        <v>106</v>
      </c>
      <c r="C37" s="22"/>
      <c r="D37" s="19" t="s">
        <v>107</v>
      </c>
      <c r="E37" s="20"/>
      <c r="F37" s="28"/>
      <c r="G37" s="28" t="s">
        <v>99</v>
      </c>
      <c r="H37" s="29"/>
    </row>
    <row r="38" spans="2:8" ht="19.5" customHeight="1" hidden="1">
      <c r="B38" s="412" t="s">
        <v>108</v>
      </c>
      <c r="C38" s="412"/>
      <c r="D38" s="412"/>
      <c r="E38" s="412"/>
      <c r="F38" s="412"/>
      <c r="G38" s="412"/>
      <c r="H38" s="412"/>
    </row>
    <row r="39" spans="1:8" ht="19.5" customHeight="1">
      <c r="A39" s="30"/>
      <c r="B39" s="411" t="s">
        <v>109</v>
      </c>
      <c r="C39" s="411"/>
      <c r="D39" s="411"/>
      <c r="E39" s="411"/>
      <c r="F39" s="411"/>
      <c r="G39" s="411"/>
      <c r="H39" s="411"/>
    </row>
    <row r="40" spans="2:8" ht="12.75" customHeight="1">
      <c r="B40" s="131" t="s">
        <v>110</v>
      </c>
      <c r="C40" s="86"/>
      <c r="D40" s="31" t="s">
        <v>111</v>
      </c>
      <c r="E40" s="32"/>
      <c r="F40" s="31"/>
      <c r="G40" s="33"/>
      <c r="H40" s="34"/>
    </row>
    <row r="41" spans="2:8" ht="12.75" customHeight="1">
      <c r="B41" s="131" t="s">
        <v>112</v>
      </c>
      <c r="C41" s="86"/>
      <c r="D41" s="31" t="s">
        <v>162</v>
      </c>
      <c r="E41" s="32"/>
      <c r="F41" s="31"/>
      <c r="G41" s="33"/>
      <c r="H41" s="34"/>
    </row>
    <row r="42" spans="1:8" ht="12.75" customHeight="1">
      <c r="A42" s="30"/>
      <c r="B42" s="131" t="s">
        <v>113</v>
      </c>
      <c r="C42" s="86"/>
      <c r="D42" s="35" t="s">
        <v>114</v>
      </c>
      <c r="E42" s="32"/>
      <c r="F42" s="31"/>
      <c r="G42" s="31"/>
      <c r="H42" s="34"/>
    </row>
    <row r="43" spans="2:8" ht="19.5" customHeight="1">
      <c r="B43" s="411" t="s">
        <v>115</v>
      </c>
      <c r="C43" s="411"/>
      <c r="D43" s="411"/>
      <c r="E43" s="411"/>
      <c r="F43" s="411"/>
      <c r="G43" s="411"/>
      <c r="H43" s="411"/>
    </row>
    <row r="44" spans="2:8" ht="12.75" customHeight="1">
      <c r="B44" s="131" t="s">
        <v>120</v>
      </c>
      <c r="C44" s="22"/>
      <c r="D44" s="19" t="s">
        <v>121</v>
      </c>
      <c r="E44" s="20"/>
      <c r="F44" s="19"/>
      <c r="G44" s="24"/>
      <c r="H44" s="21"/>
    </row>
    <row r="45" spans="2:8" ht="12.75" customHeight="1">
      <c r="B45" s="131" t="s">
        <v>203</v>
      </c>
      <c r="C45" s="22"/>
      <c r="D45" s="19" t="s">
        <v>210</v>
      </c>
      <c r="E45" s="19"/>
      <c r="F45" s="19"/>
      <c r="G45" s="22"/>
      <c r="H45" s="21"/>
    </row>
    <row r="46" spans="2:8" ht="12.75" customHeight="1">
      <c r="B46" s="131" t="s">
        <v>204</v>
      </c>
      <c r="C46" s="22"/>
      <c r="D46" s="19" t="s">
        <v>211</v>
      </c>
      <c r="E46" s="19"/>
      <c r="F46" s="19"/>
      <c r="G46" s="22"/>
      <c r="H46" s="21"/>
    </row>
    <row r="47" spans="2:8" ht="12.75" customHeight="1">
      <c r="B47" s="131" t="s">
        <v>205</v>
      </c>
      <c r="C47" s="22"/>
      <c r="D47" s="19" t="s">
        <v>147</v>
      </c>
      <c r="E47" s="19"/>
      <c r="F47" s="19"/>
      <c r="G47" s="22"/>
      <c r="H47" s="21"/>
    </row>
    <row r="48" spans="2:8" ht="12.75" customHeight="1">
      <c r="B48" s="131" t="s">
        <v>206</v>
      </c>
      <c r="C48" s="22"/>
      <c r="D48" s="19" t="s">
        <v>212</v>
      </c>
      <c r="E48" s="19"/>
      <c r="F48" s="19"/>
      <c r="G48" s="22"/>
      <c r="H48" s="21"/>
    </row>
    <row r="49" spans="2:8" ht="12.75" customHeight="1">
      <c r="B49" s="131" t="s">
        <v>118</v>
      </c>
      <c r="C49" s="22"/>
      <c r="D49" s="19" t="s">
        <v>119</v>
      </c>
      <c r="E49" s="19"/>
      <c r="F49" s="19"/>
      <c r="G49" s="22"/>
      <c r="H49" s="21"/>
    </row>
    <row r="50" spans="2:8" ht="12.75" customHeight="1">
      <c r="B50" s="131" t="s">
        <v>207</v>
      </c>
      <c r="C50" s="22"/>
      <c r="D50" s="19" t="s">
        <v>213</v>
      </c>
      <c r="E50" s="19"/>
      <c r="F50" s="19"/>
      <c r="G50" s="22"/>
      <c r="H50" s="21"/>
    </row>
    <row r="51" spans="2:8" ht="12.75" customHeight="1">
      <c r="B51" s="131" t="s">
        <v>208</v>
      </c>
      <c r="C51" s="22"/>
      <c r="D51" s="19" t="s">
        <v>214</v>
      </c>
      <c r="E51" s="19"/>
      <c r="F51" s="19"/>
      <c r="G51" s="22"/>
      <c r="H51" s="21"/>
    </row>
    <row r="52" spans="2:8" ht="12.75" customHeight="1">
      <c r="B52" s="131" t="s">
        <v>209</v>
      </c>
      <c r="C52" s="22"/>
      <c r="D52" s="19" t="s">
        <v>148</v>
      </c>
      <c r="E52" s="19"/>
      <c r="F52" s="19"/>
      <c r="G52" s="22"/>
      <c r="H52" s="21"/>
    </row>
    <row r="53" spans="2:8" ht="12.75" customHeight="1">
      <c r="B53" s="131" t="s">
        <v>116</v>
      </c>
      <c r="C53" s="22"/>
      <c r="D53" s="19" t="s">
        <v>117</v>
      </c>
      <c r="E53" s="20"/>
      <c r="F53" s="19"/>
      <c r="G53" s="22"/>
      <c r="H53" s="21"/>
    </row>
    <row r="54" spans="1:7" ht="4.5" customHeight="1">
      <c r="A54"/>
      <c r="B54" s="36"/>
      <c r="C54"/>
      <c r="D54"/>
      <c r="E54"/>
      <c r="F54"/>
      <c r="G54"/>
    </row>
    <row r="55" spans="2:8" ht="12" customHeight="1">
      <c r="B55" s="418" t="s">
        <v>185</v>
      </c>
      <c r="C55" s="418"/>
      <c r="D55" s="418"/>
      <c r="E55" s="418"/>
      <c r="F55" s="418"/>
      <c r="G55" s="418"/>
      <c r="H55" s="418"/>
    </row>
    <row r="56" spans="2:8" ht="46.5" customHeight="1">
      <c r="B56" s="433" t="s">
        <v>239</v>
      </c>
      <c r="C56" s="434"/>
      <c r="D56" s="434"/>
      <c r="E56" s="434"/>
      <c r="F56" s="434"/>
      <c r="G56" s="434"/>
      <c r="H56" s="434"/>
    </row>
    <row r="57" spans="2:8" ht="11.25" customHeight="1">
      <c r="B57" s="435" t="s">
        <v>238</v>
      </c>
      <c r="C57" s="435"/>
      <c r="D57" s="435"/>
      <c r="E57" s="435"/>
      <c r="F57" s="435"/>
      <c r="G57" s="435"/>
      <c r="H57" s="435"/>
    </row>
    <row r="58" spans="2:7" ht="12" customHeight="1">
      <c r="B58" s="37"/>
      <c r="C58" s="38"/>
      <c r="G58" s="38"/>
    </row>
    <row r="59" spans="2:7" ht="11.25" customHeight="1">
      <c r="B59" s="37"/>
      <c r="C59" s="38"/>
      <c r="G59" s="38"/>
    </row>
    <row r="60" ht="12" customHeight="1">
      <c r="D60"/>
    </row>
    <row r="61" spans="2:7" ht="12" customHeight="1">
      <c r="B61" s="36"/>
      <c r="C61"/>
      <c r="D61"/>
      <c r="E61"/>
      <c r="F61"/>
      <c r="G61"/>
    </row>
    <row r="62" spans="2:7" ht="12" customHeight="1">
      <c r="B62" s="41"/>
      <c r="C62" s="42"/>
      <c r="G62"/>
    </row>
    <row r="63" spans="2:7" ht="12" customHeight="1">
      <c r="B63" s="37"/>
      <c r="C63" s="38"/>
      <c r="G63" s="38"/>
    </row>
    <row r="64" spans="2:7" ht="12" customHeight="1">
      <c r="B64" s="37"/>
      <c r="C64" s="38"/>
      <c r="G64" s="38"/>
    </row>
    <row r="65" spans="2:7" ht="12" customHeight="1">
      <c r="B65" s="37"/>
      <c r="C65" s="38"/>
      <c r="G65" s="38"/>
    </row>
    <row r="66" spans="2:7" ht="12" customHeight="1">
      <c r="B66" s="37"/>
      <c r="C66" s="38"/>
      <c r="G66" s="38"/>
    </row>
    <row r="67" spans="2:7" ht="12" customHeight="1">
      <c r="B67" s="37"/>
      <c r="C67" s="38"/>
      <c r="G67" s="38"/>
    </row>
    <row r="68" spans="2:7" ht="12" customHeight="1">
      <c r="B68" s="37"/>
      <c r="C68" s="38"/>
      <c r="G68" s="38"/>
    </row>
    <row r="69" spans="2:7" ht="12" customHeight="1">
      <c r="B69" s="37"/>
      <c r="C69" s="38"/>
      <c r="G69" s="38"/>
    </row>
    <row r="71" spans="2:7" ht="13.5">
      <c r="B71" s="41"/>
      <c r="C71" s="42"/>
      <c r="G71"/>
    </row>
    <row r="72" spans="2:7" ht="12.75">
      <c r="B72" s="37"/>
      <c r="C72" s="38"/>
      <c r="G72" s="38"/>
    </row>
    <row r="73" spans="2:7" ht="12" customHeight="1">
      <c r="B73" s="37"/>
      <c r="C73" s="38"/>
      <c r="G73" s="38"/>
    </row>
    <row r="74" spans="2:7" ht="12" customHeight="1">
      <c r="B74" s="37"/>
      <c r="C74" s="38"/>
      <c r="G74" s="38"/>
    </row>
    <row r="75" ht="12" customHeight="1"/>
    <row r="76" ht="12" customHeight="1">
      <c r="I76" s="43"/>
    </row>
    <row r="77" ht="12" customHeight="1"/>
    <row r="78" ht="12" customHeight="1"/>
    <row r="79" ht="12" customHeight="1"/>
    <row r="80" ht="12" customHeight="1"/>
    <row r="81" spans="4:5" ht="12.75">
      <c r="D81" s="44"/>
      <c r="E81" s="45"/>
    </row>
    <row r="82" ht="12.75"/>
    <row r="83" ht="12.75"/>
    <row r="84" ht="12" customHeight="1"/>
    <row r="85" ht="5.25" customHeight="1">
      <c r="H85"/>
    </row>
    <row r="86" ht="19.5" customHeight="1">
      <c r="H86"/>
    </row>
    <row r="87" spans="1:8" s="30" customFormat="1" ht="15" customHeight="1">
      <c r="A87" s="1"/>
      <c r="B87" s="39"/>
      <c r="C87" s="40"/>
      <c r="D87" s="13"/>
      <c r="E87" s="1"/>
      <c r="F87" s="1"/>
      <c r="G87" s="1"/>
      <c r="H87"/>
    </row>
    <row r="88" spans="1:8" s="30" customFormat="1" ht="15" customHeight="1">
      <c r="A88"/>
      <c r="B88" s="36"/>
      <c r="C88"/>
      <c r="D88"/>
      <c r="E88"/>
      <c r="F88"/>
      <c r="G88"/>
      <c r="H88"/>
    </row>
    <row r="90" ht="12" customHeight="1"/>
    <row r="91" spans="4:7" ht="12" customHeight="1">
      <c r="D91"/>
      <c r="E91"/>
      <c r="F91"/>
      <c r="G91"/>
    </row>
    <row r="92" ht="12" customHeight="1"/>
    <row r="93" ht="12" customHeight="1"/>
    <row r="94" ht="12" customHeight="1"/>
    <row r="95" ht="12" customHeight="1"/>
    <row r="96" ht="12" customHeight="1"/>
    <row r="98" ht="12" customHeight="1"/>
    <row r="99" ht="12" customHeight="1"/>
  </sheetData>
  <mergeCells count="10">
    <mergeCell ref="B56:H56"/>
    <mergeCell ref="B57:H57"/>
    <mergeCell ref="A1:H1"/>
    <mergeCell ref="B36:H36"/>
    <mergeCell ref="B2:H2"/>
    <mergeCell ref="B55:H55"/>
    <mergeCell ref="B39:H39"/>
    <mergeCell ref="B43:H43"/>
    <mergeCell ref="B31:H32"/>
    <mergeCell ref="B38:H38"/>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10"/>
  <dimension ref="A1:M43"/>
  <sheetViews>
    <sheetView workbookViewId="0" topLeftCell="A1">
      <selection activeCell="A1" sqref="A1"/>
    </sheetView>
  </sheetViews>
  <sheetFormatPr defaultColWidth="9.140625" defaultRowHeight="12.75"/>
  <cols>
    <col min="1" max="1" width="1.1484375" style="46" customWidth="1"/>
    <col min="2" max="2" width="4.00390625" style="0" customWidth="1"/>
    <col min="3" max="3" width="9.7109375" style="0" customWidth="1"/>
    <col min="4" max="4" width="2.7109375" style="0" customWidth="1"/>
    <col min="5" max="5" width="9.7109375" style="0" customWidth="1"/>
    <col min="6" max="6" width="2.7109375" style="0" customWidth="1"/>
    <col min="7" max="7" width="9.7109375" style="0" customWidth="1"/>
    <col min="8" max="8" width="2.7109375" style="0" customWidth="1"/>
    <col min="9" max="9" width="5.7109375" style="0" customWidth="1"/>
    <col min="10" max="10" width="1.7109375" style="0" customWidth="1"/>
    <col min="11" max="11" width="4.7109375" style="0" customWidth="1"/>
    <col min="12" max="12" width="2.7109375" style="0" customWidth="1"/>
    <col min="13" max="13" width="4.00390625" style="0" customWidth="1"/>
  </cols>
  <sheetData>
    <row r="1" ht="14.25" customHeight="1">
      <c r="M1" s="115" t="s">
        <v>236</v>
      </c>
    </row>
    <row r="2" spans="1:13" s="57" customFormat="1" ht="30" customHeight="1">
      <c r="A2" s="136"/>
      <c r="B2" s="437" t="s">
        <v>171</v>
      </c>
      <c r="C2" s="437"/>
      <c r="D2" s="437"/>
      <c r="E2" s="437"/>
      <c r="F2" s="437"/>
      <c r="G2" s="437"/>
      <c r="H2" s="437"/>
      <c r="I2" s="437"/>
      <c r="J2" s="437"/>
      <c r="K2" s="437"/>
      <c r="L2" s="437"/>
      <c r="M2" s="437"/>
    </row>
    <row r="3" spans="2:12" ht="14.25" customHeight="1">
      <c r="B3" s="48"/>
      <c r="C3" s="413" t="s">
        <v>122</v>
      </c>
      <c r="D3" s="414"/>
      <c r="E3" s="413" t="s">
        <v>123</v>
      </c>
      <c r="F3" s="414"/>
      <c r="G3" s="444" t="s">
        <v>124</v>
      </c>
      <c r="H3" s="445"/>
      <c r="I3" s="441" t="s">
        <v>177</v>
      </c>
      <c r="J3" s="442"/>
      <c r="K3" s="442"/>
      <c r="L3" s="443"/>
    </row>
    <row r="4" spans="2:12" ht="10.5" customHeight="1">
      <c r="B4" s="48"/>
      <c r="C4" s="415"/>
      <c r="D4" s="436"/>
      <c r="E4" s="415"/>
      <c r="F4" s="436"/>
      <c r="G4" s="446"/>
      <c r="H4" s="447"/>
      <c r="I4" s="438" t="s">
        <v>182</v>
      </c>
      <c r="J4" s="439"/>
      <c r="K4" s="439"/>
      <c r="L4" s="440"/>
    </row>
    <row r="5" spans="2:12" ht="12" customHeight="1">
      <c r="B5" s="48"/>
      <c r="C5" s="233" t="s">
        <v>154</v>
      </c>
      <c r="D5" s="217"/>
      <c r="E5" s="232" t="s">
        <v>125</v>
      </c>
      <c r="F5" s="171"/>
      <c r="G5" s="234" t="s">
        <v>126</v>
      </c>
      <c r="H5" s="149"/>
      <c r="I5" s="438" t="s">
        <v>183</v>
      </c>
      <c r="J5" s="439"/>
      <c r="K5" s="439"/>
      <c r="L5" s="440"/>
    </row>
    <row r="6" spans="2:12" ht="12" customHeight="1">
      <c r="B6" s="48"/>
      <c r="C6" s="129"/>
      <c r="D6" s="218"/>
      <c r="E6" s="231" t="s">
        <v>215</v>
      </c>
      <c r="F6" s="221"/>
      <c r="G6" s="234">
        <v>2007</v>
      </c>
      <c r="H6" s="149"/>
      <c r="I6" s="186">
        <v>2006</v>
      </c>
      <c r="J6" s="204"/>
      <c r="K6" s="205">
        <v>2007</v>
      </c>
      <c r="L6" s="187"/>
    </row>
    <row r="7" spans="2:13" ht="15" customHeight="1">
      <c r="B7" s="84" t="s">
        <v>127</v>
      </c>
      <c r="C7" s="219">
        <f>SUM(C10:C36)</f>
        <v>4322.97</v>
      </c>
      <c r="D7" s="214"/>
      <c r="E7" s="116">
        <v>495.577715</v>
      </c>
      <c r="F7" s="165"/>
      <c r="G7" s="109">
        <v>12343.356899999997</v>
      </c>
      <c r="H7" s="224"/>
      <c r="I7" s="172">
        <v>100</v>
      </c>
      <c r="J7" s="206"/>
      <c r="K7" s="207">
        <v>100</v>
      </c>
      <c r="L7" s="173"/>
      <c r="M7" s="84" t="s">
        <v>127</v>
      </c>
    </row>
    <row r="8" spans="2:13" ht="15" customHeight="1">
      <c r="B8" s="81" t="s">
        <v>128</v>
      </c>
      <c r="C8" s="220">
        <f>SUM(C10,C13:C14,C16:C20,C24,C27:C28,C30,C34:C36)</f>
        <v>3236.2999999999997</v>
      </c>
      <c r="D8" s="215"/>
      <c r="E8" s="117">
        <v>392.26207999999997</v>
      </c>
      <c r="F8" s="166"/>
      <c r="G8" s="141">
        <v>11478.453599999999</v>
      </c>
      <c r="H8" s="225"/>
      <c r="I8" s="174">
        <v>112.23554924391411</v>
      </c>
      <c r="J8" s="208"/>
      <c r="K8" s="208">
        <v>111.63758731045408</v>
      </c>
      <c r="L8" s="175"/>
      <c r="M8" s="81" t="s">
        <v>128</v>
      </c>
    </row>
    <row r="9" spans="2:13" ht="15" customHeight="1">
      <c r="B9" s="83" t="s">
        <v>191</v>
      </c>
      <c r="C9" s="157">
        <f>SUM(C11+C12+C15+C21+C22+C23+C25+C26+C29+C31+C32+C33)</f>
        <v>1086.67</v>
      </c>
      <c r="D9" s="216"/>
      <c r="E9" s="118">
        <v>103.315635</v>
      </c>
      <c r="F9" s="216"/>
      <c r="G9" s="157">
        <v>864.9033000000001</v>
      </c>
      <c r="H9" s="226"/>
      <c r="I9" s="176">
        <v>53.75738306852321</v>
      </c>
      <c r="J9" s="209"/>
      <c r="K9" s="209">
        <v>55.73869880198288</v>
      </c>
      <c r="L9" s="177"/>
      <c r="M9" s="83" t="s">
        <v>191</v>
      </c>
    </row>
    <row r="10" spans="2:13" ht="15" customHeight="1">
      <c r="B10" s="51" t="s">
        <v>44</v>
      </c>
      <c r="C10" s="159">
        <v>30.5</v>
      </c>
      <c r="D10" s="110"/>
      <c r="E10" s="222">
        <v>10.666866</v>
      </c>
      <c r="F10" s="168"/>
      <c r="G10" s="150">
        <v>334.91720000000004</v>
      </c>
      <c r="H10" s="227"/>
      <c r="I10" s="178">
        <v>118</v>
      </c>
      <c r="J10" s="210"/>
      <c r="K10" s="210">
        <v>118</v>
      </c>
      <c r="L10" s="179"/>
      <c r="M10" s="51" t="s">
        <v>44</v>
      </c>
    </row>
    <row r="11" spans="2:13" ht="15" customHeight="1">
      <c r="B11" s="81" t="s">
        <v>46</v>
      </c>
      <c r="C11" s="158">
        <v>110.91</v>
      </c>
      <c r="D11" s="112"/>
      <c r="E11" s="120">
        <v>7.640238</v>
      </c>
      <c r="F11" s="167"/>
      <c r="G11" s="151">
        <v>28.8986</v>
      </c>
      <c r="H11" s="228"/>
      <c r="I11" s="180">
        <v>37</v>
      </c>
      <c r="J11" s="211"/>
      <c r="K11" s="211">
        <v>37</v>
      </c>
      <c r="L11" s="181"/>
      <c r="M11" s="81" t="s">
        <v>46</v>
      </c>
    </row>
    <row r="12" spans="2:13" ht="15" customHeight="1">
      <c r="B12" s="51" t="s">
        <v>48</v>
      </c>
      <c r="C12" s="159">
        <v>78.866</v>
      </c>
      <c r="D12" s="110"/>
      <c r="E12" s="222">
        <v>10.38113</v>
      </c>
      <c r="F12" s="168"/>
      <c r="G12" s="150">
        <v>127.1429</v>
      </c>
      <c r="H12" s="227"/>
      <c r="I12" s="178">
        <v>77</v>
      </c>
      <c r="J12" s="210"/>
      <c r="K12" s="210">
        <v>80</v>
      </c>
      <c r="L12" s="179"/>
      <c r="M12" s="51" t="s">
        <v>48</v>
      </c>
    </row>
    <row r="13" spans="2:13" ht="15" customHeight="1">
      <c r="B13" s="81" t="s">
        <v>52</v>
      </c>
      <c r="C13" s="158">
        <v>43.1</v>
      </c>
      <c r="D13" s="112"/>
      <c r="E13" s="120">
        <v>5.475791</v>
      </c>
      <c r="F13" s="167"/>
      <c r="G13" s="151">
        <v>226.5444</v>
      </c>
      <c r="H13" s="228"/>
      <c r="I13" s="180">
        <v>123</v>
      </c>
      <c r="J13" s="211"/>
      <c r="K13" s="211">
        <v>120</v>
      </c>
      <c r="L13" s="181"/>
      <c r="M13" s="81" t="s">
        <v>52</v>
      </c>
    </row>
    <row r="14" spans="2:13" ht="15" customHeight="1">
      <c r="B14" s="51" t="s">
        <v>54</v>
      </c>
      <c r="C14" s="159">
        <v>357</v>
      </c>
      <c r="D14" s="110"/>
      <c r="E14" s="222">
        <v>82.217837</v>
      </c>
      <c r="F14" s="168"/>
      <c r="G14" s="150">
        <v>2422.9</v>
      </c>
      <c r="H14" s="227"/>
      <c r="I14" s="178">
        <v>115.8</v>
      </c>
      <c r="J14" s="210"/>
      <c r="K14" s="210">
        <v>114.8</v>
      </c>
      <c r="L14" s="179"/>
      <c r="M14" s="51" t="s">
        <v>54</v>
      </c>
    </row>
    <row r="15" spans="2:13" ht="15" customHeight="1">
      <c r="B15" s="81" t="s">
        <v>56</v>
      </c>
      <c r="C15" s="158">
        <v>45.226</v>
      </c>
      <c r="D15" s="112"/>
      <c r="E15" s="120">
        <v>1.340935</v>
      </c>
      <c r="F15" s="167"/>
      <c r="G15" s="151">
        <v>15.270299999999999</v>
      </c>
      <c r="H15" s="228"/>
      <c r="I15" s="180">
        <v>65</v>
      </c>
      <c r="J15" s="211"/>
      <c r="K15" s="211">
        <v>68</v>
      </c>
      <c r="L15" s="181"/>
      <c r="M15" s="81" t="s">
        <v>56</v>
      </c>
    </row>
    <row r="16" spans="2:13" ht="15" customHeight="1">
      <c r="B16" s="51" t="s">
        <v>58</v>
      </c>
      <c r="C16" s="159">
        <v>70.3</v>
      </c>
      <c r="D16" s="110"/>
      <c r="E16" s="222">
        <v>4.401335</v>
      </c>
      <c r="F16" s="168"/>
      <c r="G16" s="150">
        <v>190.6025</v>
      </c>
      <c r="H16" s="227"/>
      <c r="I16" s="178">
        <v>147</v>
      </c>
      <c r="J16" s="210"/>
      <c r="K16" s="210">
        <v>150</v>
      </c>
      <c r="L16" s="179"/>
      <c r="M16" s="51" t="s">
        <v>58</v>
      </c>
    </row>
    <row r="17" spans="2:13" ht="15" customHeight="1">
      <c r="B17" s="81" t="s">
        <v>60</v>
      </c>
      <c r="C17" s="158">
        <v>132</v>
      </c>
      <c r="D17" s="112"/>
      <c r="E17" s="120">
        <v>11.213785</v>
      </c>
      <c r="F17" s="167"/>
      <c r="G17" s="151">
        <v>228.1803</v>
      </c>
      <c r="H17" s="228"/>
      <c r="I17" s="180">
        <v>94</v>
      </c>
      <c r="J17" s="211"/>
      <c r="K17" s="211">
        <v>95</v>
      </c>
      <c r="L17" s="181"/>
      <c r="M17" s="81" t="s">
        <v>60</v>
      </c>
    </row>
    <row r="18" spans="2:13" ht="15" customHeight="1">
      <c r="B18" s="51" t="s">
        <v>62</v>
      </c>
      <c r="C18" s="159">
        <v>506</v>
      </c>
      <c r="D18" s="110"/>
      <c r="E18" s="222">
        <v>45.283259</v>
      </c>
      <c r="F18" s="168"/>
      <c r="G18" s="150">
        <v>1050.595</v>
      </c>
      <c r="H18" s="227"/>
      <c r="I18" s="178">
        <v>104</v>
      </c>
      <c r="J18" s="210"/>
      <c r="K18" s="210">
        <v>105</v>
      </c>
      <c r="L18" s="179"/>
      <c r="M18" s="51" t="s">
        <v>62</v>
      </c>
    </row>
    <row r="19" spans="2:13" ht="15" customHeight="1">
      <c r="B19" s="81" t="s">
        <v>64</v>
      </c>
      <c r="C19" s="158">
        <v>544</v>
      </c>
      <c r="D19" s="112"/>
      <c r="E19" s="120">
        <v>61.875822</v>
      </c>
      <c r="F19" s="167"/>
      <c r="G19" s="151">
        <v>1892.2435</v>
      </c>
      <c r="H19" s="228"/>
      <c r="I19" s="180">
        <v>109</v>
      </c>
      <c r="J19" s="211"/>
      <c r="K19" s="211">
        <v>109</v>
      </c>
      <c r="L19" s="181"/>
      <c r="M19" s="81" t="s">
        <v>64</v>
      </c>
    </row>
    <row r="20" spans="2:13" ht="15" customHeight="1">
      <c r="B20" s="51" t="s">
        <v>68</v>
      </c>
      <c r="C20" s="159">
        <v>301.3</v>
      </c>
      <c r="D20" s="110"/>
      <c r="E20" s="222">
        <v>59.61929</v>
      </c>
      <c r="F20" s="168"/>
      <c r="G20" s="150">
        <v>1535.5403999999999</v>
      </c>
      <c r="H20" s="227"/>
      <c r="I20" s="178">
        <v>103</v>
      </c>
      <c r="J20" s="210"/>
      <c r="K20" s="210">
        <v>101</v>
      </c>
      <c r="L20" s="179"/>
      <c r="M20" s="51" t="s">
        <v>68</v>
      </c>
    </row>
    <row r="21" spans="2:13" ht="15" customHeight="1">
      <c r="B21" s="81" t="s">
        <v>50</v>
      </c>
      <c r="C21" s="158">
        <v>9.25</v>
      </c>
      <c r="D21" s="112"/>
      <c r="E21" s="120">
        <v>0.789258</v>
      </c>
      <c r="F21" s="167"/>
      <c r="G21" s="151">
        <v>15.6671</v>
      </c>
      <c r="H21" s="228"/>
      <c r="I21" s="180">
        <v>90</v>
      </c>
      <c r="J21" s="211"/>
      <c r="K21" s="211">
        <v>91</v>
      </c>
      <c r="L21" s="181"/>
      <c r="M21" s="81" t="s">
        <v>50</v>
      </c>
    </row>
    <row r="22" spans="2:13" ht="15" customHeight="1">
      <c r="B22" s="51" t="s">
        <v>72</v>
      </c>
      <c r="C22" s="159">
        <v>64.589</v>
      </c>
      <c r="D22" s="110"/>
      <c r="E22" s="222">
        <v>2.270894</v>
      </c>
      <c r="F22" s="168"/>
      <c r="G22" s="150">
        <v>21.111</v>
      </c>
      <c r="H22" s="227"/>
      <c r="I22" s="178">
        <v>53</v>
      </c>
      <c r="J22" s="210"/>
      <c r="K22" s="210">
        <v>58</v>
      </c>
      <c r="L22" s="179"/>
      <c r="M22" s="51" t="s">
        <v>72</v>
      </c>
    </row>
    <row r="23" spans="2:13" ht="15" customHeight="1">
      <c r="B23" s="81" t="s">
        <v>74</v>
      </c>
      <c r="C23" s="158">
        <v>65.2</v>
      </c>
      <c r="D23" s="112"/>
      <c r="E23" s="120">
        <v>3.366357</v>
      </c>
      <c r="F23" s="167"/>
      <c r="G23" s="151">
        <v>28.422900000000002</v>
      </c>
      <c r="H23" s="228"/>
      <c r="I23" s="180">
        <v>56</v>
      </c>
      <c r="J23" s="211"/>
      <c r="K23" s="211">
        <v>60</v>
      </c>
      <c r="L23" s="181"/>
      <c r="M23" s="81" t="s">
        <v>74</v>
      </c>
    </row>
    <row r="24" spans="2:13" ht="15" customHeight="1">
      <c r="B24" s="51" t="s">
        <v>76</v>
      </c>
      <c r="C24" s="159">
        <v>2.6</v>
      </c>
      <c r="D24" s="110"/>
      <c r="E24" s="222">
        <v>0.483799</v>
      </c>
      <c r="F24" s="168"/>
      <c r="G24" s="150">
        <v>36.277699999999996</v>
      </c>
      <c r="H24" s="227"/>
      <c r="I24" s="178">
        <v>267</v>
      </c>
      <c r="J24" s="210"/>
      <c r="K24" s="210">
        <v>266</v>
      </c>
      <c r="L24" s="179"/>
      <c r="M24" s="51" t="s">
        <v>76</v>
      </c>
    </row>
    <row r="25" spans="2:13" ht="15" customHeight="1">
      <c r="B25" s="81" t="s">
        <v>70</v>
      </c>
      <c r="C25" s="158">
        <v>93.03</v>
      </c>
      <c r="D25" s="112"/>
      <c r="E25" s="120">
        <v>10.045401</v>
      </c>
      <c r="F25" s="167"/>
      <c r="G25" s="151">
        <v>101.1306</v>
      </c>
      <c r="H25" s="228"/>
      <c r="I25" s="180">
        <v>64</v>
      </c>
      <c r="J25" s="211"/>
      <c r="K25" s="211">
        <v>63</v>
      </c>
      <c r="L25" s="181"/>
      <c r="M25" s="81" t="s">
        <v>70</v>
      </c>
    </row>
    <row r="26" spans="2:13" ht="15" customHeight="1">
      <c r="B26" s="51" t="s">
        <v>78</v>
      </c>
      <c r="C26" s="159">
        <v>0.316</v>
      </c>
      <c r="D26" s="110"/>
      <c r="E26" s="222">
        <v>0.41029</v>
      </c>
      <c r="F26" s="168"/>
      <c r="G26" s="150">
        <v>5.4472</v>
      </c>
      <c r="H26" s="227"/>
      <c r="I26" s="178">
        <v>77</v>
      </c>
      <c r="J26" s="210"/>
      <c r="K26" s="210">
        <v>78</v>
      </c>
      <c r="L26" s="179"/>
      <c r="M26" s="51" t="s">
        <v>78</v>
      </c>
    </row>
    <row r="27" spans="2:13" ht="15" customHeight="1">
      <c r="B27" s="82" t="s">
        <v>80</v>
      </c>
      <c r="C27" s="158">
        <v>41.5</v>
      </c>
      <c r="D27" s="112"/>
      <c r="E27" s="120">
        <v>16.405399</v>
      </c>
      <c r="F27" s="167"/>
      <c r="G27" s="151">
        <v>567.066</v>
      </c>
      <c r="H27" s="228"/>
      <c r="I27" s="180">
        <v>131</v>
      </c>
      <c r="J27" s="211"/>
      <c r="K27" s="211">
        <v>131</v>
      </c>
      <c r="L27" s="181"/>
      <c r="M27" s="82" t="s">
        <v>80</v>
      </c>
    </row>
    <row r="28" spans="2:13" ht="15" customHeight="1">
      <c r="B28" s="51" t="s">
        <v>42</v>
      </c>
      <c r="C28" s="159">
        <v>83.9</v>
      </c>
      <c r="D28" s="110"/>
      <c r="E28" s="222">
        <v>8.33193</v>
      </c>
      <c r="F28" s="168"/>
      <c r="G28" s="150">
        <v>270.8368</v>
      </c>
      <c r="H28" s="227"/>
      <c r="I28" s="178">
        <v>124</v>
      </c>
      <c r="J28" s="210"/>
      <c r="K28" s="210">
        <v>124</v>
      </c>
      <c r="L28" s="179"/>
      <c r="M28" s="51" t="s">
        <v>42</v>
      </c>
    </row>
    <row r="29" spans="2:13" ht="15" customHeight="1">
      <c r="B29" s="81" t="s">
        <v>81</v>
      </c>
      <c r="C29" s="158">
        <v>312.685</v>
      </c>
      <c r="D29" s="112"/>
      <c r="E29" s="120">
        <v>38.115641</v>
      </c>
      <c r="F29" s="167"/>
      <c r="G29" s="151">
        <v>308.63840000000005</v>
      </c>
      <c r="H29" s="228"/>
      <c r="I29" s="180">
        <v>52</v>
      </c>
      <c r="J29" s="211"/>
      <c r="K29" s="211">
        <v>53</v>
      </c>
      <c r="L29" s="181"/>
      <c r="M29" s="81" t="s">
        <v>81</v>
      </c>
    </row>
    <row r="30" spans="2:13" ht="15" customHeight="1">
      <c r="B30" s="51" t="s">
        <v>83</v>
      </c>
      <c r="C30" s="159">
        <v>91.9</v>
      </c>
      <c r="D30" s="110"/>
      <c r="E30" s="222">
        <v>10.617575</v>
      </c>
      <c r="F30" s="168"/>
      <c r="G30" s="150">
        <v>163.1191</v>
      </c>
      <c r="H30" s="227"/>
      <c r="I30" s="178">
        <v>76</v>
      </c>
      <c r="J30" s="210"/>
      <c r="K30" s="210">
        <v>76</v>
      </c>
      <c r="L30" s="179"/>
      <c r="M30" s="51" t="s">
        <v>83</v>
      </c>
    </row>
    <row r="31" spans="2:13" ht="15" customHeight="1">
      <c r="B31" s="81" t="s">
        <v>85</v>
      </c>
      <c r="C31" s="158">
        <v>237.5</v>
      </c>
      <c r="D31" s="112"/>
      <c r="E31" s="120">
        <v>21.528627</v>
      </c>
      <c r="F31" s="167"/>
      <c r="G31" s="151">
        <v>123.8468</v>
      </c>
      <c r="H31" s="228"/>
      <c r="I31" s="180">
        <v>38</v>
      </c>
      <c r="J31" s="211"/>
      <c r="K31" s="211">
        <v>42</v>
      </c>
      <c r="L31" s="181"/>
      <c r="M31" s="81" t="s">
        <v>85</v>
      </c>
    </row>
    <row r="32" spans="2:13" ht="15" customHeight="1">
      <c r="B32" s="51" t="s">
        <v>87</v>
      </c>
      <c r="C32" s="159">
        <v>20.253</v>
      </c>
      <c r="D32" s="110"/>
      <c r="E32" s="222">
        <v>2.025866</v>
      </c>
      <c r="F32" s="168"/>
      <c r="G32" s="150">
        <v>34.4709</v>
      </c>
      <c r="H32" s="227"/>
      <c r="I32" s="178">
        <v>88</v>
      </c>
      <c r="J32" s="210"/>
      <c r="K32" s="210">
        <v>89</v>
      </c>
      <c r="L32" s="179"/>
      <c r="M32" s="51" t="s">
        <v>87</v>
      </c>
    </row>
    <row r="33" spans="2:13" ht="15" customHeight="1">
      <c r="B33" s="81" t="s">
        <v>91</v>
      </c>
      <c r="C33" s="158">
        <v>48.845</v>
      </c>
      <c r="D33" s="112"/>
      <c r="E33" s="120">
        <v>5.400998</v>
      </c>
      <c r="F33" s="167"/>
      <c r="G33" s="151">
        <v>54.8566</v>
      </c>
      <c r="H33" s="228"/>
      <c r="I33" s="180">
        <v>64</v>
      </c>
      <c r="J33" s="211"/>
      <c r="K33" s="211">
        <v>67</v>
      </c>
      <c r="L33" s="181"/>
      <c r="M33" s="81" t="s">
        <v>91</v>
      </c>
    </row>
    <row r="34" spans="2:13" ht="15" customHeight="1">
      <c r="B34" s="51" t="s">
        <v>66</v>
      </c>
      <c r="C34" s="159">
        <v>338.1</v>
      </c>
      <c r="D34" s="110"/>
      <c r="E34" s="222">
        <v>5.300484</v>
      </c>
      <c r="F34" s="168"/>
      <c r="G34" s="150">
        <v>179.659</v>
      </c>
      <c r="H34" s="227"/>
      <c r="I34" s="178">
        <v>115</v>
      </c>
      <c r="J34" s="210"/>
      <c r="K34" s="210">
        <v>116</v>
      </c>
      <c r="L34" s="179"/>
      <c r="M34" s="51" t="s">
        <v>66</v>
      </c>
    </row>
    <row r="35" spans="2:13" ht="15" customHeight="1">
      <c r="B35" s="81" t="s">
        <v>89</v>
      </c>
      <c r="C35" s="158">
        <v>450</v>
      </c>
      <c r="D35" s="112"/>
      <c r="E35" s="120">
        <v>9.182927</v>
      </c>
      <c r="F35" s="167"/>
      <c r="G35" s="151">
        <v>330.9639</v>
      </c>
      <c r="H35" s="228"/>
      <c r="I35" s="180">
        <v>121</v>
      </c>
      <c r="J35" s="211"/>
      <c r="K35" s="211">
        <v>122</v>
      </c>
      <c r="L35" s="181"/>
      <c r="M35" s="81" t="s">
        <v>89</v>
      </c>
    </row>
    <row r="36" spans="2:13" ht="15" customHeight="1">
      <c r="B36" s="53" t="s">
        <v>93</v>
      </c>
      <c r="C36" s="161">
        <v>244.1</v>
      </c>
      <c r="D36" s="111"/>
      <c r="E36" s="223">
        <v>61.185981</v>
      </c>
      <c r="F36" s="169"/>
      <c r="G36" s="152">
        <v>2049.0078</v>
      </c>
      <c r="H36" s="229"/>
      <c r="I36" s="182">
        <v>120.4</v>
      </c>
      <c r="J36" s="212"/>
      <c r="K36" s="212">
        <v>119.2</v>
      </c>
      <c r="L36" s="183"/>
      <c r="M36" s="53" t="s">
        <v>93</v>
      </c>
    </row>
    <row r="37" spans="2:13" ht="15" customHeight="1">
      <c r="B37" s="81" t="s">
        <v>110</v>
      </c>
      <c r="C37" s="158">
        <v>56.542</v>
      </c>
      <c r="D37" s="112"/>
      <c r="E37" s="120">
        <v>4.436401</v>
      </c>
      <c r="F37" s="167"/>
      <c r="G37" s="151">
        <v>37.488800000000005</v>
      </c>
      <c r="H37" s="228"/>
      <c r="I37" s="180">
        <v>52</v>
      </c>
      <c r="J37" s="211"/>
      <c r="K37" s="211">
        <v>54</v>
      </c>
      <c r="L37" s="181"/>
      <c r="M37" s="81" t="s">
        <v>110</v>
      </c>
    </row>
    <row r="38" spans="2:13" ht="15" customHeight="1">
      <c r="B38" s="51" t="s">
        <v>112</v>
      </c>
      <c r="C38" s="159">
        <v>25.713</v>
      </c>
      <c r="D38" s="110"/>
      <c r="E38" s="222">
        <v>2.045177</v>
      </c>
      <c r="F38" s="168"/>
      <c r="G38" s="150">
        <v>5.607</v>
      </c>
      <c r="H38" s="227"/>
      <c r="I38" s="178">
        <v>29</v>
      </c>
      <c r="J38" s="210"/>
      <c r="K38" s="210">
        <v>30</v>
      </c>
      <c r="L38" s="179"/>
      <c r="M38" s="51" t="s">
        <v>112</v>
      </c>
    </row>
    <row r="39" spans="2:13" ht="15" customHeight="1">
      <c r="B39" s="83" t="s">
        <v>113</v>
      </c>
      <c r="C39" s="160">
        <v>780.58</v>
      </c>
      <c r="D39" s="113"/>
      <c r="E39" s="127">
        <v>70.586256</v>
      </c>
      <c r="F39" s="170"/>
      <c r="G39" s="153">
        <v>479.3656</v>
      </c>
      <c r="H39" s="230"/>
      <c r="I39" s="184">
        <v>43</v>
      </c>
      <c r="J39" s="213"/>
      <c r="K39" s="213">
        <v>44</v>
      </c>
      <c r="L39" s="185"/>
      <c r="M39" s="83" t="s">
        <v>113</v>
      </c>
    </row>
    <row r="40" spans="2:13" ht="15" customHeight="1">
      <c r="B40" s="51" t="s">
        <v>96</v>
      </c>
      <c r="C40" s="159">
        <v>103</v>
      </c>
      <c r="D40" s="110"/>
      <c r="E40" s="222">
        <v>0.313376</v>
      </c>
      <c r="F40" s="168"/>
      <c r="G40" s="150">
        <v>14.5998</v>
      </c>
      <c r="H40" s="227"/>
      <c r="I40" s="178">
        <v>124</v>
      </c>
      <c r="J40" s="210"/>
      <c r="K40" s="210">
        <v>119</v>
      </c>
      <c r="L40" s="179"/>
      <c r="M40" s="51" t="s">
        <v>96</v>
      </c>
    </row>
    <row r="41" spans="2:13" ht="15" customHeight="1">
      <c r="B41" s="81" t="s">
        <v>103</v>
      </c>
      <c r="C41" s="158">
        <v>324.2</v>
      </c>
      <c r="D41" s="112"/>
      <c r="E41" s="120">
        <v>4.737171</v>
      </c>
      <c r="F41" s="167"/>
      <c r="G41" s="151">
        <v>284.053</v>
      </c>
      <c r="H41" s="228"/>
      <c r="I41" s="180">
        <v>183.89830508474577</v>
      </c>
      <c r="J41" s="211"/>
      <c r="K41" s="211">
        <v>178.3132530120482</v>
      </c>
      <c r="L41" s="181"/>
      <c r="M41" s="81" t="s">
        <v>103</v>
      </c>
    </row>
    <row r="42" spans="2:13" ht="15" customHeight="1">
      <c r="B42" s="53" t="s">
        <v>106</v>
      </c>
      <c r="C42" s="161">
        <v>41.29</v>
      </c>
      <c r="D42" s="111"/>
      <c r="E42" s="223">
        <v>7.593494</v>
      </c>
      <c r="F42" s="169"/>
      <c r="G42" s="152">
        <v>311.7686</v>
      </c>
      <c r="H42" s="229"/>
      <c r="I42" s="182">
        <v>136.01694915254237</v>
      </c>
      <c r="J42" s="212"/>
      <c r="K42" s="212">
        <v>137.34939759036143</v>
      </c>
      <c r="L42" s="183"/>
      <c r="M42" s="53" t="s">
        <v>106</v>
      </c>
    </row>
    <row r="43" spans="2:11" ht="15" customHeight="1">
      <c r="B43" s="142" t="s">
        <v>184</v>
      </c>
      <c r="C43" s="142"/>
      <c r="D43" s="142"/>
      <c r="E43" s="142"/>
      <c r="F43" s="142"/>
      <c r="G43" s="142"/>
      <c r="H43" s="142"/>
      <c r="I43" s="142"/>
      <c r="J43" s="142"/>
      <c r="K43" s="142"/>
    </row>
  </sheetData>
  <mergeCells count="7">
    <mergeCell ref="C3:D4"/>
    <mergeCell ref="E3:F4"/>
    <mergeCell ref="B2:M2"/>
    <mergeCell ref="I5:L5"/>
    <mergeCell ref="I3:L3"/>
    <mergeCell ref="I4:L4"/>
    <mergeCell ref="G3:H4"/>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8">
    <pageSetUpPr fitToPage="1"/>
  </sheetPr>
  <dimension ref="A1:S47"/>
  <sheetViews>
    <sheetView workbookViewId="0" topLeftCell="A1">
      <selection activeCell="A1" sqref="A1"/>
    </sheetView>
  </sheetViews>
  <sheetFormatPr defaultColWidth="9.140625" defaultRowHeight="12.75"/>
  <cols>
    <col min="1" max="1" width="2.7109375" style="0" customWidth="1"/>
    <col min="2" max="19" width="5.7109375" style="0" customWidth="1"/>
  </cols>
  <sheetData>
    <row r="1" ht="14.25" customHeight="1">
      <c r="S1" s="47" t="s">
        <v>129</v>
      </c>
    </row>
    <row r="2" ht="30" customHeight="1"/>
    <row r="3" spans="3:18" ht="24.75" customHeight="1">
      <c r="C3" s="451" t="s">
        <v>131</v>
      </c>
      <c r="D3" s="452"/>
      <c r="E3" s="452"/>
      <c r="F3" s="452"/>
      <c r="G3" s="452"/>
      <c r="H3" s="452"/>
      <c r="I3" s="452"/>
      <c r="J3" s="453"/>
      <c r="K3" s="451" t="s">
        <v>230</v>
      </c>
      <c r="L3" s="452"/>
      <c r="M3" s="452"/>
      <c r="N3" s="452"/>
      <c r="O3" s="452"/>
      <c r="P3" s="452"/>
      <c r="Q3" s="452"/>
      <c r="R3" s="453"/>
    </row>
    <row r="4" spans="3:18" ht="15" customHeight="1">
      <c r="C4" s="454" t="s">
        <v>231</v>
      </c>
      <c r="D4" s="455"/>
      <c r="E4" s="455"/>
      <c r="F4" s="455"/>
      <c r="G4" s="455"/>
      <c r="H4" s="455"/>
      <c r="I4" s="455"/>
      <c r="J4" s="456"/>
      <c r="K4" s="460" t="s">
        <v>232</v>
      </c>
      <c r="L4" s="461"/>
      <c r="M4" s="461"/>
      <c r="N4" s="461"/>
      <c r="O4" s="461"/>
      <c r="P4" s="461"/>
      <c r="Q4" s="461"/>
      <c r="R4" s="462"/>
    </row>
    <row r="5" spans="3:18" ht="12" customHeight="1">
      <c r="C5" s="457" t="s">
        <v>249</v>
      </c>
      <c r="D5" s="458"/>
      <c r="E5" s="458"/>
      <c r="F5" s="458"/>
      <c r="G5" s="458"/>
      <c r="H5" s="458"/>
      <c r="I5" s="458"/>
      <c r="J5" s="459"/>
      <c r="K5" s="457" t="s">
        <v>249</v>
      </c>
      <c r="L5" s="458"/>
      <c r="M5" s="458"/>
      <c r="N5" s="458"/>
      <c r="O5" s="458"/>
      <c r="P5" s="458"/>
      <c r="Q5" s="458"/>
      <c r="R5" s="459"/>
    </row>
    <row r="6" spans="3:18" ht="15" customHeight="1">
      <c r="C6" s="87">
        <v>2000</v>
      </c>
      <c r="D6" s="88">
        <v>2001</v>
      </c>
      <c r="E6" s="88">
        <v>2002</v>
      </c>
      <c r="F6" s="88">
        <v>2003</v>
      </c>
      <c r="G6" s="88">
        <v>2004</v>
      </c>
      <c r="H6" s="88">
        <v>2005</v>
      </c>
      <c r="I6" s="88">
        <v>2006</v>
      </c>
      <c r="J6" s="89">
        <v>2007</v>
      </c>
      <c r="K6" s="87">
        <v>2000</v>
      </c>
      <c r="L6" s="88">
        <v>2001</v>
      </c>
      <c r="M6" s="88">
        <v>2002</v>
      </c>
      <c r="N6" s="88">
        <v>2003</v>
      </c>
      <c r="O6" s="88">
        <v>2004</v>
      </c>
      <c r="P6" s="88">
        <v>2005</v>
      </c>
      <c r="Q6" s="88">
        <v>2006</v>
      </c>
      <c r="R6" s="89">
        <v>2007</v>
      </c>
    </row>
    <row r="7" spans="2:19" ht="14.25" customHeight="1">
      <c r="B7" s="84" t="s">
        <v>127</v>
      </c>
      <c r="C7" s="336">
        <v>3.8947475228263473</v>
      </c>
      <c r="D7" s="300">
        <v>1.9817864750175662</v>
      </c>
      <c r="E7" s="300">
        <v>1.2482356900686442</v>
      </c>
      <c r="F7" s="300">
        <v>1.3398968132035671</v>
      </c>
      <c r="G7" s="300">
        <v>2.4723352389941278</v>
      </c>
      <c r="H7" s="300">
        <v>1.9708908771634448</v>
      </c>
      <c r="I7" s="300">
        <v>3.115853981735728</v>
      </c>
      <c r="J7" s="301">
        <v>2.889441317360708</v>
      </c>
      <c r="K7" s="400">
        <v>4.986876640419946</v>
      </c>
      <c r="L7" s="401">
        <v>0.21999999999999797</v>
      </c>
      <c r="M7" s="401">
        <v>-0.3791658351626426</v>
      </c>
      <c r="N7" s="401">
        <v>0.6410256410256387</v>
      </c>
      <c r="O7" s="401">
        <v>2.398487261146487</v>
      </c>
      <c r="P7" s="401">
        <v>1.2926426280493786</v>
      </c>
      <c r="Q7" s="401">
        <v>3.9627710612166522</v>
      </c>
      <c r="R7" s="402">
        <v>3.29487771112138</v>
      </c>
      <c r="S7" s="84" t="s">
        <v>127</v>
      </c>
    </row>
    <row r="8" spans="2:19" ht="12" customHeight="1">
      <c r="B8" s="81" t="s">
        <v>128</v>
      </c>
      <c r="C8" s="90">
        <v>3.8825534618663227</v>
      </c>
      <c r="D8" s="302">
        <v>1.939004432623359</v>
      </c>
      <c r="E8" s="302">
        <v>1.1588637826852377</v>
      </c>
      <c r="F8" s="302">
        <v>1.1778813301815738</v>
      </c>
      <c r="G8" s="302">
        <v>2.3046704997077505</v>
      </c>
      <c r="H8" s="302">
        <v>1.8087771435549849</v>
      </c>
      <c r="I8" s="302">
        <v>2.8982534847963537</v>
      </c>
      <c r="J8" s="303">
        <v>2.6689750210153074</v>
      </c>
      <c r="K8" s="403">
        <v>4.81081647626036</v>
      </c>
      <c r="L8" s="404">
        <v>0.029999999999996696</v>
      </c>
      <c r="M8" s="404">
        <v>-0.5598320503848897</v>
      </c>
      <c r="N8" s="404">
        <v>0.2513320599175639</v>
      </c>
      <c r="O8" s="404">
        <v>1.9253910950661979</v>
      </c>
      <c r="P8" s="404">
        <v>1.0035419126328105</v>
      </c>
      <c r="Q8" s="404">
        <v>3.438534969803242</v>
      </c>
      <c r="R8" s="405">
        <v>2.872210189283364</v>
      </c>
      <c r="S8" s="81" t="s">
        <v>128</v>
      </c>
    </row>
    <row r="9" spans="2:19" ht="12" customHeight="1">
      <c r="B9" s="83" t="s">
        <v>191</v>
      </c>
      <c r="C9" s="388">
        <v>4.1</v>
      </c>
      <c r="D9" s="389">
        <v>2.8</v>
      </c>
      <c r="E9" s="389">
        <v>3</v>
      </c>
      <c r="F9" s="389">
        <v>4.4</v>
      </c>
      <c r="G9" s="389">
        <v>5.6</v>
      </c>
      <c r="H9" s="389">
        <v>4.8</v>
      </c>
      <c r="I9" s="389">
        <v>6.7</v>
      </c>
      <c r="J9" s="390">
        <v>6.4</v>
      </c>
      <c r="K9" s="337"/>
      <c r="L9" s="342"/>
      <c r="M9" s="342"/>
      <c r="N9" s="342"/>
      <c r="O9" s="342"/>
      <c r="P9" s="342"/>
      <c r="Q9" s="342"/>
      <c r="R9" s="343"/>
      <c r="S9" s="83" t="s">
        <v>191</v>
      </c>
    </row>
    <row r="10" spans="1:19" ht="12" customHeight="1">
      <c r="A10" s="46"/>
      <c r="B10" s="51" t="s">
        <v>44</v>
      </c>
      <c r="C10" s="338">
        <v>3.744881083716356</v>
      </c>
      <c r="D10" s="304">
        <v>0.7938317556536179</v>
      </c>
      <c r="E10" s="304">
        <v>1.5088709124400967</v>
      </c>
      <c r="F10" s="304">
        <v>0.9911945583302328</v>
      </c>
      <c r="G10" s="304">
        <v>2.9659658389749266</v>
      </c>
      <c r="H10" s="304">
        <v>1.8473984649567399</v>
      </c>
      <c r="I10" s="304">
        <v>2.9872342266283214</v>
      </c>
      <c r="J10" s="305">
        <v>2.756459907849851</v>
      </c>
      <c r="K10" s="397">
        <v>5.249453181960195</v>
      </c>
      <c r="L10" s="398">
        <v>-0.41563582384958053</v>
      </c>
      <c r="M10" s="398">
        <v>1.3216734572195188</v>
      </c>
      <c r="N10" s="398">
        <v>0.7453903491565272</v>
      </c>
      <c r="O10" s="398">
        <v>3.1931464174454804</v>
      </c>
      <c r="P10" s="398">
        <v>-0.3490566037735898</v>
      </c>
      <c r="Q10" s="398">
        <v>5.131118053583261</v>
      </c>
      <c r="R10" s="399">
        <v>2.665466006303485</v>
      </c>
      <c r="S10" s="51" t="s">
        <v>44</v>
      </c>
    </row>
    <row r="11" spans="1:19" ht="12" customHeight="1">
      <c r="A11" s="46"/>
      <c r="B11" s="81" t="s">
        <v>46</v>
      </c>
      <c r="C11" s="339">
        <v>5.391749723145067</v>
      </c>
      <c r="D11" s="306">
        <v>4.065877133454476</v>
      </c>
      <c r="E11" s="306">
        <v>4.500227886267227</v>
      </c>
      <c r="F11" s="306">
        <v>5.006944770621269</v>
      </c>
      <c r="G11" s="306">
        <v>6.641745742675487</v>
      </c>
      <c r="H11" s="306">
        <v>6.246067745627326</v>
      </c>
      <c r="I11" s="306">
        <v>6.322153480004289</v>
      </c>
      <c r="J11" s="307">
        <v>6.166886798958227</v>
      </c>
      <c r="K11" s="391"/>
      <c r="L11" s="392">
        <v>2.06</v>
      </c>
      <c r="M11" s="392">
        <v>4.614932392710158</v>
      </c>
      <c r="N11" s="392">
        <v>13.74918048140865</v>
      </c>
      <c r="O11" s="392">
        <v>17.249897076986407</v>
      </c>
      <c r="P11" s="392">
        <v>6.867977528089897</v>
      </c>
      <c r="Q11" s="392">
        <v>5.920620318044412</v>
      </c>
      <c r="R11" s="393">
        <v>9.119672436255355</v>
      </c>
      <c r="S11" s="81" t="s">
        <v>46</v>
      </c>
    </row>
    <row r="12" spans="1:19" ht="12" customHeight="1">
      <c r="A12" s="46"/>
      <c r="B12" s="51" t="s">
        <v>48</v>
      </c>
      <c r="C12" s="52">
        <v>3.6478462318960236</v>
      </c>
      <c r="D12" s="308">
        <v>2.456451885675648</v>
      </c>
      <c r="E12" s="308">
        <v>1.8968095000777785</v>
      </c>
      <c r="F12" s="308">
        <v>3.602285949262396</v>
      </c>
      <c r="G12" s="308">
        <v>4.484646748935539</v>
      </c>
      <c r="H12" s="308">
        <v>6.316289309533585</v>
      </c>
      <c r="I12" s="308">
        <v>6.78679751671829</v>
      </c>
      <c r="J12" s="309">
        <v>5.950525091063952</v>
      </c>
      <c r="K12" s="394">
        <v>2.2257710350334303</v>
      </c>
      <c r="L12" s="395">
        <v>6.141378636984962</v>
      </c>
      <c r="M12" s="395">
        <v>1.6741790083709018</v>
      </c>
      <c r="N12" s="395">
        <v>5.60933683162943</v>
      </c>
      <c r="O12" s="395">
        <v>9.175019275250573</v>
      </c>
      <c r="P12" s="395">
        <v>6.6698053986189665</v>
      </c>
      <c r="Q12" s="395">
        <v>13.241135795203762</v>
      </c>
      <c r="R12" s="396">
        <v>8.854098999610226</v>
      </c>
      <c r="S12" s="51" t="s">
        <v>48</v>
      </c>
    </row>
    <row r="13" spans="1:19" ht="12" customHeight="1">
      <c r="A13" s="46"/>
      <c r="B13" s="81" t="s">
        <v>52</v>
      </c>
      <c r="C13" s="339">
        <v>3.5287262890406623</v>
      </c>
      <c r="D13" s="306">
        <v>0.704904840438747</v>
      </c>
      <c r="E13" s="306">
        <v>0.4657891244560064</v>
      </c>
      <c r="F13" s="306">
        <v>0.3837484250087897</v>
      </c>
      <c r="G13" s="306">
        <v>2.2965244719666877</v>
      </c>
      <c r="H13" s="306">
        <v>2.445180138046976</v>
      </c>
      <c r="I13" s="306">
        <v>3.3439592139373975</v>
      </c>
      <c r="J13" s="307">
        <v>1.646525015239786</v>
      </c>
      <c r="K13" s="339">
        <v>5.73960751213336</v>
      </c>
      <c r="L13" s="306">
        <v>1.3470365196567524</v>
      </c>
      <c r="M13" s="306">
        <v>1.3980506054937392</v>
      </c>
      <c r="N13" s="306">
        <v>0.18448393047869605</v>
      </c>
      <c r="O13" s="306">
        <v>-0.2132196162047073</v>
      </c>
      <c r="P13" s="306">
        <v>1.8162393162393098</v>
      </c>
      <c r="Q13" s="306">
        <v>3.49136697510255</v>
      </c>
      <c r="R13" s="307">
        <v>0.4332196515807851</v>
      </c>
      <c r="S13" s="81" t="s">
        <v>52</v>
      </c>
    </row>
    <row r="14" spans="1:19" ht="12" customHeight="1">
      <c r="A14" s="46"/>
      <c r="B14" s="51" t="s">
        <v>54</v>
      </c>
      <c r="C14" s="52">
        <v>3.209822993026812</v>
      </c>
      <c r="D14" s="308">
        <v>1.24</v>
      </c>
      <c r="E14" s="308">
        <v>0</v>
      </c>
      <c r="F14" s="308">
        <v>-0.21730541288028649</v>
      </c>
      <c r="G14" s="308">
        <v>1.2076816471985774</v>
      </c>
      <c r="H14" s="308">
        <v>0.7726940769194224</v>
      </c>
      <c r="I14" s="308">
        <v>2.9603004018176504</v>
      </c>
      <c r="J14" s="309">
        <v>2.4604095251153923</v>
      </c>
      <c r="K14" s="52">
        <v>5.631868131868134</v>
      </c>
      <c r="L14" s="308">
        <v>0.15004501350406318</v>
      </c>
      <c r="M14" s="308">
        <v>-0.9988014382740662</v>
      </c>
      <c r="N14" s="308">
        <v>0.39346246973366306</v>
      </c>
      <c r="O14" s="308">
        <v>3.0248216259672223</v>
      </c>
      <c r="P14" s="308">
        <v>3.3456886461178392</v>
      </c>
      <c r="Q14" s="308">
        <v>5.8895705521472275</v>
      </c>
      <c r="R14" s="309">
        <v>6.141367323290847</v>
      </c>
      <c r="S14" s="51" t="s">
        <v>54</v>
      </c>
    </row>
    <row r="15" spans="1:19" ht="12" customHeight="1">
      <c r="A15" s="46"/>
      <c r="B15" s="81" t="s">
        <v>56</v>
      </c>
      <c r="C15" s="339">
        <v>9.557318780741753</v>
      </c>
      <c r="D15" s="306">
        <v>7.661805669342958</v>
      </c>
      <c r="E15" s="306">
        <v>7.819681612029328</v>
      </c>
      <c r="F15" s="306">
        <v>7.117045903675701</v>
      </c>
      <c r="G15" s="306">
        <v>7.53498669056214</v>
      </c>
      <c r="H15" s="306">
        <v>9.156413901279347</v>
      </c>
      <c r="I15" s="306">
        <v>10.376532399299476</v>
      </c>
      <c r="J15" s="307">
        <v>6.332448458588891</v>
      </c>
      <c r="K15" s="339">
        <v>14.993200362647329</v>
      </c>
      <c r="L15" s="306">
        <v>8.573962747610132</v>
      </c>
      <c r="M15" s="306">
        <v>8.441499500771531</v>
      </c>
      <c r="N15" s="306">
        <v>11.358500041851505</v>
      </c>
      <c r="O15" s="306">
        <v>9.688815393866523</v>
      </c>
      <c r="P15" s="306">
        <v>11.066949907489887</v>
      </c>
      <c r="Q15" s="306">
        <v>10.112290227048359</v>
      </c>
      <c r="R15" s="307">
        <v>6.6621841205805055</v>
      </c>
      <c r="S15" s="81" t="s">
        <v>56</v>
      </c>
    </row>
    <row r="16" spans="1:19" ht="12" customHeight="1">
      <c r="A16" s="46"/>
      <c r="B16" s="51" t="s">
        <v>58</v>
      </c>
      <c r="C16" s="52">
        <v>9.237389234159377</v>
      </c>
      <c r="D16" s="308">
        <v>5.792809419574518</v>
      </c>
      <c r="E16" s="308">
        <v>6.429737015299453</v>
      </c>
      <c r="F16" s="308">
        <v>4.514158311506566</v>
      </c>
      <c r="G16" s="308">
        <v>4.703930465116657</v>
      </c>
      <c r="H16" s="308">
        <v>6.3732597429238425</v>
      </c>
      <c r="I16" s="308">
        <v>5.70847648066064</v>
      </c>
      <c r="J16" s="309">
        <v>6.0265962463453615</v>
      </c>
      <c r="K16" s="52">
        <v>15.443213296398884</v>
      </c>
      <c r="L16" s="308">
        <v>10.037992401519702</v>
      </c>
      <c r="M16" s="308">
        <v>7.186988915137205</v>
      </c>
      <c r="N16" s="308">
        <v>4.679155717555306</v>
      </c>
      <c r="O16" s="308">
        <v>0.29152158069478684</v>
      </c>
      <c r="P16" s="308">
        <v>3.0117077109406587</v>
      </c>
      <c r="Q16" s="308">
        <v>5.126195328421379</v>
      </c>
      <c r="R16" s="309">
        <v>7.24724127646883</v>
      </c>
      <c r="S16" s="51" t="s">
        <v>58</v>
      </c>
    </row>
    <row r="17" spans="1:19" ht="12" customHeight="1">
      <c r="A17" s="46"/>
      <c r="B17" s="81" t="s">
        <v>60</v>
      </c>
      <c r="C17" s="339">
        <v>4.477244511572964</v>
      </c>
      <c r="D17" s="306">
        <v>4.196999191616002</v>
      </c>
      <c r="E17" s="306">
        <v>3.439156016209477</v>
      </c>
      <c r="F17" s="306">
        <v>5.581621553990912</v>
      </c>
      <c r="G17" s="306">
        <v>4.916130857269563</v>
      </c>
      <c r="H17" s="306">
        <v>2.8984952794927743</v>
      </c>
      <c r="I17" s="306">
        <v>4.497008525319224</v>
      </c>
      <c r="J17" s="307">
        <v>4.036352074312566</v>
      </c>
      <c r="K17" s="339">
        <v>7.216384301951528</v>
      </c>
      <c r="L17" s="306">
        <v>-1.8101810181017974</v>
      </c>
      <c r="M17" s="306">
        <v>0.8046445304542571</v>
      </c>
      <c r="N17" s="306">
        <v>0.3233303021117573</v>
      </c>
      <c r="O17" s="306">
        <v>1.1783664014502815</v>
      </c>
      <c r="P17" s="306">
        <v>-0.8759705355365299</v>
      </c>
      <c r="Q17" s="306">
        <v>0.49206668005623566</v>
      </c>
      <c r="R17" s="307">
        <v>2.1684820625562207</v>
      </c>
      <c r="S17" s="81" t="s">
        <v>60</v>
      </c>
    </row>
    <row r="18" spans="1:19" ht="12" customHeight="1">
      <c r="A18" s="46"/>
      <c r="B18" s="51" t="s">
        <v>62</v>
      </c>
      <c r="C18" s="52">
        <v>5.04982117314019</v>
      </c>
      <c r="D18" s="308">
        <v>3.6480009139042036</v>
      </c>
      <c r="E18" s="308">
        <v>2.704211984600202</v>
      </c>
      <c r="F18" s="308">
        <v>3.0963881855433195</v>
      </c>
      <c r="G18" s="308">
        <v>3.2668314503494056</v>
      </c>
      <c r="H18" s="308">
        <v>3.614324241989819</v>
      </c>
      <c r="I18" s="308">
        <v>3.8889054029952463</v>
      </c>
      <c r="J18" s="309">
        <v>3.662721109297684</v>
      </c>
      <c r="K18" s="52">
        <v>4.43611371446424</v>
      </c>
      <c r="L18" s="308">
        <v>-1.4856914946654753</v>
      </c>
      <c r="M18" s="308">
        <v>0.16194331983805377</v>
      </c>
      <c r="N18" s="308">
        <v>1.3742926434923142</v>
      </c>
      <c r="O18" s="308">
        <v>1.6048644338118256</v>
      </c>
      <c r="P18" s="308">
        <v>0.6671244972039636</v>
      </c>
      <c r="Q18" s="308">
        <v>3.8592729753435195</v>
      </c>
      <c r="R18" s="309">
        <v>1.867317256263501</v>
      </c>
      <c r="S18" s="51" t="s">
        <v>62</v>
      </c>
    </row>
    <row r="19" spans="1:19" ht="12" customHeight="1">
      <c r="A19" s="46"/>
      <c r="B19" s="81" t="s">
        <v>64</v>
      </c>
      <c r="C19" s="339">
        <v>3.910259062845256</v>
      </c>
      <c r="D19" s="306">
        <v>1.8544843763333763</v>
      </c>
      <c r="E19" s="306">
        <v>1.0272658352524777</v>
      </c>
      <c r="F19" s="306">
        <v>1.0874051018542996</v>
      </c>
      <c r="G19" s="306">
        <v>2.4702554941087973</v>
      </c>
      <c r="H19" s="306">
        <v>1.8959905745270067</v>
      </c>
      <c r="I19" s="306">
        <v>2.170885627588226</v>
      </c>
      <c r="J19" s="307">
        <v>2.1728444769831823</v>
      </c>
      <c r="K19" s="339">
        <v>4.4894550010440515</v>
      </c>
      <c r="L19" s="306">
        <v>1.2789768185451633</v>
      </c>
      <c r="M19" s="306">
        <v>-1.223362273086026</v>
      </c>
      <c r="N19" s="306">
        <v>-0.22972433080303833</v>
      </c>
      <c r="O19" s="306">
        <v>1.76193813194514</v>
      </c>
      <c r="P19" s="306">
        <v>0.31480570585340484</v>
      </c>
      <c r="Q19" s="306">
        <v>0.9022261449445956</v>
      </c>
      <c r="R19" s="307">
        <v>1.3898338030906787</v>
      </c>
      <c r="S19" s="81" t="s">
        <v>64</v>
      </c>
    </row>
    <row r="20" spans="1:19" ht="12" customHeight="1">
      <c r="A20" s="46"/>
      <c r="B20" s="51" t="s">
        <v>68</v>
      </c>
      <c r="C20" s="52">
        <v>3.693189139118047</v>
      </c>
      <c r="D20" s="308">
        <v>1.8182164703578918</v>
      </c>
      <c r="E20" s="308">
        <v>0.4540479600578351</v>
      </c>
      <c r="F20" s="308">
        <v>-0.016918132001819686</v>
      </c>
      <c r="G20" s="308">
        <v>1.531813892046352</v>
      </c>
      <c r="H20" s="308">
        <v>0.5541974293571394</v>
      </c>
      <c r="I20" s="308">
        <v>1.8411293445856458</v>
      </c>
      <c r="J20" s="309">
        <v>1.456705071786235</v>
      </c>
      <c r="K20" s="52">
        <v>4.253544620517102</v>
      </c>
      <c r="L20" s="308">
        <v>-1.14</v>
      </c>
      <c r="M20" s="308">
        <v>-1.355452154562009</v>
      </c>
      <c r="N20" s="308">
        <v>-0.5742411812961423</v>
      </c>
      <c r="O20" s="308">
        <v>-0.3300330033003229</v>
      </c>
      <c r="P20" s="308">
        <v>-0.7760761589403975</v>
      </c>
      <c r="Q20" s="308">
        <v>2.4194389404526007</v>
      </c>
      <c r="R20" s="309">
        <v>-0.19346298747581203</v>
      </c>
      <c r="S20" s="51" t="s">
        <v>68</v>
      </c>
    </row>
    <row r="21" spans="1:19" ht="12" customHeight="1">
      <c r="A21" s="46"/>
      <c r="B21" s="81" t="s">
        <v>50</v>
      </c>
      <c r="C21" s="339">
        <v>5.04335681827659</v>
      </c>
      <c r="D21" s="306">
        <v>3.98464087630348</v>
      </c>
      <c r="E21" s="306">
        <v>2.1039474060857044</v>
      </c>
      <c r="F21" s="306">
        <v>1.9063995215311103</v>
      </c>
      <c r="G21" s="306">
        <v>4.1999853275621835</v>
      </c>
      <c r="H21" s="306">
        <v>3.9479705706340074</v>
      </c>
      <c r="I21" s="306">
        <v>4.1426079888921</v>
      </c>
      <c r="J21" s="307">
        <v>4.445275472127586</v>
      </c>
      <c r="K21" s="339">
        <v>4.439569622897732</v>
      </c>
      <c r="L21" s="306">
        <v>5.531106221244242</v>
      </c>
      <c r="M21" s="306">
        <v>2.0282437683631915</v>
      </c>
      <c r="N21" s="306">
        <v>0.3715745471435161</v>
      </c>
      <c r="O21" s="306">
        <v>1.4622859787135623</v>
      </c>
      <c r="P21" s="306">
        <v>0.9030374897382121</v>
      </c>
      <c r="Q21" s="306">
        <v>0.7231965286566666</v>
      </c>
      <c r="R21" s="393">
        <v>3.078441931430609</v>
      </c>
      <c r="S21" s="81" t="s">
        <v>50</v>
      </c>
    </row>
    <row r="22" spans="1:19" ht="12" customHeight="1">
      <c r="A22" s="46"/>
      <c r="B22" s="51" t="s">
        <v>72</v>
      </c>
      <c r="C22" s="52">
        <v>6.915342117516765</v>
      </c>
      <c r="D22" s="308">
        <v>8.048872357455616</v>
      </c>
      <c r="E22" s="308">
        <v>6.473189968843296</v>
      </c>
      <c r="F22" s="308">
        <v>7.190799705328632</v>
      </c>
      <c r="G22" s="308">
        <v>8.675690122561175</v>
      </c>
      <c r="H22" s="308">
        <v>10.602267836596324</v>
      </c>
      <c r="I22" s="308">
        <v>12.233569454591663</v>
      </c>
      <c r="J22" s="309">
        <v>9.977428553233935</v>
      </c>
      <c r="K22" s="52">
        <v>3.5391875256462813</v>
      </c>
      <c r="L22" s="308">
        <v>7.381353413256697</v>
      </c>
      <c r="M22" s="308">
        <v>6.237313157409119</v>
      </c>
      <c r="N22" s="308">
        <v>6.713566093451462</v>
      </c>
      <c r="O22" s="308">
        <v>6.340034182469267</v>
      </c>
      <c r="P22" s="308">
        <v>6.023266493188428</v>
      </c>
      <c r="Q22" s="308">
        <v>5.48617627950625</v>
      </c>
      <c r="R22" s="309">
        <v>1.0538561554779946</v>
      </c>
      <c r="S22" s="51" t="s">
        <v>72</v>
      </c>
    </row>
    <row r="23" spans="1:19" ht="12" customHeight="1">
      <c r="A23" s="46"/>
      <c r="B23" s="81" t="s">
        <v>74</v>
      </c>
      <c r="C23" s="339">
        <v>4.229017018804049</v>
      </c>
      <c r="D23" s="306">
        <v>6.736525736630772</v>
      </c>
      <c r="E23" s="306">
        <v>6.863168093497118</v>
      </c>
      <c r="F23" s="306">
        <v>10.246638994744227</v>
      </c>
      <c r="G23" s="306">
        <v>7.350749145485858</v>
      </c>
      <c r="H23" s="306">
        <v>7.8026154352575094</v>
      </c>
      <c r="I23" s="306">
        <v>7.844683048156242</v>
      </c>
      <c r="J23" s="307">
        <v>8.92448983794245</v>
      </c>
      <c r="K23" s="339">
        <v>2.1557008581936987</v>
      </c>
      <c r="L23" s="306">
        <v>15.971597159715966</v>
      </c>
      <c r="M23" s="306">
        <v>3.0872714729217154</v>
      </c>
      <c r="N23" s="306">
        <v>16.136857955496065</v>
      </c>
      <c r="O23" s="306">
        <v>10.833393358784127</v>
      </c>
      <c r="P23" s="306">
        <v>7.090400987846879</v>
      </c>
      <c r="Q23" s="306">
        <v>7.343124165554071</v>
      </c>
      <c r="R23" s="307">
        <v>3.9687924016282183</v>
      </c>
      <c r="S23" s="81" t="s">
        <v>74</v>
      </c>
    </row>
    <row r="24" spans="1:19" ht="12" customHeight="1">
      <c r="A24" s="46"/>
      <c r="B24" s="51" t="s">
        <v>76</v>
      </c>
      <c r="C24" s="52">
        <v>8.44304677218215</v>
      </c>
      <c r="D24" s="308">
        <v>2.5172040762524883</v>
      </c>
      <c r="E24" s="308">
        <v>4.105185684389734</v>
      </c>
      <c r="F24" s="308">
        <v>1.547680395906359</v>
      </c>
      <c r="G24" s="308">
        <v>4.547532471889837</v>
      </c>
      <c r="H24" s="308">
        <v>5.185734916559692</v>
      </c>
      <c r="I24" s="308">
        <v>6.44338251839196</v>
      </c>
      <c r="J24" s="309">
        <v>5.200607663148249</v>
      </c>
      <c r="K24" s="52">
        <v>4.997900041999159</v>
      </c>
      <c r="L24" s="308">
        <v>3.1600000000000072</v>
      </c>
      <c r="M24" s="308">
        <v>2.23924001550988</v>
      </c>
      <c r="N24" s="308">
        <v>3.67877121456337</v>
      </c>
      <c r="O24" s="308">
        <v>3.8317329675354506</v>
      </c>
      <c r="P24" s="308">
        <v>0.9159767482825432</v>
      </c>
      <c r="Q24" s="308">
        <v>2.3651597137371416</v>
      </c>
      <c r="R24" s="309">
        <v>0.28987978514791735</v>
      </c>
      <c r="S24" s="51" t="s">
        <v>76</v>
      </c>
    </row>
    <row r="25" spans="1:19" ht="12" customHeight="1">
      <c r="A25" s="46"/>
      <c r="B25" s="81" t="s">
        <v>70</v>
      </c>
      <c r="C25" s="339">
        <v>5.212386445449324</v>
      </c>
      <c r="D25" s="306">
        <v>4.089572320999513</v>
      </c>
      <c r="E25" s="306">
        <v>4.147907949018159</v>
      </c>
      <c r="F25" s="306">
        <v>4.228813379008067</v>
      </c>
      <c r="G25" s="306">
        <v>4.837727401086678</v>
      </c>
      <c r="H25" s="306">
        <v>3.963646158539369</v>
      </c>
      <c r="I25" s="306">
        <v>4.113918617518575</v>
      </c>
      <c r="J25" s="307">
        <v>1.0729153705583139</v>
      </c>
      <c r="K25" s="339">
        <v>19.14690813773381</v>
      </c>
      <c r="L25" s="306">
        <v>3.8799999999999946</v>
      </c>
      <c r="M25" s="306">
        <v>2.8205621871390196</v>
      </c>
      <c r="N25" s="306">
        <v>5.898324126954413</v>
      </c>
      <c r="O25" s="306">
        <v>6.568826805764316</v>
      </c>
      <c r="P25" s="306">
        <v>7.300481168076978</v>
      </c>
      <c r="Q25" s="306">
        <v>10.64635843513222</v>
      </c>
      <c r="R25" s="307">
        <v>8.364195374187688</v>
      </c>
      <c r="S25" s="81" t="s">
        <v>70</v>
      </c>
    </row>
    <row r="26" spans="1:19" ht="12" customHeight="1">
      <c r="A26" s="46"/>
      <c r="B26" s="51" t="s">
        <v>78</v>
      </c>
      <c r="C26" s="52">
        <v>4.224691358024701</v>
      </c>
      <c r="D26" s="308">
        <v>-1.6156925919784126</v>
      </c>
      <c r="E26" s="308">
        <v>2.619856004237997</v>
      </c>
      <c r="F26" s="308">
        <v>-0.3073890700893922</v>
      </c>
      <c r="G26" s="308">
        <v>1.1509673774890539</v>
      </c>
      <c r="H26" s="308">
        <v>3.539267015706815</v>
      </c>
      <c r="I26" s="308">
        <v>3.225008989572098</v>
      </c>
      <c r="J26" s="309">
        <v>3.918921861052449</v>
      </c>
      <c r="K26" s="52"/>
      <c r="L26" s="308"/>
      <c r="M26" s="308"/>
      <c r="N26" s="308"/>
      <c r="O26" s="308"/>
      <c r="P26" s="308"/>
      <c r="Q26" s="308"/>
      <c r="R26" s="309"/>
      <c r="S26" s="51" t="s">
        <v>78</v>
      </c>
    </row>
    <row r="27" spans="1:19" ht="12" customHeight="1">
      <c r="A27" s="46"/>
      <c r="B27" s="82" t="s">
        <v>80</v>
      </c>
      <c r="C27" s="339">
        <v>3.9409320265696435</v>
      </c>
      <c r="D27" s="306">
        <v>1.9257823715188138</v>
      </c>
      <c r="E27" s="306">
        <v>0.0762894680628845</v>
      </c>
      <c r="F27" s="306">
        <v>0.3356523289252067</v>
      </c>
      <c r="G27" s="306">
        <v>2.236508363236833</v>
      </c>
      <c r="H27" s="306">
        <v>2.0465001417687256</v>
      </c>
      <c r="I27" s="306">
        <v>3.3761164465517357</v>
      </c>
      <c r="J27" s="307">
        <v>3.4607206258169043</v>
      </c>
      <c r="K27" s="339">
        <v>5.406829679595293</v>
      </c>
      <c r="L27" s="306">
        <v>0.9899010098989969</v>
      </c>
      <c r="M27" s="306">
        <v>0.9108910891089117</v>
      </c>
      <c r="N27" s="306">
        <v>-1.4128728414442682</v>
      </c>
      <c r="O27" s="306">
        <v>4.130175159235661</v>
      </c>
      <c r="P27" s="306">
        <v>0.40141450826722824</v>
      </c>
      <c r="Q27" s="306">
        <v>1.3898143741075675</v>
      </c>
      <c r="R27" s="393">
        <v>2.3096422871091926</v>
      </c>
      <c r="S27" s="82" t="s">
        <v>80</v>
      </c>
    </row>
    <row r="28" spans="1:19" ht="12" customHeight="1">
      <c r="A28" s="46"/>
      <c r="B28" s="51" t="s">
        <v>42</v>
      </c>
      <c r="C28" s="52">
        <v>3.6510057996551826</v>
      </c>
      <c r="D28" s="308">
        <v>0.520120580854333</v>
      </c>
      <c r="E28" s="308">
        <v>1.6473944936009177</v>
      </c>
      <c r="F28" s="308">
        <v>0.801104294941446</v>
      </c>
      <c r="G28" s="308">
        <v>2.54459199928887</v>
      </c>
      <c r="H28" s="308">
        <v>2.874455248231622</v>
      </c>
      <c r="I28" s="308">
        <v>3.374272172543602</v>
      </c>
      <c r="J28" s="309">
        <v>3.065196397460035</v>
      </c>
      <c r="K28" s="52">
        <v>8.874128919860613</v>
      </c>
      <c r="L28" s="308">
        <v>3.0503050305030532</v>
      </c>
      <c r="M28" s="308">
        <v>0.7472826086956541</v>
      </c>
      <c r="N28" s="308">
        <v>2.0614584336769104</v>
      </c>
      <c r="O28" s="308">
        <v>6.276545540349221</v>
      </c>
      <c r="P28" s="308">
        <v>4.19182948490231</v>
      </c>
      <c r="Q28" s="308">
        <v>7.415615410842147</v>
      </c>
      <c r="R28" s="309">
        <v>5.475321377559106</v>
      </c>
      <c r="S28" s="51" t="s">
        <v>42</v>
      </c>
    </row>
    <row r="29" spans="1:19" ht="12" customHeight="1">
      <c r="A29" s="46"/>
      <c r="B29" s="81" t="s">
        <v>81</v>
      </c>
      <c r="C29" s="339">
        <v>4.2597936292287475</v>
      </c>
      <c r="D29" s="306">
        <v>1.2052954600035193</v>
      </c>
      <c r="E29" s="306">
        <v>1.4435053167773493</v>
      </c>
      <c r="F29" s="306">
        <v>3.8671431036481296</v>
      </c>
      <c r="G29" s="306">
        <v>5.34481661655859</v>
      </c>
      <c r="H29" s="306">
        <v>3.61704391741291</v>
      </c>
      <c r="I29" s="306">
        <v>6.227477154490879</v>
      </c>
      <c r="J29" s="307">
        <v>6.645174242361573</v>
      </c>
      <c r="K29" s="339">
        <v>8.143181572401858</v>
      </c>
      <c r="L29" s="306">
        <v>0.29999999999998916</v>
      </c>
      <c r="M29" s="306">
        <v>1.5653040877368074</v>
      </c>
      <c r="N29" s="306">
        <v>8.422499263767547</v>
      </c>
      <c r="O29" s="306">
        <v>12.331371661385226</v>
      </c>
      <c r="P29" s="306">
        <v>4.457161279922617</v>
      </c>
      <c r="Q29" s="306">
        <v>12.206790123456779</v>
      </c>
      <c r="R29" s="307">
        <v>9.503507082932217</v>
      </c>
      <c r="S29" s="81" t="s">
        <v>81</v>
      </c>
    </row>
    <row r="30" spans="1:19" ht="12" customHeight="1">
      <c r="A30" s="46"/>
      <c r="B30" s="51" t="s">
        <v>83</v>
      </c>
      <c r="C30" s="52">
        <v>3.911791976190493</v>
      </c>
      <c r="D30" s="308">
        <v>2.016108585738796</v>
      </c>
      <c r="E30" s="308">
        <v>0.7592076982217533</v>
      </c>
      <c r="F30" s="308">
        <v>-0.8051253040404327</v>
      </c>
      <c r="G30" s="308">
        <v>1.5155161128864725</v>
      </c>
      <c r="H30" s="308">
        <v>0.9100045986166094</v>
      </c>
      <c r="I30" s="308">
        <v>1.3680052305391488</v>
      </c>
      <c r="J30" s="309">
        <v>1.9264846058894447</v>
      </c>
      <c r="K30" s="52">
        <v>-0.23944926668663102</v>
      </c>
      <c r="L30" s="308">
        <v>3.0903090309031045</v>
      </c>
      <c r="M30" s="308">
        <v>-0.43655413271246335</v>
      </c>
      <c r="N30" s="308">
        <v>0.09743739647276595</v>
      </c>
      <c r="O30" s="308">
        <v>-2.686654336610539</v>
      </c>
      <c r="P30" s="308">
        <v>0.3300990297089079</v>
      </c>
      <c r="Q30" s="308">
        <v>2.7617148554337057</v>
      </c>
      <c r="R30" s="309">
        <v>1.7560880954690994</v>
      </c>
      <c r="S30" s="51" t="s">
        <v>83</v>
      </c>
    </row>
    <row r="31" spans="1:19" ht="12" customHeight="1">
      <c r="A31" s="46"/>
      <c r="B31" s="81" t="s">
        <v>85</v>
      </c>
      <c r="C31" s="339">
        <v>2.1489913311188547</v>
      </c>
      <c r="D31" s="306">
        <v>5.7452461681835265</v>
      </c>
      <c r="E31" s="306">
        <v>5.120193885300162</v>
      </c>
      <c r="F31" s="306">
        <v>5.2366947684335585</v>
      </c>
      <c r="G31" s="306">
        <v>8.490280205519362</v>
      </c>
      <c r="H31" s="306">
        <v>4.153720263960148</v>
      </c>
      <c r="I31" s="306">
        <v>7.8746934275363945</v>
      </c>
      <c r="J31" s="307">
        <v>6.2468604046840515</v>
      </c>
      <c r="K31" s="339">
        <v>7.511787398199754</v>
      </c>
      <c r="L31" s="306">
        <v>8.143127678660434</v>
      </c>
      <c r="M31" s="306">
        <v>4.488479262672818</v>
      </c>
      <c r="N31" s="306">
        <v>3.3342154008997094</v>
      </c>
      <c r="O31" s="306">
        <v>4.541186513017492</v>
      </c>
      <c r="P31" s="306">
        <v>2.359761574263075</v>
      </c>
      <c r="Q31" s="306">
        <v>7.665922144224635</v>
      </c>
      <c r="R31" s="307">
        <v>4.971475142624282</v>
      </c>
      <c r="S31" s="81" t="s">
        <v>85</v>
      </c>
    </row>
    <row r="32" spans="1:19" ht="12" customHeight="1">
      <c r="A32" s="46"/>
      <c r="B32" s="51" t="s">
        <v>87</v>
      </c>
      <c r="C32" s="52">
        <v>4.388395661765765</v>
      </c>
      <c r="D32" s="308">
        <v>2.8491051934237843</v>
      </c>
      <c r="E32" s="308">
        <v>3.974053661745014</v>
      </c>
      <c r="F32" s="308">
        <v>2.8348806366047974</v>
      </c>
      <c r="G32" s="308">
        <v>4.286550650364407</v>
      </c>
      <c r="H32" s="308">
        <v>4.34874582007827</v>
      </c>
      <c r="I32" s="308">
        <v>5.9027398755594485</v>
      </c>
      <c r="J32" s="309">
        <v>6.764611686404143</v>
      </c>
      <c r="K32" s="52">
        <v>7.435263779950585</v>
      </c>
      <c r="L32" s="308">
        <v>3.1303130313031335</v>
      </c>
      <c r="M32" s="308">
        <v>2.1431342125678654</v>
      </c>
      <c r="N32" s="308">
        <v>0.9493971328206507</v>
      </c>
      <c r="O32" s="308">
        <v>4.551866829681184</v>
      </c>
      <c r="P32" s="308">
        <v>3.9489070792479986</v>
      </c>
      <c r="Q32" s="308">
        <v>6.550709588092762</v>
      </c>
      <c r="R32" s="309">
        <v>6.237310159993514</v>
      </c>
      <c r="S32" s="51" t="s">
        <v>87</v>
      </c>
    </row>
    <row r="33" spans="1:19" ht="12" customHeight="1">
      <c r="A33" s="46"/>
      <c r="B33" s="81" t="s">
        <v>91</v>
      </c>
      <c r="C33" s="339">
        <v>1.358313170991976</v>
      </c>
      <c r="D33" s="306">
        <v>3.401329672573805</v>
      </c>
      <c r="E33" s="306">
        <v>4.751810401579992</v>
      </c>
      <c r="F33" s="306">
        <v>4.73485086539549</v>
      </c>
      <c r="G33" s="306">
        <v>5.155653697525375</v>
      </c>
      <c r="H33" s="306">
        <v>6.545920735279576</v>
      </c>
      <c r="I33" s="306">
        <v>8.495999257336484</v>
      </c>
      <c r="J33" s="307">
        <v>10.423275896112782</v>
      </c>
      <c r="K33" s="339">
        <v>8.528645833333325</v>
      </c>
      <c r="L33" s="306">
        <v>6.788642271545697</v>
      </c>
      <c r="M33" s="306">
        <v>6.319632993165425</v>
      </c>
      <c r="N33" s="306">
        <v>5.036984853821758</v>
      </c>
      <c r="O33" s="306">
        <v>4.099597585513082</v>
      </c>
      <c r="P33" s="306">
        <v>3.2294435048723535</v>
      </c>
      <c r="Q33" s="306">
        <v>10.09517865501639</v>
      </c>
      <c r="R33" s="307">
        <v>12.684240362811794</v>
      </c>
      <c r="S33" s="81" t="s">
        <v>91</v>
      </c>
    </row>
    <row r="34" spans="1:19" ht="12" customHeight="1">
      <c r="A34" s="46"/>
      <c r="B34" s="51" t="s">
        <v>66</v>
      </c>
      <c r="C34" s="52">
        <v>5.056621766599112</v>
      </c>
      <c r="D34" s="308">
        <v>2.7050333590523223</v>
      </c>
      <c r="E34" s="308">
        <v>1.5732025277299</v>
      </c>
      <c r="F34" s="308">
        <v>1.8106011166702851</v>
      </c>
      <c r="G34" s="308">
        <v>3.6963969032882904</v>
      </c>
      <c r="H34" s="308">
        <v>2.7686010013942663</v>
      </c>
      <c r="I34" s="308">
        <v>4.922875397652837</v>
      </c>
      <c r="J34" s="309">
        <v>4.20270838375989</v>
      </c>
      <c r="K34" s="52">
        <v>12.326350606394708</v>
      </c>
      <c r="L34" s="308">
        <v>-0.17667844522967213</v>
      </c>
      <c r="M34" s="308">
        <v>2.18289085545722</v>
      </c>
      <c r="N34" s="308">
        <v>1.2317167051578037</v>
      </c>
      <c r="O34" s="308">
        <v>4.971482889733836</v>
      </c>
      <c r="P34" s="308">
        <v>0.2897763288961297</v>
      </c>
      <c r="Q34" s="308">
        <v>9.778781038374706</v>
      </c>
      <c r="R34" s="309">
        <v>4.375719690738622</v>
      </c>
      <c r="S34" s="51" t="s">
        <v>66</v>
      </c>
    </row>
    <row r="35" spans="1:19" ht="12" customHeight="1">
      <c r="A35" s="46"/>
      <c r="B35" s="81" t="s">
        <v>89</v>
      </c>
      <c r="C35" s="339">
        <v>4.398930861404238</v>
      </c>
      <c r="D35" s="306">
        <v>1.0577204585206834</v>
      </c>
      <c r="E35" s="306">
        <v>2.411343039667213</v>
      </c>
      <c r="F35" s="306">
        <v>1.9125797013987977</v>
      </c>
      <c r="G35" s="306">
        <v>4.127030784762864</v>
      </c>
      <c r="H35" s="306">
        <v>3.2983587665339265</v>
      </c>
      <c r="I35" s="306">
        <v>4.246458775428086</v>
      </c>
      <c r="J35" s="307">
        <v>2.5597187844842884</v>
      </c>
      <c r="K35" s="339">
        <v>5.877387358868846</v>
      </c>
      <c r="L35" s="306">
        <v>-0.5979669124975162</v>
      </c>
      <c r="M35" s="306">
        <v>0.19049528774814917</v>
      </c>
      <c r="N35" s="306">
        <v>1.5110577404182868</v>
      </c>
      <c r="O35" s="306">
        <v>4.081230283911674</v>
      </c>
      <c r="P35" s="306">
        <v>2.4436446296647096</v>
      </c>
      <c r="Q35" s="306">
        <v>3.522559171597628</v>
      </c>
      <c r="R35" s="307">
        <v>4.05465749754399</v>
      </c>
      <c r="S35" s="81" t="s">
        <v>89</v>
      </c>
    </row>
    <row r="36" spans="1:19" ht="12" customHeight="1">
      <c r="A36" s="46"/>
      <c r="B36" s="51" t="s">
        <v>93</v>
      </c>
      <c r="C36" s="340">
        <v>3.9150327844409194</v>
      </c>
      <c r="D36" s="310">
        <v>2.461835296044357</v>
      </c>
      <c r="E36" s="310">
        <v>2.0965300206050586</v>
      </c>
      <c r="F36" s="310">
        <v>2.8180197810098173</v>
      </c>
      <c r="G36" s="310">
        <v>2.757809071873063</v>
      </c>
      <c r="H36" s="310">
        <v>2.0575858634245714</v>
      </c>
      <c r="I36" s="310">
        <v>2.8378374864099554</v>
      </c>
      <c r="J36" s="311">
        <v>3.0494780739065863</v>
      </c>
      <c r="K36" s="340">
        <v>1.8018935152193771</v>
      </c>
      <c r="L36" s="310">
        <v>-1.5600000000000058</v>
      </c>
      <c r="M36" s="310">
        <v>-1.6355140186915862</v>
      </c>
      <c r="N36" s="310">
        <v>-0.3304760921202021</v>
      </c>
      <c r="O36" s="310">
        <v>0.8703761268262333</v>
      </c>
      <c r="P36" s="310">
        <v>-1.0888546481766737</v>
      </c>
      <c r="Q36" s="310">
        <v>0.778897081732266</v>
      </c>
      <c r="R36" s="311">
        <v>0.29884583676833554</v>
      </c>
      <c r="S36" s="51" t="s">
        <v>93</v>
      </c>
    </row>
    <row r="37" spans="1:19" ht="12" customHeight="1">
      <c r="A37" s="46"/>
      <c r="B37" s="84" t="s">
        <v>110</v>
      </c>
      <c r="C37" s="391">
        <v>2.856067791018946</v>
      </c>
      <c r="D37" s="392">
        <v>4.443520137910983</v>
      </c>
      <c r="E37" s="392">
        <v>5.578746353446951</v>
      </c>
      <c r="F37" s="392">
        <v>5.33895647668865</v>
      </c>
      <c r="G37" s="392">
        <v>4.261166309304509</v>
      </c>
      <c r="H37" s="392">
        <v>4.295148716420871</v>
      </c>
      <c r="I37" s="392">
        <v>4.762188154637204</v>
      </c>
      <c r="J37" s="393">
        <v>5.550821621580693</v>
      </c>
      <c r="K37" s="339">
        <v>1.602885193348036</v>
      </c>
      <c r="L37" s="306">
        <v>6.290672451193058</v>
      </c>
      <c r="M37" s="306">
        <v>5.380333951762517</v>
      </c>
      <c r="N37" s="306">
        <v>3.97887323943662</v>
      </c>
      <c r="O37" s="306">
        <v>2.9969522519471603</v>
      </c>
      <c r="P37" s="306">
        <v>5.3838566496794416</v>
      </c>
      <c r="Q37" s="306">
        <v>4.570626316199977</v>
      </c>
      <c r="R37" s="307">
        <v>5.646304169463701</v>
      </c>
      <c r="S37" s="84" t="s">
        <v>110</v>
      </c>
    </row>
    <row r="38" spans="1:19" ht="12" customHeight="1">
      <c r="A38" s="46"/>
      <c r="B38" s="51" t="s">
        <v>112</v>
      </c>
      <c r="C38" s="394">
        <v>4.501892566642507</v>
      </c>
      <c r="D38" s="395">
        <v>-4.5006165228113515</v>
      </c>
      <c r="E38" s="395">
        <v>0.8984290940391659</v>
      </c>
      <c r="F38" s="395">
        <v>2.801919488136484</v>
      </c>
      <c r="G38" s="395">
        <v>4.099997406706257</v>
      </c>
      <c r="H38" s="395">
        <v>4.095461113048682</v>
      </c>
      <c r="I38" s="395">
        <v>3.953477241181247</v>
      </c>
      <c r="J38" s="396">
        <v>5.124545328974617</v>
      </c>
      <c r="K38" s="52"/>
      <c r="L38" s="308"/>
      <c r="M38" s="308"/>
      <c r="N38" s="308">
        <v>4.7</v>
      </c>
      <c r="O38" s="308">
        <v>-2.2</v>
      </c>
      <c r="P38" s="308">
        <v>7</v>
      </c>
      <c r="Q38" s="308">
        <v>3.6</v>
      </c>
      <c r="R38" s="309">
        <v>5.2</v>
      </c>
      <c r="S38" s="51" t="s">
        <v>112</v>
      </c>
    </row>
    <row r="39" spans="1:19" ht="12" customHeight="1">
      <c r="A39" s="46"/>
      <c r="B39" s="83" t="s">
        <v>113</v>
      </c>
      <c r="C39" s="341">
        <v>6.774457754653507</v>
      </c>
      <c r="D39" s="312">
        <v>-5.697492660368186</v>
      </c>
      <c r="E39" s="312">
        <v>6.163841706657913</v>
      </c>
      <c r="F39" s="312">
        <v>5.265261223557505</v>
      </c>
      <c r="G39" s="312">
        <v>9.36282114220257</v>
      </c>
      <c r="H39" s="312">
        <v>8.401621867014452</v>
      </c>
      <c r="I39" s="312">
        <v>6.893467405491727</v>
      </c>
      <c r="J39" s="344">
        <v>4.4524167155643335</v>
      </c>
      <c r="K39" s="341"/>
      <c r="L39" s="408">
        <v>-8.810000000000006</v>
      </c>
      <c r="M39" s="408">
        <v>9.474723105603688</v>
      </c>
      <c r="N39" s="408">
        <v>8.704798156866666</v>
      </c>
      <c r="O39" s="408">
        <v>9.776999631404347</v>
      </c>
      <c r="P39" s="408">
        <v>5.65768488206162</v>
      </c>
      <c r="Q39" s="408">
        <v>5.831413362993576</v>
      </c>
      <c r="R39" s="409">
        <v>4.466631634261686</v>
      </c>
      <c r="S39" s="83" t="s">
        <v>113</v>
      </c>
    </row>
    <row r="40" spans="1:19" ht="12" customHeight="1">
      <c r="A40" s="46"/>
      <c r="B40" s="51" t="s">
        <v>96</v>
      </c>
      <c r="C40" s="52">
        <v>4.322115544334082</v>
      </c>
      <c r="D40" s="308">
        <v>3.9180094686113387</v>
      </c>
      <c r="E40" s="308">
        <v>0.14811485540926483</v>
      </c>
      <c r="F40" s="308">
        <v>2.401011811264553</v>
      </c>
      <c r="G40" s="308">
        <v>7.658671660225513</v>
      </c>
      <c r="H40" s="308">
        <v>7.463570338159786</v>
      </c>
      <c r="I40" s="308">
        <v>4.428679661133694</v>
      </c>
      <c r="J40" s="309">
        <v>3.844314734203924</v>
      </c>
      <c r="K40" s="52">
        <v>5.485232067510548</v>
      </c>
      <c r="L40" s="308">
        <v>4.299999999999993</v>
      </c>
      <c r="M40" s="308">
        <v>-0.5752636625119822</v>
      </c>
      <c r="N40" s="308">
        <v>0.7714561234329675</v>
      </c>
      <c r="O40" s="308">
        <v>5.167464114832532</v>
      </c>
      <c r="P40" s="308">
        <v>-0.9099181073703333</v>
      </c>
      <c r="Q40" s="308">
        <v>4.775022956841135</v>
      </c>
      <c r="R40" s="309">
        <v>7.011393514461006</v>
      </c>
      <c r="S40" s="51" t="s">
        <v>96</v>
      </c>
    </row>
    <row r="41" spans="1:19" ht="12" customHeight="1">
      <c r="A41" s="46"/>
      <c r="B41" s="81" t="s">
        <v>103</v>
      </c>
      <c r="C41" s="339">
        <v>3.2534900226494523</v>
      </c>
      <c r="D41" s="306">
        <v>1.9901576582127767</v>
      </c>
      <c r="E41" s="306">
        <v>1.5021043208255591</v>
      </c>
      <c r="F41" s="306">
        <v>1.0135485468432126</v>
      </c>
      <c r="G41" s="306">
        <v>3.864084778884269</v>
      </c>
      <c r="H41" s="306">
        <v>2.7392003324215874</v>
      </c>
      <c r="I41" s="306">
        <v>2.280911952479281</v>
      </c>
      <c r="J41" s="307">
        <v>3.134158391371966</v>
      </c>
      <c r="K41" s="339">
        <v>3.114044132810889</v>
      </c>
      <c r="L41" s="306">
        <v>-1.35</v>
      </c>
      <c r="M41" s="306">
        <v>0.7602635580334471</v>
      </c>
      <c r="N41" s="306">
        <v>-3.9839034205231494</v>
      </c>
      <c r="O41" s="306">
        <v>2.1374685666387228</v>
      </c>
      <c r="P41" s="306">
        <v>-0.6873204759950791</v>
      </c>
      <c r="Q41" s="306">
        <v>-2.386117136659438</v>
      </c>
      <c r="R41" s="307">
        <v>-0.8465608465608399</v>
      </c>
      <c r="S41" s="81" t="s">
        <v>103</v>
      </c>
    </row>
    <row r="42" spans="1:19" ht="12" customHeight="1">
      <c r="A42" s="46"/>
      <c r="B42" s="53" t="s">
        <v>106</v>
      </c>
      <c r="C42" s="340">
        <v>3.58208487288032</v>
      </c>
      <c r="D42" s="310">
        <v>1.1520841938345239</v>
      </c>
      <c r="E42" s="310">
        <v>0.4431487646461729</v>
      </c>
      <c r="F42" s="310">
        <v>-0.19778146165730925</v>
      </c>
      <c r="G42" s="310">
        <v>2.5326809579158116</v>
      </c>
      <c r="H42" s="310">
        <v>2.503386985455114</v>
      </c>
      <c r="I42" s="310">
        <v>3.383548491674926</v>
      </c>
      <c r="J42" s="311">
        <v>3.3259460645623795</v>
      </c>
      <c r="K42" s="340">
        <v>8.424590697170121</v>
      </c>
      <c r="L42" s="310">
        <v>-0.7399999999999962</v>
      </c>
      <c r="M42" s="310">
        <v>-5.117872254684663</v>
      </c>
      <c r="N42" s="310">
        <v>0.07432575918453477</v>
      </c>
      <c r="O42" s="310">
        <v>4.381962864721478</v>
      </c>
      <c r="P42" s="310">
        <v>2.7139662533035125</v>
      </c>
      <c r="Q42" s="406">
        <v>7.827808015833737</v>
      </c>
      <c r="R42" s="407">
        <v>9.489720998531581</v>
      </c>
      <c r="S42" s="53" t="s">
        <v>106</v>
      </c>
    </row>
    <row r="43" spans="2:19" ht="15" customHeight="1">
      <c r="B43" s="448" t="s">
        <v>254</v>
      </c>
      <c r="C43" s="449"/>
      <c r="D43" s="449"/>
      <c r="E43" s="449"/>
      <c r="F43" s="449"/>
      <c r="G43" s="449"/>
      <c r="H43" s="449"/>
      <c r="I43" s="449"/>
      <c r="J43" s="449"/>
      <c r="K43" s="449"/>
      <c r="L43" s="449"/>
      <c r="M43" s="449"/>
      <c r="N43" s="449"/>
      <c r="O43" s="449"/>
      <c r="P43" s="449"/>
      <c r="Q43" s="449"/>
      <c r="R43" s="449"/>
      <c r="S43" s="449"/>
    </row>
    <row r="44" spans="1:19" ht="12.75" customHeight="1">
      <c r="A44" s="371"/>
      <c r="B44" s="463" t="s">
        <v>252</v>
      </c>
      <c r="C44" s="463"/>
      <c r="D44" s="463"/>
      <c r="E44" s="463"/>
      <c r="F44" s="463"/>
      <c r="G44" s="463"/>
      <c r="H44" s="463"/>
      <c r="I44" s="449"/>
      <c r="J44" s="449"/>
      <c r="K44" s="449"/>
      <c r="L44" s="449"/>
      <c r="M44" s="449"/>
      <c r="N44" s="449"/>
      <c r="O44" s="449"/>
      <c r="P44" s="449"/>
      <c r="Q44" s="449"/>
      <c r="R44" s="449"/>
      <c r="S44" s="449"/>
    </row>
    <row r="45" spans="1:19" ht="12.75" customHeight="1">
      <c r="A45" s="371"/>
      <c r="B45" s="410" t="s">
        <v>253</v>
      </c>
      <c r="C45" s="21"/>
      <c r="D45" s="21"/>
      <c r="E45" s="21"/>
      <c r="F45" s="21"/>
      <c r="G45" s="21"/>
      <c r="H45" s="21"/>
      <c r="I45" s="21"/>
      <c r="J45" s="21"/>
      <c r="K45" s="21"/>
      <c r="L45" s="21"/>
      <c r="M45" s="21"/>
      <c r="N45" s="21"/>
      <c r="O45" s="21"/>
      <c r="P45" s="21"/>
      <c r="Q45" s="21"/>
      <c r="R45" s="21"/>
      <c r="S45" s="21"/>
    </row>
    <row r="46" spans="1:19" ht="34.5" customHeight="1">
      <c r="A46" s="371"/>
      <c r="B46" s="450" t="s">
        <v>255</v>
      </c>
      <c r="C46" s="449"/>
      <c r="D46" s="449"/>
      <c r="E46" s="449"/>
      <c r="F46" s="449"/>
      <c r="G46" s="449"/>
      <c r="H46" s="449"/>
      <c r="I46" s="449"/>
      <c r="J46" s="449"/>
      <c r="K46" s="449"/>
      <c r="L46" s="449"/>
      <c r="M46" s="449"/>
      <c r="N46" s="449"/>
      <c r="O46" s="449"/>
      <c r="P46" s="449"/>
      <c r="Q46" s="449"/>
      <c r="R46" s="449"/>
      <c r="S46" s="449"/>
    </row>
    <row r="47" spans="2:19" ht="12.75" customHeight="1">
      <c r="B47" s="21"/>
      <c r="C47" s="21"/>
      <c r="D47" s="21"/>
      <c r="E47" s="21"/>
      <c r="F47" s="21"/>
      <c r="G47" s="21"/>
      <c r="H47" s="21"/>
      <c r="I47" s="21"/>
      <c r="J47" s="21"/>
      <c r="K47" s="21"/>
      <c r="L47" s="21"/>
      <c r="M47" s="21"/>
      <c r="N47" s="21"/>
      <c r="O47" s="21"/>
      <c r="P47" s="21"/>
      <c r="Q47" s="21"/>
      <c r="R47" s="21"/>
      <c r="S47" s="21"/>
    </row>
    <row r="48" ht="12.75" customHeight="1"/>
  </sheetData>
  <mergeCells count="9">
    <mergeCell ref="B43:S43"/>
    <mergeCell ref="B46:S46"/>
    <mergeCell ref="C3:J3"/>
    <mergeCell ref="C4:J4"/>
    <mergeCell ref="C5:J5"/>
    <mergeCell ref="K3:R3"/>
    <mergeCell ref="K4:R4"/>
    <mergeCell ref="K5:R5"/>
    <mergeCell ref="B44:S44"/>
  </mergeCells>
  <printOptions horizontalCentered="1"/>
  <pageMargins left="0.6692913385826772" right="0.6692913385826772" top="0.5118110236220472" bottom="0.2755905511811024" header="0" footer="0"/>
  <pageSetup fitToHeight="1" fitToWidth="1" horizontalDpi="600" verticalDpi="600" orientation="landscape" paperSize="9" scale="89" r:id="rId1"/>
</worksheet>
</file>

<file path=xl/worksheets/sheet7.xml><?xml version="1.0" encoding="utf-8"?>
<worksheet xmlns="http://schemas.openxmlformats.org/spreadsheetml/2006/main" xmlns:r="http://schemas.openxmlformats.org/officeDocument/2006/relationships">
  <sheetPr codeName="Sheet9">
    <pageSetUpPr fitToPage="1"/>
  </sheetPr>
  <dimension ref="A1:S45"/>
  <sheetViews>
    <sheetView workbookViewId="0" topLeftCell="A1">
      <selection activeCell="A1" sqref="A1"/>
    </sheetView>
  </sheetViews>
  <sheetFormatPr defaultColWidth="9.140625" defaultRowHeight="12.75"/>
  <cols>
    <col min="1" max="1" width="2.7109375" style="0" customWidth="1"/>
    <col min="2" max="19" width="5.7109375" style="0" customWidth="1"/>
  </cols>
  <sheetData>
    <row r="1" ht="14.25" customHeight="1">
      <c r="S1" s="47" t="s">
        <v>132</v>
      </c>
    </row>
    <row r="2" spans="2:18" ht="30" customHeight="1">
      <c r="B2" s="464" t="s">
        <v>133</v>
      </c>
      <c r="C2" s="464"/>
      <c r="D2" s="464"/>
      <c r="E2" s="464"/>
      <c r="F2" s="464"/>
      <c r="G2" s="464"/>
      <c r="H2" s="464"/>
      <c r="I2" s="465"/>
      <c r="J2" s="465"/>
      <c r="K2" s="465"/>
      <c r="L2" s="465"/>
      <c r="M2" s="465"/>
      <c r="N2" s="465"/>
      <c r="O2" s="465"/>
      <c r="P2" s="465"/>
      <c r="Q2" s="465"/>
      <c r="R2" s="465"/>
    </row>
    <row r="3" spans="3:18" ht="24.75" customHeight="1">
      <c r="C3" s="470" t="s">
        <v>134</v>
      </c>
      <c r="D3" s="471"/>
      <c r="E3" s="471"/>
      <c r="F3" s="471"/>
      <c r="G3" s="471"/>
      <c r="H3" s="471"/>
      <c r="I3" s="471"/>
      <c r="J3" s="472"/>
      <c r="K3" s="470" t="s">
        <v>135</v>
      </c>
      <c r="L3" s="471"/>
      <c r="M3" s="471"/>
      <c r="N3" s="471"/>
      <c r="O3" s="471"/>
      <c r="P3" s="471"/>
      <c r="Q3" s="471"/>
      <c r="R3" s="472"/>
    </row>
    <row r="4" spans="3:18" ht="15" customHeight="1">
      <c r="C4" s="473" t="s">
        <v>4</v>
      </c>
      <c r="D4" s="474"/>
      <c r="E4" s="474"/>
      <c r="F4" s="474"/>
      <c r="G4" s="474"/>
      <c r="H4" s="474"/>
      <c r="I4" s="474"/>
      <c r="J4" s="475"/>
      <c r="K4" s="473" t="s">
        <v>4</v>
      </c>
      <c r="L4" s="474"/>
      <c r="M4" s="474"/>
      <c r="N4" s="474"/>
      <c r="O4" s="474"/>
      <c r="P4" s="474"/>
      <c r="Q4" s="474"/>
      <c r="R4" s="475"/>
    </row>
    <row r="5" spans="3:18" ht="12.75" customHeight="1">
      <c r="C5" s="87">
        <v>2000</v>
      </c>
      <c r="D5" s="88">
        <v>2001</v>
      </c>
      <c r="E5" s="88">
        <v>2002</v>
      </c>
      <c r="F5" s="88">
        <v>2003</v>
      </c>
      <c r="G5" s="88">
        <v>2004</v>
      </c>
      <c r="H5" s="88">
        <v>2005</v>
      </c>
      <c r="I5" s="88">
        <v>2006</v>
      </c>
      <c r="J5" s="89">
        <v>2007</v>
      </c>
      <c r="K5" s="87">
        <v>2000</v>
      </c>
      <c r="L5" s="88">
        <v>2001</v>
      </c>
      <c r="M5" s="88">
        <v>2002</v>
      </c>
      <c r="N5" s="88">
        <v>2003</v>
      </c>
      <c r="O5" s="88">
        <v>2004</v>
      </c>
      <c r="P5" s="88">
        <v>2005</v>
      </c>
      <c r="Q5" s="88">
        <v>2006</v>
      </c>
      <c r="R5" s="89">
        <v>2007</v>
      </c>
    </row>
    <row r="6" spans="2:19" ht="12" customHeight="1">
      <c r="B6" s="84" t="s">
        <v>127</v>
      </c>
      <c r="C6" s="336">
        <v>62.11888890176663</v>
      </c>
      <c r="D6" s="300">
        <v>62.54638285452716</v>
      </c>
      <c r="E6" s="300">
        <v>62.39913957281766</v>
      </c>
      <c r="F6" s="300">
        <v>62.67373328982544</v>
      </c>
      <c r="G6" s="300">
        <v>62.7820345141454</v>
      </c>
      <c r="H6" s="300">
        <v>63.56000584718798</v>
      </c>
      <c r="I6" s="300">
        <v>64.4847147559705</v>
      </c>
      <c r="J6" s="301">
        <v>65.42461065748705</v>
      </c>
      <c r="K6" s="336">
        <v>9.364966556139297</v>
      </c>
      <c r="L6" s="300">
        <v>8.689831356409403</v>
      </c>
      <c r="M6" s="300">
        <v>9.043678479381734</v>
      </c>
      <c r="N6" s="300">
        <v>9.114223597516201</v>
      </c>
      <c r="O6" s="300">
        <v>9.292105865385606</v>
      </c>
      <c r="P6" s="300">
        <v>9.004941029675132</v>
      </c>
      <c r="Q6" s="300">
        <v>8.263109386200757</v>
      </c>
      <c r="R6" s="301">
        <v>7.213314502028902</v>
      </c>
      <c r="S6" s="84" t="s">
        <v>127</v>
      </c>
    </row>
    <row r="7" spans="2:19" ht="12" customHeight="1">
      <c r="B7" s="81" t="s">
        <v>128</v>
      </c>
      <c r="C7" s="90">
        <v>63.181889918480785</v>
      </c>
      <c r="D7" s="302">
        <v>63.93666667201043</v>
      </c>
      <c r="E7" s="302">
        <v>64.17336051455376</v>
      </c>
      <c r="F7" s="302">
        <v>64.44647113756406</v>
      </c>
      <c r="G7" s="302">
        <v>64.57705977740864</v>
      </c>
      <c r="H7" s="302">
        <v>65.40598092769187</v>
      </c>
      <c r="I7" s="302">
        <v>66.18715591747795</v>
      </c>
      <c r="J7" s="303">
        <v>66.97261169542875</v>
      </c>
      <c r="K7" s="90">
        <v>8.458250356697453</v>
      </c>
      <c r="L7" s="302">
        <v>7.3850583888000285</v>
      </c>
      <c r="M7" s="302">
        <v>7.747043012603777</v>
      </c>
      <c r="N7" s="302">
        <v>8.092960337889279</v>
      </c>
      <c r="O7" s="302">
        <v>8.331254999236076</v>
      </c>
      <c r="P7" s="302">
        <v>8.217836498761354</v>
      </c>
      <c r="Q7" s="302">
        <v>7.791042130917517</v>
      </c>
      <c r="R7" s="303">
        <v>7.066991615543243</v>
      </c>
      <c r="S7" s="81" t="s">
        <v>128</v>
      </c>
    </row>
    <row r="8" spans="2:19" ht="12" customHeight="1">
      <c r="B8" s="83" t="s">
        <v>191</v>
      </c>
      <c r="C8" s="337">
        <v>58.39266586411923</v>
      </c>
      <c r="D8" s="342">
        <v>57.67353853415143</v>
      </c>
      <c r="E8" s="342">
        <v>56.1795881813793</v>
      </c>
      <c r="F8" s="342">
        <v>56.383458540641875</v>
      </c>
      <c r="G8" s="342">
        <v>56.40768022303225</v>
      </c>
      <c r="H8" s="342">
        <v>56.97038529782051</v>
      </c>
      <c r="I8" s="342">
        <v>58.39023586144466</v>
      </c>
      <c r="J8" s="343">
        <v>59.85400848008157</v>
      </c>
      <c r="K8" s="337">
        <v>12.646704260678085</v>
      </c>
      <c r="L8" s="342">
        <v>13.428766620700126</v>
      </c>
      <c r="M8" s="342">
        <v>13.890086414907376</v>
      </c>
      <c r="N8" s="342">
        <v>13.033544207482773</v>
      </c>
      <c r="O8" s="342">
        <v>12.999425667255448</v>
      </c>
      <c r="P8" s="342">
        <v>12.09446348388658</v>
      </c>
      <c r="Q8" s="342">
        <v>10.13010133326453</v>
      </c>
      <c r="R8" s="343">
        <v>7.797859107401875</v>
      </c>
      <c r="S8" s="83" t="s">
        <v>191</v>
      </c>
    </row>
    <row r="9" spans="1:19" ht="12" customHeight="1">
      <c r="A9" s="46"/>
      <c r="B9" s="50" t="s">
        <v>44</v>
      </c>
      <c r="C9" s="338">
        <v>60.914989879747594</v>
      </c>
      <c r="D9" s="304">
        <v>59.68254911868739</v>
      </c>
      <c r="E9" s="304">
        <v>59.65286101123096</v>
      </c>
      <c r="F9" s="304">
        <v>59.29492843258526</v>
      </c>
      <c r="G9" s="304">
        <v>60.45293867433299</v>
      </c>
      <c r="H9" s="304">
        <v>61.07305437991768</v>
      </c>
      <c r="I9" s="304">
        <v>60.98576532964499</v>
      </c>
      <c r="J9" s="305">
        <v>62.04657667170868</v>
      </c>
      <c r="K9" s="338">
        <v>6.627124443937493</v>
      </c>
      <c r="L9" s="304">
        <v>6.210005138026063</v>
      </c>
      <c r="M9" s="304">
        <v>6.943514692643291</v>
      </c>
      <c r="N9" s="304">
        <v>7.729324686633516</v>
      </c>
      <c r="O9" s="304">
        <v>7.400750410029433</v>
      </c>
      <c r="P9" s="304">
        <v>8.500207003246683</v>
      </c>
      <c r="Q9" s="304">
        <v>8.297406789575165</v>
      </c>
      <c r="R9" s="305">
        <v>7.50101048779969</v>
      </c>
      <c r="S9" s="50" t="s">
        <v>44</v>
      </c>
    </row>
    <row r="10" spans="1:19" ht="12" customHeight="1">
      <c r="A10" s="46"/>
      <c r="B10" s="81" t="s">
        <v>46</v>
      </c>
      <c r="C10" s="339">
        <v>51.513113651647615</v>
      </c>
      <c r="D10" s="306">
        <v>50.713274731823596</v>
      </c>
      <c r="E10" s="306">
        <v>51.11855994666469</v>
      </c>
      <c r="F10" s="306">
        <v>53.06287650602409</v>
      </c>
      <c r="G10" s="306">
        <v>55.12167515563101</v>
      </c>
      <c r="H10" s="306">
        <v>55.78481108503066</v>
      </c>
      <c r="I10" s="306">
        <v>58.6448508915957</v>
      </c>
      <c r="J10" s="307">
        <v>61.72906005925128</v>
      </c>
      <c r="K10" s="339">
        <v>16.373078398394856</v>
      </c>
      <c r="L10" s="306">
        <v>20.0428693073377</v>
      </c>
      <c r="M10" s="306">
        <v>18.27145141232901</v>
      </c>
      <c r="N10" s="306">
        <v>13.943335165170664</v>
      </c>
      <c r="O10" s="306">
        <v>12.19951923076923</v>
      </c>
      <c r="P10" s="306">
        <v>10.17677537336178</v>
      </c>
      <c r="Q10" s="306">
        <v>9.021710156088025</v>
      </c>
      <c r="R10" s="307">
        <v>6.934655877490646</v>
      </c>
      <c r="S10" s="81" t="s">
        <v>46</v>
      </c>
    </row>
    <row r="11" spans="1:19" ht="12" customHeight="1">
      <c r="A11" s="46"/>
      <c r="B11" s="51" t="s">
        <v>48</v>
      </c>
      <c r="C11" s="52">
        <v>64.92814354416852</v>
      </c>
      <c r="D11" s="308">
        <v>64.9919919076119</v>
      </c>
      <c r="E11" s="308">
        <v>65.46989166036785</v>
      </c>
      <c r="F11" s="308">
        <v>64.86822094791623</v>
      </c>
      <c r="G11" s="308">
        <v>64.08804596109918</v>
      </c>
      <c r="H11" s="308">
        <v>64.78946861631154</v>
      </c>
      <c r="I11" s="308">
        <v>65.27076405140205</v>
      </c>
      <c r="J11" s="309">
        <v>66.09634257557815</v>
      </c>
      <c r="K11" s="52">
        <v>8.835492023377034</v>
      </c>
      <c r="L11" s="308">
        <v>8.03896232978829</v>
      </c>
      <c r="M11" s="308">
        <v>7.056135121708892</v>
      </c>
      <c r="N11" s="308">
        <v>7.58144989762856</v>
      </c>
      <c r="O11" s="308">
        <v>8.272404842576632</v>
      </c>
      <c r="P11" s="308">
        <v>7.980853765751685</v>
      </c>
      <c r="Q11" s="308">
        <v>7.202895166939061</v>
      </c>
      <c r="R11" s="309">
        <v>5.374437320965762</v>
      </c>
      <c r="S11" s="51" t="s">
        <v>48</v>
      </c>
    </row>
    <row r="12" spans="1:19" ht="12" customHeight="1">
      <c r="A12" s="46"/>
      <c r="B12" s="81" t="s">
        <v>52</v>
      </c>
      <c r="C12" s="339">
        <v>76.40640498795523</v>
      </c>
      <c r="D12" s="306">
        <v>75.85055193886217</v>
      </c>
      <c r="E12" s="306">
        <v>76.42978482446206</v>
      </c>
      <c r="F12" s="306">
        <v>75.10990869124112</v>
      </c>
      <c r="G12" s="306">
        <v>75.99370768841823</v>
      </c>
      <c r="H12" s="306">
        <v>75.8960121150934</v>
      </c>
      <c r="I12" s="306">
        <v>77.37154703871798</v>
      </c>
      <c r="J12" s="307">
        <v>77.14589572080267</v>
      </c>
      <c r="K12" s="339">
        <v>4.481842338352524</v>
      </c>
      <c r="L12" s="306">
        <v>4.210752073205605</v>
      </c>
      <c r="M12" s="306">
        <v>4.3341129775320715</v>
      </c>
      <c r="N12" s="306">
        <v>5.459382759843916</v>
      </c>
      <c r="O12" s="306">
        <v>5.269976889137895</v>
      </c>
      <c r="P12" s="306">
        <v>4.8986189689707285</v>
      </c>
      <c r="Q12" s="306">
        <v>3.950892080826348</v>
      </c>
      <c r="R12" s="307">
        <v>3.8240117232476187</v>
      </c>
      <c r="S12" s="81" t="s">
        <v>52</v>
      </c>
    </row>
    <row r="13" spans="1:19" ht="12" customHeight="1">
      <c r="A13" s="46"/>
      <c r="B13" s="51" t="s">
        <v>54</v>
      </c>
      <c r="C13" s="52">
        <v>65.32120719143883</v>
      </c>
      <c r="D13" s="308">
        <v>65.71973002850993</v>
      </c>
      <c r="E13" s="308">
        <v>65.37027384627723</v>
      </c>
      <c r="F13" s="308">
        <v>64.9477920164111</v>
      </c>
      <c r="G13" s="308">
        <v>64.26040670888004</v>
      </c>
      <c r="H13" s="308">
        <v>65.98715228450496</v>
      </c>
      <c r="I13" s="308">
        <v>67.5438178264011</v>
      </c>
      <c r="J13" s="309">
        <v>69.36076671848693</v>
      </c>
      <c r="K13" s="52">
        <v>7.981154612490441</v>
      </c>
      <c r="L13" s="308">
        <v>7.844187101939247</v>
      </c>
      <c r="M13" s="308">
        <v>8.565347064671544</v>
      </c>
      <c r="N13" s="308">
        <v>9.870983292526672</v>
      </c>
      <c r="O13" s="308">
        <v>10.838849287169044</v>
      </c>
      <c r="P13" s="308">
        <v>11.22182506049551</v>
      </c>
      <c r="Q13" s="308">
        <v>10.332151829707675</v>
      </c>
      <c r="R13" s="309">
        <v>8.725016259452323</v>
      </c>
      <c r="S13" s="51" t="s">
        <v>54</v>
      </c>
    </row>
    <row r="14" spans="1:19" ht="12" customHeight="1">
      <c r="A14" s="46"/>
      <c r="B14" s="81" t="s">
        <v>56</v>
      </c>
      <c r="C14" s="339">
        <v>60.34934497816593</v>
      </c>
      <c r="D14" s="306">
        <v>60.84251882571211</v>
      </c>
      <c r="E14" s="306">
        <v>61.68091168091168</v>
      </c>
      <c r="F14" s="306">
        <v>62.33124794204807</v>
      </c>
      <c r="G14" s="306">
        <v>62.89791437980241</v>
      </c>
      <c r="H14" s="306">
        <v>64.44981862152358</v>
      </c>
      <c r="I14" s="306">
        <v>68.0582949813719</v>
      </c>
      <c r="J14" s="307">
        <v>69.38393839383939</v>
      </c>
      <c r="K14" s="339">
        <v>13.35423197492163</v>
      </c>
      <c r="L14" s="306">
        <v>12.56470588235294</v>
      </c>
      <c r="M14" s="306">
        <v>9.632364745545031</v>
      </c>
      <c r="N14" s="306">
        <v>11.043233082706767</v>
      </c>
      <c r="O14" s="306">
        <v>10.356695869837296</v>
      </c>
      <c r="P14" s="306">
        <v>8.089042169619063</v>
      </c>
      <c r="Q14" s="306">
        <v>6.050521857510209</v>
      </c>
      <c r="R14" s="307">
        <v>4.814367642619981</v>
      </c>
      <c r="S14" s="81" t="s">
        <v>56</v>
      </c>
    </row>
    <row r="15" spans="1:19" ht="12" customHeight="1">
      <c r="A15" s="46"/>
      <c r="B15" s="51" t="s">
        <v>58</v>
      </c>
      <c r="C15" s="52">
        <v>64.53800063071586</v>
      </c>
      <c r="D15" s="308">
        <v>65.16233640891016</v>
      </c>
      <c r="E15" s="308">
        <v>65.11417589871128</v>
      </c>
      <c r="F15" s="308">
        <v>65.05810080675006</v>
      </c>
      <c r="G15" s="308">
        <v>65.523511655817</v>
      </c>
      <c r="H15" s="308">
        <v>67.64747439067466</v>
      </c>
      <c r="I15" s="308">
        <v>68.60948065767343</v>
      </c>
      <c r="J15" s="309">
        <v>69.06806562635748</v>
      </c>
      <c r="K15" s="52">
        <v>4.397080291970803</v>
      </c>
      <c r="L15" s="308">
        <v>3.7463648286480016</v>
      </c>
      <c r="M15" s="308">
        <v>4.287138584247258</v>
      </c>
      <c r="N15" s="308">
        <v>4.555078994516532</v>
      </c>
      <c r="O15" s="308">
        <v>4.555808656036446</v>
      </c>
      <c r="P15" s="308">
        <v>4.412058295068876</v>
      </c>
      <c r="Q15" s="308">
        <v>4.436794798240581</v>
      </c>
      <c r="R15" s="309">
        <v>4.649875449764738</v>
      </c>
      <c r="S15" s="51" t="s">
        <v>58</v>
      </c>
    </row>
    <row r="16" spans="1:19" ht="12" customHeight="1">
      <c r="A16" s="46"/>
      <c r="B16" s="81" t="s">
        <v>60</v>
      </c>
      <c r="C16" s="339">
        <v>56.59923950072798</v>
      </c>
      <c r="D16" s="306">
        <v>56.52094281407177</v>
      </c>
      <c r="E16" s="306">
        <v>57.69604050917786</v>
      </c>
      <c r="F16" s="306">
        <v>58.916079004298595</v>
      </c>
      <c r="G16" s="306">
        <v>59.64725196088061</v>
      </c>
      <c r="H16" s="306">
        <v>60.10600260800067</v>
      </c>
      <c r="I16" s="306">
        <v>60.98661599932941</v>
      </c>
      <c r="J16" s="307">
        <v>61.369311875693676</v>
      </c>
      <c r="K16" s="339">
        <v>11.46072881655758</v>
      </c>
      <c r="L16" s="306">
        <v>10.632420752489361</v>
      </c>
      <c r="M16" s="306">
        <v>10.111103806455853</v>
      </c>
      <c r="N16" s="306">
        <v>9.508706065117483</v>
      </c>
      <c r="O16" s="306">
        <v>10.36773078058449</v>
      </c>
      <c r="P16" s="306">
        <v>9.996220710506424</v>
      </c>
      <c r="Q16" s="306">
        <v>9.031424522797366</v>
      </c>
      <c r="R16" s="307">
        <v>8.404770778978756</v>
      </c>
      <c r="S16" s="81" t="s">
        <v>60</v>
      </c>
    </row>
    <row r="17" spans="1:19" ht="12" customHeight="1">
      <c r="A17" s="46"/>
      <c r="B17" s="51" t="s">
        <v>62</v>
      </c>
      <c r="C17" s="52">
        <v>56.11755663726531</v>
      </c>
      <c r="D17" s="308">
        <v>57.67699754370755</v>
      </c>
      <c r="E17" s="308">
        <v>58.55365225880891</v>
      </c>
      <c r="F17" s="308">
        <v>59.72484197240748</v>
      </c>
      <c r="G17" s="308">
        <v>60.86111311109511</v>
      </c>
      <c r="H17" s="308">
        <v>63.295278488202115</v>
      </c>
      <c r="I17" s="308">
        <v>64.78398397604339</v>
      </c>
      <c r="J17" s="309">
        <v>65.60491567015931</v>
      </c>
      <c r="K17" s="52">
        <v>13.859066623969795</v>
      </c>
      <c r="L17" s="308">
        <v>10.402778712993513</v>
      </c>
      <c r="M17" s="308">
        <v>11.251553747558397</v>
      </c>
      <c r="N17" s="308">
        <v>11.330296599202857</v>
      </c>
      <c r="O17" s="308">
        <v>11.140422890553042</v>
      </c>
      <c r="P17" s="308">
        <v>9.203675492218986</v>
      </c>
      <c r="Q17" s="308">
        <v>8.559365523676231</v>
      </c>
      <c r="R17" s="309">
        <v>8.310083427467099</v>
      </c>
      <c r="S17" s="51" t="s">
        <v>62</v>
      </c>
    </row>
    <row r="18" spans="1:19" ht="12" customHeight="1">
      <c r="A18" s="46"/>
      <c r="B18" s="81" t="s">
        <v>64</v>
      </c>
      <c r="C18" s="339">
        <v>61.712048493033954</v>
      </c>
      <c r="D18" s="306">
        <v>62.69199074935538</v>
      </c>
      <c r="E18" s="306">
        <v>62.943908538763836</v>
      </c>
      <c r="F18" s="306">
        <v>63.977420846823364</v>
      </c>
      <c r="G18" s="306">
        <v>63.380751364248546</v>
      </c>
      <c r="H18" s="306">
        <v>63.85675044178787</v>
      </c>
      <c r="I18" s="306">
        <v>63.82929965498364</v>
      </c>
      <c r="J18" s="307">
        <v>64.593472260907</v>
      </c>
      <c r="K18" s="339">
        <v>10.254751503294973</v>
      </c>
      <c r="L18" s="306">
        <v>8.638335786782367</v>
      </c>
      <c r="M18" s="306">
        <v>8.730789155586253</v>
      </c>
      <c r="N18" s="306">
        <v>8.574990799366097</v>
      </c>
      <c r="O18" s="306">
        <v>9.22241310368319</v>
      </c>
      <c r="P18" s="306">
        <v>8.875867420138785</v>
      </c>
      <c r="Q18" s="306">
        <v>8.831370038877958</v>
      </c>
      <c r="R18" s="307">
        <v>7.969320461203227</v>
      </c>
      <c r="S18" s="81" t="s">
        <v>64</v>
      </c>
    </row>
    <row r="19" spans="1:19" ht="12" customHeight="1">
      <c r="A19" s="46"/>
      <c r="B19" s="51" t="s">
        <v>68</v>
      </c>
      <c r="C19" s="52">
        <v>53.35902100471747</v>
      </c>
      <c r="D19" s="308">
        <v>54.46466235853428</v>
      </c>
      <c r="E19" s="308">
        <v>55.353722806210406</v>
      </c>
      <c r="F19" s="308">
        <v>56.121286047659524</v>
      </c>
      <c r="G19" s="308">
        <v>57.68908013374359</v>
      </c>
      <c r="H19" s="308">
        <v>57.56815590338966</v>
      </c>
      <c r="I19" s="308">
        <v>58.406798568396255</v>
      </c>
      <c r="J19" s="309">
        <v>58.66182572614108</v>
      </c>
      <c r="K19" s="52">
        <v>10.953006106355966</v>
      </c>
      <c r="L19" s="308">
        <v>9.705930305396567</v>
      </c>
      <c r="M19" s="308">
        <v>9.318671640463903</v>
      </c>
      <c r="N19" s="308">
        <v>8.968124884723085</v>
      </c>
      <c r="O19" s="308">
        <v>7.989626244600477</v>
      </c>
      <c r="P19" s="308">
        <v>7.819093976023603</v>
      </c>
      <c r="Q19" s="308">
        <v>6.869546957413256</v>
      </c>
      <c r="R19" s="309">
        <v>6.174614060953522</v>
      </c>
      <c r="S19" s="51" t="s">
        <v>68</v>
      </c>
    </row>
    <row r="20" spans="1:19" ht="12" customHeight="1">
      <c r="A20" s="46"/>
      <c r="B20" s="81" t="s">
        <v>50</v>
      </c>
      <c r="C20" s="339">
        <v>65.37142857142857</v>
      </c>
      <c r="D20" s="306">
        <v>67.86840919333032</v>
      </c>
      <c r="E20" s="306">
        <v>68.51396648044692</v>
      </c>
      <c r="F20" s="306">
        <v>69.15357766143106</v>
      </c>
      <c r="G20" s="306">
        <v>69.42675159235668</v>
      </c>
      <c r="H20" s="306">
        <v>68.46262912700021</v>
      </c>
      <c r="I20" s="306">
        <v>69.63214714114355</v>
      </c>
      <c r="J20" s="307">
        <v>70.96836419753086</v>
      </c>
      <c r="K20" s="339">
        <v>5.111184865582476</v>
      </c>
      <c r="L20" s="306">
        <v>4.04587448231921</v>
      </c>
      <c r="M20" s="306">
        <v>3.4026465028355393</v>
      </c>
      <c r="N20" s="306">
        <v>4.2283298097251585</v>
      </c>
      <c r="O20" s="306">
        <v>4.441846873173583</v>
      </c>
      <c r="P20" s="306">
        <v>5.426573426573427</v>
      </c>
      <c r="Q20" s="306">
        <v>4.6537092800438</v>
      </c>
      <c r="R20" s="307">
        <v>4.017740673102009</v>
      </c>
      <c r="S20" s="81" t="s">
        <v>50</v>
      </c>
    </row>
    <row r="21" spans="1:19" ht="12" customHeight="1">
      <c r="A21" s="46"/>
      <c r="B21" s="51" t="s">
        <v>72</v>
      </c>
      <c r="C21" s="52">
        <v>57.376741860901085</v>
      </c>
      <c r="D21" s="308">
        <v>58.86524822695035</v>
      </c>
      <c r="E21" s="308">
        <v>60.46672537426091</v>
      </c>
      <c r="F21" s="308">
        <v>61.709498614260525</v>
      </c>
      <c r="G21" s="308">
        <v>62.21479894113199</v>
      </c>
      <c r="H21" s="308">
        <v>63.29921657821582</v>
      </c>
      <c r="I21" s="308">
        <v>66.28481012658227</v>
      </c>
      <c r="J21" s="309">
        <v>68.3297317910258</v>
      </c>
      <c r="K21" s="52">
        <v>14.4905941516111</v>
      </c>
      <c r="L21" s="308">
        <v>13.373972476216867</v>
      </c>
      <c r="M21" s="308">
        <v>13.42759365994236</v>
      </c>
      <c r="N21" s="308">
        <v>10.741618075801751</v>
      </c>
      <c r="O21" s="308">
        <v>10.0501138952164</v>
      </c>
      <c r="P21" s="308">
        <v>8.992642383504405</v>
      </c>
      <c r="Q21" s="308">
        <v>6.981081801225685</v>
      </c>
      <c r="R21" s="309">
        <v>6.137593853675572</v>
      </c>
      <c r="S21" s="51" t="s">
        <v>72</v>
      </c>
    </row>
    <row r="22" spans="1:19" ht="12" customHeight="1">
      <c r="A22" s="46"/>
      <c r="B22" s="81" t="s">
        <v>74</v>
      </c>
      <c r="C22" s="339">
        <v>59.597135955831604</v>
      </c>
      <c r="D22" s="306">
        <v>58.12272805954647</v>
      </c>
      <c r="E22" s="306">
        <v>60.608956261130174</v>
      </c>
      <c r="F22" s="306">
        <v>62.75883069427527</v>
      </c>
      <c r="G22" s="306">
        <v>61.384422001647096</v>
      </c>
      <c r="H22" s="306">
        <v>62.63191901787637</v>
      </c>
      <c r="I22" s="306">
        <v>63.58623066649434</v>
      </c>
      <c r="J22" s="307">
        <v>64.92476178157202</v>
      </c>
      <c r="K22" s="339">
        <v>16.26568086782619</v>
      </c>
      <c r="L22" s="306">
        <v>17.13862668887655</v>
      </c>
      <c r="M22" s="306">
        <v>13.215996019652962</v>
      </c>
      <c r="N22" s="306">
        <v>12.980276253091258</v>
      </c>
      <c r="O22" s="306">
        <v>11.420351491650509</v>
      </c>
      <c r="P22" s="306">
        <v>8.374818829163779</v>
      </c>
      <c r="Q22" s="306">
        <v>5.693290734824281</v>
      </c>
      <c r="R22" s="307">
        <v>4.381508763017526</v>
      </c>
      <c r="S22" s="81" t="s">
        <v>74</v>
      </c>
    </row>
    <row r="23" spans="1:19" ht="12" customHeight="1">
      <c r="A23" s="46"/>
      <c r="B23" s="51" t="s">
        <v>76</v>
      </c>
      <c r="C23" s="52">
        <v>62.70477518299059</v>
      </c>
      <c r="D23" s="308">
        <v>62.97683923705721</v>
      </c>
      <c r="E23" s="308">
        <v>63.645621181262726</v>
      </c>
      <c r="F23" s="308">
        <v>62.1702838063439</v>
      </c>
      <c r="G23" s="308">
        <v>62.45847176079734</v>
      </c>
      <c r="H23" s="308">
        <v>63.59447004608294</v>
      </c>
      <c r="I23" s="308">
        <v>63.54744049559831</v>
      </c>
      <c r="J23" s="309">
        <v>64.1748495407032</v>
      </c>
      <c r="K23" s="52">
        <v>2.333152468800868</v>
      </c>
      <c r="L23" s="308">
        <v>1.8056293149229952</v>
      </c>
      <c r="M23" s="308">
        <v>2.64797507788162</v>
      </c>
      <c r="N23" s="308">
        <v>3.671147880041365</v>
      </c>
      <c r="O23" s="308">
        <v>5.1489146895507325</v>
      </c>
      <c r="P23" s="308">
        <v>4.498269896193771</v>
      </c>
      <c r="Q23" s="308">
        <v>4.740957966764419</v>
      </c>
      <c r="R23" s="309">
        <v>4.071969696969697</v>
      </c>
      <c r="S23" s="51" t="s">
        <v>76</v>
      </c>
    </row>
    <row r="24" spans="1:19" ht="12" customHeight="1">
      <c r="A24" s="46"/>
      <c r="B24" s="81" t="s">
        <v>70</v>
      </c>
      <c r="C24" s="339">
        <v>55.941004171721055</v>
      </c>
      <c r="D24" s="306">
        <v>56.0669089635241</v>
      </c>
      <c r="E24" s="306">
        <v>56.16368361120032</v>
      </c>
      <c r="F24" s="306">
        <v>57.046302391924506</v>
      </c>
      <c r="G24" s="306">
        <v>56.63948705186572</v>
      </c>
      <c r="H24" s="306">
        <v>56.91603322278637</v>
      </c>
      <c r="I24" s="306">
        <v>57.30886042519477</v>
      </c>
      <c r="J24" s="307">
        <v>57.31135197141051</v>
      </c>
      <c r="K24" s="339">
        <v>6.592727991305206</v>
      </c>
      <c r="L24" s="306">
        <v>5.691136754235208</v>
      </c>
      <c r="M24" s="306">
        <v>5.632006279588883</v>
      </c>
      <c r="N24" s="306">
        <v>5.822968240550658</v>
      </c>
      <c r="O24" s="306">
        <v>5.859023333901068</v>
      </c>
      <c r="P24" s="306">
        <v>7.210526315789473</v>
      </c>
      <c r="Q24" s="306">
        <v>7.493368700265251</v>
      </c>
      <c r="R24" s="307">
        <v>7.406087390405588</v>
      </c>
      <c r="S24" s="81" t="s">
        <v>70</v>
      </c>
    </row>
    <row r="25" spans="1:19" ht="12" customHeight="1">
      <c r="A25" s="46"/>
      <c r="B25" s="51" t="s">
        <v>78</v>
      </c>
      <c r="C25" s="52">
        <v>54.49674703406047</v>
      </c>
      <c r="D25" s="308">
        <v>54.73605391239236</v>
      </c>
      <c r="E25" s="308">
        <v>54.9814126394052</v>
      </c>
      <c r="F25" s="308">
        <v>54.619364375461934</v>
      </c>
      <c r="G25" s="308">
        <v>53.399485483278205</v>
      </c>
      <c r="H25" s="308">
        <v>53.88828039430449</v>
      </c>
      <c r="I25" s="308">
        <v>53.610814656705784</v>
      </c>
      <c r="J25" s="309">
        <v>54.618897084650506</v>
      </c>
      <c r="K25" s="52">
        <v>6.377383300460224</v>
      </c>
      <c r="L25" s="308">
        <v>7.174603174603175</v>
      </c>
      <c r="M25" s="308">
        <v>6.922592825676525</v>
      </c>
      <c r="N25" s="308">
        <v>7.504690431519699</v>
      </c>
      <c r="O25" s="308">
        <v>7.334183673469387</v>
      </c>
      <c r="P25" s="308">
        <v>7.344632768361581</v>
      </c>
      <c r="Q25" s="308">
        <v>6.917850525015441</v>
      </c>
      <c r="R25" s="309">
        <v>6.490384615384616</v>
      </c>
      <c r="S25" s="51" t="s">
        <v>78</v>
      </c>
    </row>
    <row r="26" spans="1:19" ht="12" customHeight="1">
      <c r="A26" s="46"/>
      <c r="B26" s="82" t="s">
        <v>80</v>
      </c>
      <c r="C26" s="339">
        <v>72.879615366662</v>
      </c>
      <c r="D26" s="306">
        <v>74.09167987101438</v>
      </c>
      <c r="E26" s="306">
        <v>74.49801600088382</v>
      </c>
      <c r="F26" s="306">
        <v>73.76912505726064</v>
      </c>
      <c r="G26" s="306">
        <v>73.06101957920679</v>
      </c>
      <c r="H26" s="306">
        <v>73.2289724750521</v>
      </c>
      <c r="I26" s="306">
        <v>74.35039172587398</v>
      </c>
      <c r="J26" s="307">
        <v>75.96329774160955</v>
      </c>
      <c r="K26" s="339">
        <v>2.74334408910262</v>
      </c>
      <c r="L26" s="306">
        <v>2.1369561226363136</v>
      </c>
      <c r="M26" s="306">
        <v>2.5729937992896272</v>
      </c>
      <c r="N26" s="306">
        <v>3.6000766228479755</v>
      </c>
      <c r="O26" s="306">
        <v>4.6585589556061135</v>
      </c>
      <c r="P26" s="306">
        <v>4.75998050844436</v>
      </c>
      <c r="Q26" s="306">
        <v>3.916646040333322</v>
      </c>
      <c r="R26" s="307">
        <v>3.209343864899034</v>
      </c>
      <c r="S26" s="82" t="s">
        <v>80</v>
      </c>
    </row>
    <row r="27" spans="1:19" ht="12" customHeight="1">
      <c r="A27" s="46"/>
      <c r="B27" s="51" t="s">
        <v>42</v>
      </c>
      <c r="C27" s="52">
        <v>67.9000856196255</v>
      </c>
      <c r="D27" s="308">
        <v>67.81104753439624</v>
      </c>
      <c r="E27" s="308">
        <v>68.06499316748095</v>
      </c>
      <c r="F27" s="308">
        <v>68.23248553851803</v>
      </c>
      <c r="G27" s="308">
        <v>66.51930661285886</v>
      </c>
      <c r="H27" s="308">
        <v>68.64586543865693</v>
      </c>
      <c r="I27" s="308">
        <v>70.16088214027477</v>
      </c>
      <c r="J27" s="309">
        <v>71.39871730201051</v>
      </c>
      <c r="K27" s="52">
        <v>4.722106142916841</v>
      </c>
      <c r="L27" s="308">
        <v>4.03312455777143</v>
      </c>
      <c r="M27" s="308">
        <v>4.891318563469436</v>
      </c>
      <c r="N27" s="308">
        <v>4.803873843867695</v>
      </c>
      <c r="O27" s="308">
        <v>5.306037184040108</v>
      </c>
      <c r="P27" s="308">
        <v>5.1931792573302955</v>
      </c>
      <c r="Q27" s="308">
        <v>4.790757003385174</v>
      </c>
      <c r="R27" s="309">
        <v>4.46667470169941</v>
      </c>
      <c r="S27" s="51" t="s">
        <v>42</v>
      </c>
    </row>
    <row r="28" spans="1:19" ht="12" customHeight="1">
      <c r="A28" s="46"/>
      <c r="B28" s="81" t="s">
        <v>81</v>
      </c>
      <c r="C28" s="339">
        <v>55.142813704813996</v>
      </c>
      <c r="D28" s="306">
        <v>53.64999266992277</v>
      </c>
      <c r="E28" s="306">
        <v>51.74774277823108</v>
      </c>
      <c r="F28" s="306">
        <v>51.377806108734546</v>
      </c>
      <c r="G28" s="306">
        <v>51.38100817042262</v>
      </c>
      <c r="H28" s="306">
        <v>52.78053321531583</v>
      </c>
      <c r="I28" s="306">
        <v>54.467684219323374</v>
      </c>
      <c r="J28" s="307">
        <v>57.02373121104846</v>
      </c>
      <c r="K28" s="339">
        <v>16.595027093320127</v>
      </c>
      <c r="L28" s="306">
        <v>18.71452703690065</v>
      </c>
      <c r="M28" s="306">
        <v>20.22688217126592</v>
      </c>
      <c r="N28" s="306">
        <v>19.676412319145104</v>
      </c>
      <c r="O28" s="306">
        <v>19.357261752387135</v>
      </c>
      <c r="P28" s="306">
        <v>18.01226775713397</v>
      </c>
      <c r="Q28" s="306">
        <v>14.032100438278302</v>
      </c>
      <c r="R28" s="307">
        <v>9.715658356561892</v>
      </c>
      <c r="S28" s="81" t="s">
        <v>81</v>
      </c>
    </row>
    <row r="29" spans="1:19" ht="12" customHeight="1">
      <c r="A29" s="46"/>
      <c r="B29" s="51" t="s">
        <v>83</v>
      </c>
      <c r="C29" s="52">
        <v>68.18036920045209</v>
      </c>
      <c r="D29" s="308">
        <v>68.91200668558996</v>
      </c>
      <c r="E29" s="308">
        <v>69.15641602107885</v>
      </c>
      <c r="F29" s="308">
        <v>68.1686894412589</v>
      </c>
      <c r="G29" s="308">
        <v>67.9556761646314</v>
      </c>
      <c r="H29" s="308">
        <v>67.46784735399535</v>
      </c>
      <c r="I29" s="308">
        <v>67.8813344950673</v>
      </c>
      <c r="J29" s="309">
        <v>67.78696566222845</v>
      </c>
      <c r="K29" s="52">
        <v>4.04584200008157</v>
      </c>
      <c r="L29" s="308">
        <v>4.050475464430446</v>
      </c>
      <c r="M29" s="308">
        <v>4.784905957966957</v>
      </c>
      <c r="N29" s="308">
        <v>6.4932276825793345</v>
      </c>
      <c r="O29" s="308">
        <v>6.716721960304987</v>
      </c>
      <c r="P29" s="308">
        <v>8.07430814899933</v>
      </c>
      <c r="Q29" s="308">
        <v>8.132524391867477</v>
      </c>
      <c r="R29" s="309">
        <v>8.475730911155264</v>
      </c>
      <c r="S29" s="51" t="s">
        <v>83</v>
      </c>
    </row>
    <row r="30" spans="1:19" ht="12" customHeight="1">
      <c r="A30" s="46"/>
      <c r="B30" s="81" t="s">
        <v>85</v>
      </c>
      <c r="C30" s="339">
        <v>64.18683528994177</v>
      </c>
      <c r="D30" s="306">
        <v>63.31921745220346</v>
      </c>
      <c r="E30" s="306">
        <v>58.59788187053554</v>
      </c>
      <c r="F30" s="306">
        <v>58.70749073956233</v>
      </c>
      <c r="G30" s="306">
        <v>58.74704175636105</v>
      </c>
      <c r="H30" s="306">
        <v>57.59393390674512</v>
      </c>
      <c r="I30" s="306">
        <v>58.77939768011067</v>
      </c>
      <c r="J30" s="307">
        <v>58.76860091849824</v>
      </c>
      <c r="K30" s="339">
        <v>7.712881580190908</v>
      </c>
      <c r="L30" s="306">
        <v>7.270479075206564</v>
      </c>
      <c r="M30" s="306">
        <v>8.764296243582576</v>
      </c>
      <c r="N30" s="306">
        <v>7.393201677919718</v>
      </c>
      <c r="O30" s="306">
        <v>8.112262503529116</v>
      </c>
      <c r="P30" s="306">
        <v>7.527123082678639</v>
      </c>
      <c r="Q30" s="306">
        <v>7.609638806126183</v>
      </c>
      <c r="R30" s="307">
        <v>6.7512417349489064</v>
      </c>
      <c r="S30" s="81" t="s">
        <v>85</v>
      </c>
    </row>
    <row r="31" spans="1:19" ht="12" customHeight="1">
      <c r="A31" s="46"/>
      <c r="B31" s="51" t="s">
        <v>87</v>
      </c>
      <c r="C31" s="52">
        <v>62.663316582914575</v>
      </c>
      <c r="D31" s="308">
        <v>63.59285714285714</v>
      </c>
      <c r="E31" s="308">
        <v>64.30153626295106</v>
      </c>
      <c r="F31" s="308">
        <v>62.48041031485967</v>
      </c>
      <c r="G31" s="308">
        <v>65.63698338304218</v>
      </c>
      <c r="H31" s="308">
        <v>65.95592954432004</v>
      </c>
      <c r="I31" s="308">
        <v>66.5695401890413</v>
      </c>
      <c r="J31" s="309">
        <v>67.77140429148078</v>
      </c>
      <c r="K31" s="52">
        <v>7.0690940061748115</v>
      </c>
      <c r="L31" s="308">
        <v>5.808294540837918</v>
      </c>
      <c r="M31" s="308">
        <v>6.064718162839249</v>
      </c>
      <c r="N31" s="308">
        <v>6.602065807688212</v>
      </c>
      <c r="O31" s="308">
        <v>6.143379366368807</v>
      </c>
      <c r="P31" s="308">
        <v>6.660611565243718</v>
      </c>
      <c r="Q31" s="308">
        <v>6.095238095238095</v>
      </c>
      <c r="R31" s="309">
        <v>4.955804945873473</v>
      </c>
      <c r="S31" s="51" t="s">
        <v>87</v>
      </c>
    </row>
    <row r="32" spans="1:19" ht="12" customHeight="1">
      <c r="A32" s="46"/>
      <c r="B32" s="81" t="s">
        <v>91</v>
      </c>
      <c r="C32" s="339">
        <v>56.28588451955368</v>
      </c>
      <c r="D32" s="306">
        <v>56.72159350555093</v>
      </c>
      <c r="E32" s="306">
        <v>56.48115864288589</v>
      </c>
      <c r="F32" s="306">
        <v>57.85343118872878</v>
      </c>
      <c r="G32" s="306">
        <v>56.70780149356497</v>
      </c>
      <c r="H32" s="306">
        <v>57.71554091158704</v>
      </c>
      <c r="I32" s="306">
        <v>59.43188585929205</v>
      </c>
      <c r="J32" s="307">
        <v>60.689388071262584</v>
      </c>
      <c r="K32" s="339">
        <v>19.06616301257837</v>
      </c>
      <c r="L32" s="306">
        <v>19.406462455121844</v>
      </c>
      <c r="M32" s="306">
        <v>18.73504669290731</v>
      </c>
      <c r="N32" s="306">
        <v>17.155678287884015</v>
      </c>
      <c r="O32" s="306">
        <v>18.630542995022232</v>
      </c>
      <c r="P32" s="306">
        <v>16.280392975002844</v>
      </c>
      <c r="Q32" s="306">
        <v>13.405017921146953</v>
      </c>
      <c r="R32" s="307">
        <v>11.168222532975546</v>
      </c>
      <c r="S32" s="81" t="s">
        <v>91</v>
      </c>
    </row>
    <row r="33" spans="1:19" ht="12" customHeight="1">
      <c r="A33" s="46"/>
      <c r="B33" s="51" t="s">
        <v>66</v>
      </c>
      <c r="C33" s="52">
        <v>68.14859926918393</v>
      </c>
      <c r="D33" s="308">
        <v>69.13827074640704</v>
      </c>
      <c r="E33" s="308">
        <v>69.06489377077612</v>
      </c>
      <c r="F33" s="308">
        <v>68.70310515987534</v>
      </c>
      <c r="G33" s="308">
        <v>68.30260538388298</v>
      </c>
      <c r="H33" s="308">
        <v>68.40636418563167</v>
      </c>
      <c r="I33" s="308">
        <v>69.34845005740527</v>
      </c>
      <c r="J33" s="309">
        <v>70.30914862584723</v>
      </c>
      <c r="K33" s="52">
        <v>11.206831406332654</v>
      </c>
      <c r="L33" s="308">
        <v>10.350916741809439</v>
      </c>
      <c r="M33" s="308">
        <v>10.482934322430783</v>
      </c>
      <c r="N33" s="308">
        <v>10.544115436645123</v>
      </c>
      <c r="O33" s="308">
        <v>10.424549719993944</v>
      </c>
      <c r="P33" s="308">
        <v>8.4552595102418</v>
      </c>
      <c r="Q33" s="308">
        <v>7.796519615325905</v>
      </c>
      <c r="R33" s="309">
        <v>6.938451056098114</v>
      </c>
      <c r="S33" s="51" t="s">
        <v>66</v>
      </c>
    </row>
    <row r="34" spans="1:19" ht="12" customHeight="1">
      <c r="A34" s="46"/>
      <c r="B34" s="81" t="s">
        <v>89</v>
      </c>
      <c r="C34" s="339">
        <v>71.13202908222402</v>
      </c>
      <c r="D34" s="306">
        <v>74.40623583161859</v>
      </c>
      <c r="E34" s="306">
        <v>74.03202883982114</v>
      </c>
      <c r="F34" s="306">
        <v>73.56232915570683</v>
      </c>
      <c r="G34" s="306">
        <v>72.44029927231732</v>
      </c>
      <c r="H34" s="306">
        <v>72.45467342819829</v>
      </c>
      <c r="I34" s="306">
        <v>73.1313436848827</v>
      </c>
      <c r="J34" s="307">
        <v>74.19693435521492</v>
      </c>
      <c r="K34" s="339">
        <v>5.541044776119403</v>
      </c>
      <c r="L34" s="306">
        <v>4.771575869841766</v>
      </c>
      <c r="M34" s="306">
        <v>5.039681657515061</v>
      </c>
      <c r="N34" s="306">
        <v>5.624296962879641</v>
      </c>
      <c r="O34" s="306">
        <v>6.771016531832571</v>
      </c>
      <c r="P34" s="306">
        <v>7.913172813692311</v>
      </c>
      <c r="Q34" s="306">
        <v>7.147581557105977</v>
      </c>
      <c r="R34" s="307">
        <v>6.244341986147077</v>
      </c>
      <c r="S34" s="81" t="s">
        <v>89</v>
      </c>
    </row>
    <row r="35" spans="1:19" ht="12" customHeight="1">
      <c r="A35" s="46"/>
      <c r="B35" s="53" t="s">
        <v>93</v>
      </c>
      <c r="C35" s="340">
        <v>71.0057854917668</v>
      </c>
      <c r="D35" s="310">
        <v>71.33738857726186</v>
      </c>
      <c r="E35" s="310">
        <v>71.2276462311768</v>
      </c>
      <c r="F35" s="310">
        <v>71.38823370496982</v>
      </c>
      <c r="G35" s="310">
        <v>71.53562498225912</v>
      </c>
      <c r="H35" s="310">
        <v>71.74217309352444</v>
      </c>
      <c r="I35" s="310">
        <v>71.59057858304439</v>
      </c>
      <c r="J35" s="311">
        <v>71.47155965144762</v>
      </c>
      <c r="K35" s="340">
        <v>5.622297649395096</v>
      </c>
      <c r="L35" s="310">
        <v>4.73742828333222</v>
      </c>
      <c r="M35" s="310">
        <v>5.075961675861997</v>
      </c>
      <c r="N35" s="310">
        <v>4.863779554817046</v>
      </c>
      <c r="O35" s="310">
        <v>4.643691287403214</v>
      </c>
      <c r="P35" s="310">
        <v>4.818460600105044</v>
      </c>
      <c r="Q35" s="310">
        <v>5.440083914588845</v>
      </c>
      <c r="R35" s="311">
        <v>5.3557422596812145</v>
      </c>
      <c r="S35" s="53" t="s">
        <v>93</v>
      </c>
    </row>
    <row r="36" spans="1:19" ht="12" customHeight="1">
      <c r="A36" s="46"/>
      <c r="B36" s="81" t="s">
        <v>110</v>
      </c>
      <c r="C36" s="339"/>
      <c r="D36" s="306"/>
      <c r="E36" s="306">
        <v>52.94773168452082</v>
      </c>
      <c r="F36" s="306">
        <v>53.375292213630644</v>
      </c>
      <c r="G36" s="306">
        <v>54.909602684854384</v>
      </c>
      <c r="H36" s="306">
        <v>55.03768706987583</v>
      </c>
      <c r="I36" s="306">
        <v>55.610627209446406</v>
      </c>
      <c r="J36" s="307">
        <v>57.145461173897196</v>
      </c>
      <c r="K36" s="339"/>
      <c r="L36" s="306"/>
      <c r="M36" s="306">
        <v>15.438052589275461</v>
      </c>
      <c r="N36" s="306">
        <v>14.342606487360039</v>
      </c>
      <c r="O36" s="306">
        <v>14.126079349850443</v>
      </c>
      <c r="P36" s="306">
        <v>13.01220073664825</v>
      </c>
      <c r="Q36" s="306">
        <v>11.516381559872427</v>
      </c>
      <c r="R36" s="307">
        <v>9.804936992922492</v>
      </c>
      <c r="S36" s="81" t="s">
        <v>110</v>
      </c>
    </row>
    <row r="37" spans="1:19" ht="12" customHeight="1">
      <c r="A37" s="46"/>
      <c r="B37" s="51" t="s">
        <v>112</v>
      </c>
      <c r="C37" s="52"/>
      <c r="D37" s="308"/>
      <c r="E37" s="308"/>
      <c r="F37" s="308">
        <v>34.5</v>
      </c>
      <c r="G37" s="308">
        <v>32.8</v>
      </c>
      <c r="H37" s="308">
        <v>33.9</v>
      </c>
      <c r="I37" s="308">
        <v>35.2</v>
      </c>
      <c r="J37" s="309">
        <v>36.2</v>
      </c>
      <c r="K37" s="52"/>
      <c r="L37" s="308"/>
      <c r="M37" s="308"/>
      <c r="N37" s="308">
        <v>36.7</v>
      </c>
      <c r="O37" s="308">
        <v>37.2</v>
      </c>
      <c r="P37" s="308">
        <v>37.3</v>
      </c>
      <c r="Q37" s="308">
        <v>36</v>
      </c>
      <c r="R37" s="309">
        <v>34.9</v>
      </c>
      <c r="S37" s="51" t="s">
        <v>112</v>
      </c>
    </row>
    <row r="38" spans="1:19" ht="12" customHeight="1">
      <c r="A38" s="46"/>
      <c r="B38" s="83" t="s">
        <v>113</v>
      </c>
      <c r="C38" s="341">
        <v>48.8</v>
      </c>
      <c r="D38" s="312">
        <v>47.8</v>
      </c>
      <c r="E38" s="312">
        <v>46.9</v>
      </c>
      <c r="F38" s="312">
        <v>45.8</v>
      </c>
      <c r="G38" s="312">
        <v>46.1</v>
      </c>
      <c r="H38" s="312">
        <v>46</v>
      </c>
      <c r="I38" s="312">
        <v>45.92985477658888</v>
      </c>
      <c r="J38" s="344">
        <v>45.839177030227695</v>
      </c>
      <c r="K38" s="341">
        <v>5.2</v>
      </c>
      <c r="L38" s="312">
        <v>6.8</v>
      </c>
      <c r="M38" s="312">
        <v>8.9</v>
      </c>
      <c r="N38" s="312">
        <v>9.3</v>
      </c>
      <c r="O38" s="312">
        <v>9</v>
      </c>
      <c r="P38" s="312">
        <v>8.8</v>
      </c>
      <c r="Q38" s="312">
        <v>8.559086839749327</v>
      </c>
      <c r="R38" s="344">
        <v>8.679973163367997</v>
      </c>
      <c r="S38" s="83" t="s">
        <v>113</v>
      </c>
    </row>
    <row r="39" spans="1:19" ht="12" customHeight="1">
      <c r="A39" s="46"/>
      <c r="B39" s="51" t="s">
        <v>96</v>
      </c>
      <c r="C39" s="52">
        <v>87.122969837587</v>
      </c>
      <c r="D39" s="308">
        <v>86.89181453921009</v>
      </c>
      <c r="E39" s="308">
        <v>84.99433748584372</v>
      </c>
      <c r="F39" s="308">
        <v>84.32794199665365</v>
      </c>
      <c r="G39" s="308">
        <v>83.20441988950276</v>
      </c>
      <c r="H39" s="308">
        <v>83.77789874795863</v>
      </c>
      <c r="I39" s="308">
        <v>84.55114822546973</v>
      </c>
      <c r="J39" s="309">
        <v>85.14056224899599</v>
      </c>
      <c r="K39" s="52">
        <v>1.830065359477124</v>
      </c>
      <c r="L39" s="308">
        <v>1.937984496124031</v>
      </c>
      <c r="M39" s="308">
        <v>2.9734970911441496</v>
      </c>
      <c r="N39" s="308">
        <v>4.1191381495564</v>
      </c>
      <c r="O39" s="308">
        <v>4.134860050890586</v>
      </c>
      <c r="P39" s="308">
        <v>2.594936708860759</v>
      </c>
      <c r="Q39" s="308">
        <v>2.8776978417266186</v>
      </c>
      <c r="R39" s="309">
        <v>2.2478386167146973</v>
      </c>
      <c r="S39" s="51" t="s">
        <v>96</v>
      </c>
    </row>
    <row r="40" spans="1:19" ht="12" customHeight="1">
      <c r="A40" s="46"/>
      <c r="B40" s="81" t="s">
        <v>103</v>
      </c>
      <c r="C40" s="339">
        <v>77.8608695652174</v>
      </c>
      <c r="D40" s="306">
        <v>77.5080402531383</v>
      </c>
      <c r="E40" s="306">
        <v>77.32908617618851</v>
      </c>
      <c r="F40" s="306">
        <v>75.56551864683107</v>
      </c>
      <c r="G40" s="306">
        <v>75.26878096457821</v>
      </c>
      <c r="H40" s="306">
        <v>74.83317763245697</v>
      </c>
      <c r="I40" s="306">
        <v>75.36085167526615</v>
      </c>
      <c r="J40" s="307">
        <v>76.80136633152875</v>
      </c>
      <c r="K40" s="339">
        <v>3.4713238464855545</v>
      </c>
      <c r="L40" s="306">
        <v>3.7324972081436307</v>
      </c>
      <c r="M40" s="306">
        <v>4.082759792675673</v>
      </c>
      <c r="N40" s="306">
        <v>4.272437828069873</v>
      </c>
      <c r="O40" s="306">
        <v>4.314481576692374</v>
      </c>
      <c r="P40" s="306">
        <v>4.435449510012782</v>
      </c>
      <c r="Q40" s="306">
        <v>3.435433927525315</v>
      </c>
      <c r="R40" s="307">
        <v>2.5275039875669707</v>
      </c>
      <c r="S40" s="81" t="s">
        <v>103</v>
      </c>
    </row>
    <row r="41" spans="1:19" ht="12" customHeight="1">
      <c r="A41" s="46"/>
      <c r="B41" s="53" t="s">
        <v>106</v>
      </c>
      <c r="C41" s="340">
        <v>78.33935018050542</v>
      </c>
      <c r="D41" s="310">
        <v>79.14844459113787</v>
      </c>
      <c r="E41" s="310">
        <v>78.87551020408164</v>
      </c>
      <c r="F41" s="310">
        <v>77.91740746727007</v>
      </c>
      <c r="G41" s="310">
        <v>77.39597100404502</v>
      </c>
      <c r="H41" s="310">
        <v>77.19545617031417</v>
      </c>
      <c r="I41" s="310">
        <v>77.93853856616269</v>
      </c>
      <c r="J41" s="311">
        <v>78.59044114768858</v>
      </c>
      <c r="K41" s="340">
        <v>2.7131483342351395</v>
      </c>
      <c r="L41" s="310">
        <v>2.5228017580854143</v>
      </c>
      <c r="M41" s="310">
        <v>2.9943275939962852</v>
      </c>
      <c r="N41" s="310">
        <v>4.207545763890614</v>
      </c>
      <c r="O41" s="310">
        <v>4.407400079145232</v>
      </c>
      <c r="P41" s="310">
        <v>4.522008253094911</v>
      </c>
      <c r="Q41" s="310">
        <v>4.073463050123732</v>
      </c>
      <c r="R41" s="311">
        <v>3.723506281768486</v>
      </c>
      <c r="S41" s="53" t="s">
        <v>106</v>
      </c>
    </row>
    <row r="42" spans="2:19" ht="15" customHeight="1">
      <c r="B42" s="466" t="s">
        <v>196</v>
      </c>
      <c r="C42" s="467"/>
      <c r="D42" s="467"/>
      <c r="E42" s="467"/>
      <c r="F42" s="467"/>
      <c r="G42" s="467"/>
      <c r="H42" s="467"/>
      <c r="I42" s="468"/>
      <c r="J42" s="468"/>
      <c r="K42" s="468"/>
      <c r="L42" s="468"/>
      <c r="M42" s="468"/>
      <c r="N42" s="468"/>
      <c r="O42" s="468"/>
      <c r="P42" s="468"/>
      <c r="Q42" s="468"/>
      <c r="R42" s="468"/>
      <c r="S42" s="468"/>
    </row>
    <row r="43" spans="2:19" ht="13.5" customHeight="1">
      <c r="B43" s="469" t="s">
        <v>237</v>
      </c>
      <c r="C43" s="469"/>
      <c r="D43" s="469"/>
      <c r="E43" s="469"/>
      <c r="F43" s="469"/>
      <c r="G43" s="469"/>
      <c r="H43" s="419"/>
      <c r="I43" s="419"/>
      <c r="J43" s="419"/>
      <c r="K43" s="419"/>
      <c r="L43" s="419"/>
      <c r="M43" s="419"/>
      <c r="N43" s="419"/>
      <c r="O43" s="419"/>
      <c r="P43" s="419"/>
      <c r="Q43" s="419"/>
      <c r="R43" s="419"/>
      <c r="S43" s="419"/>
    </row>
    <row r="44" spans="11:17" ht="12.75">
      <c r="K44" s="387"/>
      <c r="L44" s="387"/>
      <c r="M44" s="387"/>
      <c r="N44" s="387"/>
      <c r="O44" s="387"/>
      <c r="P44" s="387"/>
      <c r="Q44" s="387"/>
    </row>
    <row r="45" spans="11:17" ht="12.75">
      <c r="K45" s="387"/>
      <c r="L45" s="387"/>
      <c r="M45" s="387"/>
      <c r="N45" s="387"/>
      <c r="O45" s="387"/>
      <c r="P45" s="387"/>
      <c r="Q45" s="387"/>
    </row>
  </sheetData>
  <mergeCells count="7">
    <mergeCell ref="B2:R2"/>
    <mergeCell ref="B42:S42"/>
    <mergeCell ref="B43:S43"/>
    <mergeCell ref="K3:R3"/>
    <mergeCell ref="K4:R4"/>
    <mergeCell ref="C3:J3"/>
    <mergeCell ref="C4:J4"/>
  </mergeCells>
  <printOptions horizontalCentered="1"/>
  <pageMargins left="0.6692913385826772" right="0.6692913385826772" top="0.5118110236220472" bottom="0.2755905511811024" header="0" footer="0"/>
  <pageSetup fitToHeight="1" fitToWidth="1" horizontalDpi="600" verticalDpi="600" orientation="landscape" paperSize="9" scale="99" r:id="rId1"/>
</worksheet>
</file>

<file path=xl/worksheets/sheet8.xml><?xml version="1.0" encoding="utf-8"?>
<worksheet xmlns="http://schemas.openxmlformats.org/spreadsheetml/2006/main" xmlns:r="http://schemas.openxmlformats.org/officeDocument/2006/relationships">
  <sheetPr codeName="Sheet18">
    <pageSetUpPr fitToPage="1"/>
  </sheetPr>
  <dimension ref="A1:I43"/>
  <sheetViews>
    <sheetView workbookViewId="0" topLeftCell="A1">
      <selection activeCell="A1" sqref="A1"/>
    </sheetView>
  </sheetViews>
  <sheetFormatPr defaultColWidth="9.140625" defaultRowHeight="12.75"/>
  <cols>
    <col min="1" max="1" width="3.7109375" style="0" customWidth="1"/>
    <col min="2" max="2" width="4.00390625" style="0" customWidth="1"/>
    <col min="3" max="8" width="9.7109375" style="0" customWidth="1"/>
    <col min="9" max="9" width="4.00390625" style="0" customWidth="1"/>
  </cols>
  <sheetData>
    <row r="1" spans="8:9" ht="14.25" customHeight="1">
      <c r="H1" s="478" t="s">
        <v>136</v>
      </c>
      <c r="I1" s="478"/>
    </row>
    <row r="2" spans="2:9" ht="30" customHeight="1">
      <c r="B2" s="464" t="s">
        <v>137</v>
      </c>
      <c r="C2" s="464"/>
      <c r="D2" s="464"/>
      <c r="E2" s="464"/>
      <c r="F2" s="464"/>
      <c r="G2" s="464"/>
      <c r="H2" s="464"/>
      <c r="I2" s="419"/>
    </row>
    <row r="3" spans="2:9" ht="24.75" customHeight="1">
      <c r="B3" s="48"/>
      <c r="C3" s="479" t="s">
        <v>233</v>
      </c>
      <c r="D3" s="480"/>
      <c r="E3" s="481"/>
      <c r="F3" s="479" t="s">
        <v>234</v>
      </c>
      <c r="G3" s="480"/>
      <c r="H3" s="481"/>
      <c r="I3" s="48"/>
    </row>
    <row r="4" spans="2:9" ht="15" customHeight="1">
      <c r="B4" s="48"/>
      <c r="C4" s="201" t="s">
        <v>189</v>
      </c>
      <c r="D4" s="202" t="s">
        <v>138</v>
      </c>
      <c r="E4" s="203" t="s">
        <v>164</v>
      </c>
      <c r="F4" s="201" t="s">
        <v>189</v>
      </c>
      <c r="G4" s="202" t="s">
        <v>138</v>
      </c>
      <c r="H4" s="203" t="s">
        <v>164</v>
      </c>
      <c r="I4" s="48"/>
    </row>
    <row r="5" spans="2:9" ht="18" customHeight="1">
      <c r="B5" s="48"/>
      <c r="C5" s="482">
        <v>2007</v>
      </c>
      <c r="D5" s="482"/>
      <c r="E5" s="482"/>
      <c r="F5" s="482">
        <v>2007</v>
      </c>
      <c r="G5" s="482"/>
      <c r="H5" s="482"/>
      <c r="I5" s="48"/>
    </row>
    <row r="6" spans="2:9" ht="10.5" customHeight="1">
      <c r="B6" s="84" t="s">
        <v>127</v>
      </c>
      <c r="C6" s="284">
        <v>1.8098980645142986</v>
      </c>
      <c r="D6" s="284">
        <v>26.586793083179742</v>
      </c>
      <c r="E6" s="285">
        <v>71.60331431062085</v>
      </c>
      <c r="F6" s="353">
        <v>6.324404300995498</v>
      </c>
      <c r="G6" s="353">
        <v>25.003988946126277</v>
      </c>
      <c r="H6" s="354">
        <v>68.66540656833789</v>
      </c>
      <c r="I6" s="84" t="s">
        <v>127</v>
      </c>
    </row>
    <row r="7" spans="2:9" ht="12" customHeight="1">
      <c r="B7" s="81" t="s">
        <v>128</v>
      </c>
      <c r="C7" s="286">
        <v>1.6398452123804765</v>
      </c>
      <c r="D7" s="286">
        <v>26.103770894870472</v>
      </c>
      <c r="E7" s="287">
        <v>72.25638584739488</v>
      </c>
      <c r="F7" s="350">
        <v>3.6461919028433027</v>
      </c>
      <c r="G7" s="350">
        <v>23.803249078825033</v>
      </c>
      <c r="H7" s="351">
        <v>72.55149339394148</v>
      </c>
      <c r="I7" s="81" t="s">
        <v>128</v>
      </c>
    </row>
    <row r="8" spans="2:9" ht="12" customHeight="1">
      <c r="B8" s="83" t="s">
        <v>191</v>
      </c>
      <c r="C8" s="288">
        <v>4.098237333679831</v>
      </c>
      <c r="D8" s="288">
        <v>33.08664667291274</v>
      </c>
      <c r="E8" s="289">
        <v>62.81516859932024</v>
      </c>
      <c r="F8" s="327">
        <v>17.58573255785892</v>
      </c>
      <c r="G8" s="327">
        <v>30.05285131645631</v>
      </c>
      <c r="H8" s="328">
        <v>52.325216593865385</v>
      </c>
      <c r="I8" s="83" t="s">
        <v>191</v>
      </c>
    </row>
    <row r="9" spans="1:9" ht="12" customHeight="1">
      <c r="A9" s="46"/>
      <c r="B9" s="50" t="s">
        <v>44</v>
      </c>
      <c r="C9" s="290">
        <v>0.7896265965492483</v>
      </c>
      <c r="D9" s="290">
        <v>23.943983943621404</v>
      </c>
      <c r="E9" s="291">
        <v>75.26638945982936</v>
      </c>
      <c r="F9" s="290">
        <v>2.0099314258689995</v>
      </c>
      <c r="G9" s="290">
        <v>20.524946795932845</v>
      </c>
      <c r="H9" s="291">
        <v>77.46512177819815</v>
      </c>
      <c r="I9" s="50" t="s">
        <v>44</v>
      </c>
    </row>
    <row r="10" spans="1:9" ht="12" customHeight="1">
      <c r="A10" s="46"/>
      <c r="B10" s="81" t="s">
        <v>46</v>
      </c>
      <c r="C10" s="292">
        <v>6.244968324151622</v>
      </c>
      <c r="D10" s="292">
        <v>32.29587729244206</v>
      </c>
      <c r="E10" s="293">
        <v>61.45957588504807</v>
      </c>
      <c r="F10" s="292">
        <v>21.40200286123033</v>
      </c>
      <c r="G10" s="292">
        <v>27.038626609442062</v>
      </c>
      <c r="H10" s="293">
        <v>51.58798283261803</v>
      </c>
      <c r="I10" s="81" t="s">
        <v>46</v>
      </c>
    </row>
    <row r="11" spans="1:9" ht="12" customHeight="1">
      <c r="A11" s="46"/>
      <c r="B11" s="51" t="s">
        <v>48</v>
      </c>
      <c r="C11" s="294">
        <v>2.3991783121890093</v>
      </c>
      <c r="D11" s="294">
        <v>38.879900587642915</v>
      </c>
      <c r="E11" s="295">
        <v>58.72100836522871</v>
      </c>
      <c r="F11" s="294">
        <v>3.826121794871795</v>
      </c>
      <c r="G11" s="294">
        <v>38.26121794871795</v>
      </c>
      <c r="H11" s="295">
        <v>57.912660256410255</v>
      </c>
      <c r="I11" s="51" t="s">
        <v>48</v>
      </c>
    </row>
    <row r="12" spans="1:9" ht="12" customHeight="1">
      <c r="A12" s="46"/>
      <c r="B12" s="81" t="s">
        <v>52</v>
      </c>
      <c r="C12" s="292">
        <v>1.168744655369898</v>
      </c>
      <c r="D12" s="292">
        <v>26.463632500362838</v>
      </c>
      <c r="E12" s="293">
        <v>72.36757063786823</v>
      </c>
      <c r="F12" s="292">
        <v>3.0357788218286954</v>
      </c>
      <c r="G12" s="292">
        <v>20.925189736176364</v>
      </c>
      <c r="H12" s="293">
        <v>76.07517166606434</v>
      </c>
      <c r="I12" s="81" t="s">
        <v>52</v>
      </c>
    </row>
    <row r="13" spans="1:9" ht="12" customHeight="1">
      <c r="A13" s="46"/>
      <c r="B13" s="51" t="s">
        <v>54</v>
      </c>
      <c r="C13" s="294">
        <v>0.9220664974829703</v>
      </c>
      <c r="D13" s="294">
        <v>30.36417481496493</v>
      </c>
      <c r="E13" s="295">
        <v>68.7137586875521</v>
      </c>
      <c r="F13" s="294">
        <v>2.195567681655556</v>
      </c>
      <c r="G13" s="294">
        <v>25.932408432215386</v>
      </c>
      <c r="H13" s="295">
        <v>71.87202388612906</v>
      </c>
      <c r="I13" s="51" t="s">
        <v>54</v>
      </c>
    </row>
    <row r="14" spans="1:9" ht="12" customHeight="1">
      <c r="A14" s="46"/>
      <c r="B14" s="81" t="s">
        <v>56</v>
      </c>
      <c r="C14" s="292">
        <v>2.773446621321342</v>
      </c>
      <c r="D14" s="292">
        <v>30.378354763142234</v>
      </c>
      <c r="E14" s="293">
        <v>66.84819861553642</v>
      </c>
      <c r="F14" s="292">
        <v>5.288461538461538</v>
      </c>
      <c r="G14" s="292">
        <v>33.33333333333333</v>
      </c>
      <c r="H14" s="293">
        <v>61.53846153846154</v>
      </c>
      <c r="I14" s="81" t="s">
        <v>56</v>
      </c>
    </row>
    <row r="15" spans="1:9" ht="12" customHeight="1">
      <c r="A15" s="46"/>
      <c r="B15" s="51" t="s">
        <v>58</v>
      </c>
      <c r="C15" s="294">
        <v>1.6604530254021983</v>
      </c>
      <c r="D15" s="294">
        <v>33.575163656648854</v>
      </c>
      <c r="E15" s="295">
        <v>64.76444222432846</v>
      </c>
      <c r="F15" s="294">
        <v>5.9244126659857</v>
      </c>
      <c r="G15" s="294">
        <v>27.630234933605717</v>
      </c>
      <c r="H15" s="295">
        <v>66.44535240040858</v>
      </c>
      <c r="I15" s="51" t="s">
        <v>58</v>
      </c>
    </row>
    <row r="16" spans="1:9" ht="12" customHeight="1">
      <c r="A16" s="46"/>
      <c r="B16" s="81" t="s">
        <v>60</v>
      </c>
      <c r="C16" s="292">
        <v>3.79081080143431</v>
      </c>
      <c r="D16" s="292">
        <v>20.34569149450239</v>
      </c>
      <c r="E16" s="293">
        <v>75.8634977040633</v>
      </c>
      <c r="F16" s="292">
        <v>12.384513858337</v>
      </c>
      <c r="G16" s="292">
        <v>19.951605807303125</v>
      </c>
      <c r="H16" s="293">
        <v>67.66388033435987</v>
      </c>
      <c r="I16" s="81" t="s">
        <v>60</v>
      </c>
    </row>
    <row r="17" spans="1:9" ht="12" customHeight="1">
      <c r="A17" s="46"/>
      <c r="B17" s="51" t="s">
        <v>62</v>
      </c>
      <c r="C17" s="294">
        <v>2.875471601971121</v>
      </c>
      <c r="D17" s="294">
        <v>29.759172485833364</v>
      </c>
      <c r="E17" s="295">
        <v>67.36535591219551</v>
      </c>
      <c r="F17" s="294">
        <v>5.195411844085743</v>
      </c>
      <c r="G17" s="294">
        <v>29.335132610162457</v>
      </c>
      <c r="H17" s="295">
        <v>65.46945554575181</v>
      </c>
      <c r="I17" s="51" t="s">
        <v>62</v>
      </c>
    </row>
    <row r="18" spans="1:9" ht="12" customHeight="1">
      <c r="A18" s="46"/>
      <c r="B18" s="81" t="s">
        <v>64</v>
      </c>
      <c r="C18" s="292">
        <v>2.202066845486884</v>
      </c>
      <c r="D18" s="292">
        <v>20.569658321231554</v>
      </c>
      <c r="E18" s="293">
        <v>77.22827483328157</v>
      </c>
      <c r="F18" s="292">
        <v>3.575410097149227</v>
      </c>
      <c r="G18" s="292">
        <v>20.445134575569355</v>
      </c>
      <c r="H18" s="293">
        <v>75.97945532728141</v>
      </c>
      <c r="I18" s="81" t="s">
        <v>64</v>
      </c>
    </row>
    <row r="19" spans="1:9" ht="12" customHeight="1">
      <c r="A19" s="46"/>
      <c r="B19" s="51" t="s">
        <v>68</v>
      </c>
      <c r="C19" s="294">
        <v>2.035648060471483</v>
      </c>
      <c r="D19" s="294">
        <v>27.029929436037932</v>
      </c>
      <c r="E19" s="295">
        <v>70.93442979300548</v>
      </c>
      <c r="F19" s="294">
        <v>4.1769142482374155</v>
      </c>
      <c r="G19" s="294">
        <v>28.812100344318743</v>
      </c>
      <c r="H19" s="295">
        <v>67.01508444007214</v>
      </c>
      <c r="I19" s="51" t="s">
        <v>68</v>
      </c>
    </row>
    <row r="20" spans="1:9" ht="12" customHeight="1">
      <c r="A20" s="46"/>
      <c r="B20" s="81" t="s">
        <v>50</v>
      </c>
      <c r="C20" s="292">
        <v>2.215306144502799</v>
      </c>
      <c r="D20" s="292">
        <v>18.96806357028104</v>
      </c>
      <c r="E20" s="293">
        <v>78.81663028521615</v>
      </c>
      <c r="F20" s="292">
        <v>4.918032786885246</v>
      </c>
      <c r="G20" s="292">
        <v>20.21857923497268</v>
      </c>
      <c r="H20" s="293">
        <v>75.13661202185791</v>
      </c>
      <c r="I20" s="81" t="s">
        <v>50</v>
      </c>
    </row>
    <row r="21" spans="1:9" ht="12" customHeight="1">
      <c r="A21" s="46"/>
      <c r="B21" s="51" t="s">
        <v>72</v>
      </c>
      <c r="C21" s="294">
        <v>3.5804461217641164</v>
      </c>
      <c r="D21" s="294">
        <v>23.253869122605757</v>
      </c>
      <c r="E21" s="295">
        <v>73.16568475563012</v>
      </c>
      <c r="F21" s="294">
        <v>11.890838206627679</v>
      </c>
      <c r="G21" s="294">
        <v>25.828460038986357</v>
      </c>
      <c r="H21" s="295">
        <v>62.28070175438597</v>
      </c>
      <c r="I21" s="51" t="s">
        <v>72</v>
      </c>
    </row>
    <row r="22" spans="1:9" ht="12" customHeight="1">
      <c r="A22" s="46"/>
      <c r="B22" s="81" t="s">
        <v>74</v>
      </c>
      <c r="C22" s="292">
        <v>4.480554933638138</v>
      </c>
      <c r="D22" s="292">
        <v>32.79953179438232</v>
      </c>
      <c r="E22" s="293">
        <v>62.719913271979536</v>
      </c>
      <c r="F22" s="292">
        <v>13.963039014373715</v>
      </c>
      <c r="G22" s="292">
        <v>28.884325804243673</v>
      </c>
      <c r="H22" s="293">
        <v>57.08418891170432</v>
      </c>
      <c r="I22" s="81" t="s">
        <v>74</v>
      </c>
    </row>
    <row r="23" spans="1:9" ht="12" customHeight="1">
      <c r="A23" s="46"/>
      <c r="B23" s="51" t="s">
        <v>76</v>
      </c>
      <c r="C23" s="294">
        <v>0.42116547974576923</v>
      </c>
      <c r="D23" s="294">
        <v>15.655716364193276</v>
      </c>
      <c r="E23" s="295">
        <v>83.92281185389386</v>
      </c>
      <c r="F23" s="294">
        <v>1.6233766233766231</v>
      </c>
      <c r="G23" s="294">
        <v>23.051948051948052</v>
      </c>
      <c r="H23" s="295">
        <v>75.64935064935064</v>
      </c>
      <c r="I23" s="51" t="s">
        <v>76</v>
      </c>
    </row>
    <row r="24" spans="1:9" ht="12" customHeight="1">
      <c r="A24" s="46"/>
      <c r="B24" s="81" t="s">
        <v>70</v>
      </c>
      <c r="C24" s="292">
        <v>4.02963352500098</v>
      </c>
      <c r="D24" s="292">
        <v>29.61968618170831</v>
      </c>
      <c r="E24" s="293">
        <v>66.35056496979676</v>
      </c>
      <c r="F24" s="292">
        <v>4.974226804123711</v>
      </c>
      <c r="G24" s="292">
        <v>32.34536082474227</v>
      </c>
      <c r="H24" s="293">
        <v>62.68041237113402</v>
      </c>
      <c r="I24" s="81" t="s">
        <v>70</v>
      </c>
    </row>
    <row r="25" spans="1:9" ht="12" customHeight="1">
      <c r="A25" s="46"/>
      <c r="B25" s="51" t="s">
        <v>78</v>
      </c>
      <c r="C25" s="294">
        <v>2.614798647665512</v>
      </c>
      <c r="D25" s="294">
        <v>21.46831000984294</v>
      </c>
      <c r="E25" s="295">
        <v>75.91689134249155</v>
      </c>
      <c r="F25" s="294">
        <v>2.2</v>
      </c>
      <c r="G25" s="294">
        <v>34.3</v>
      </c>
      <c r="H25" s="295">
        <v>63.4</v>
      </c>
      <c r="I25" s="51" t="s">
        <v>78</v>
      </c>
    </row>
    <row r="26" spans="1:9" ht="12" customHeight="1">
      <c r="A26" s="46"/>
      <c r="B26" s="82" t="s">
        <v>80</v>
      </c>
      <c r="C26" s="292">
        <v>2.021316350221035</v>
      </c>
      <c r="D26" s="292">
        <v>24.397918455618104</v>
      </c>
      <c r="E26" s="293">
        <v>73.58076519416086</v>
      </c>
      <c r="F26" s="292">
        <v>3.223460979156568</v>
      </c>
      <c r="G26" s="292">
        <v>17.462433349491032</v>
      </c>
      <c r="H26" s="293">
        <v>79.30198739699466</v>
      </c>
      <c r="I26" s="82" t="s">
        <v>80</v>
      </c>
    </row>
    <row r="27" spans="1:9" ht="12" customHeight="1">
      <c r="A27" s="46"/>
      <c r="B27" s="51" t="s">
        <v>42</v>
      </c>
      <c r="C27" s="294">
        <v>1.7724299459910497</v>
      </c>
      <c r="D27" s="294">
        <v>30.5627526253048</v>
      </c>
      <c r="E27" s="295">
        <v>67.66481742870415</v>
      </c>
      <c r="F27" s="294">
        <v>5.9709109466700685</v>
      </c>
      <c r="G27" s="294">
        <v>23.909160500127584</v>
      </c>
      <c r="H27" s="295">
        <v>70.11992855320234</v>
      </c>
      <c r="I27" s="51" t="s">
        <v>42</v>
      </c>
    </row>
    <row r="28" spans="1:9" ht="12" customHeight="1">
      <c r="A28" s="46"/>
      <c r="B28" s="81" t="s">
        <v>81</v>
      </c>
      <c r="C28" s="292">
        <v>4.317230822890897</v>
      </c>
      <c r="D28" s="292">
        <v>31.115808556039244</v>
      </c>
      <c r="E28" s="293">
        <v>64.5669976476983</v>
      </c>
      <c r="F28" s="292">
        <v>19.044726251044118</v>
      </c>
      <c r="G28" s="292">
        <v>26.790189080416127</v>
      </c>
      <c r="H28" s="293">
        <v>54.165084668539755</v>
      </c>
      <c r="I28" s="81" t="s">
        <v>81</v>
      </c>
    </row>
    <row r="29" spans="1:9" ht="12" customHeight="1">
      <c r="A29" s="46"/>
      <c r="B29" s="51" t="s">
        <v>83</v>
      </c>
      <c r="C29" s="294">
        <v>2.4999856955673425</v>
      </c>
      <c r="D29" s="294">
        <v>24.47173730195513</v>
      </c>
      <c r="E29" s="295">
        <v>73.02827700247752</v>
      </c>
      <c r="F29" s="294">
        <v>11.882352941176471</v>
      </c>
      <c r="G29" s="294">
        <v>29.294117647058826</v>
      </c>
      <c r="H29" s="295">
        <v>58.80392156862745</v>
      </c>
      <c r="I29" s="51" t="s">
        <v>83</v>
      </c>
    </row>
    <row r="30" spans="1:9" ht="12" customHeight="1">
      <c r="A30" s="46"/>
      <c r="B30" s="81" t="s">
        <v>85</v>
      </c>
      <c r="C30" s="292">
        <v>6.414294990360298</v>
      </c>
      <c r="D30" s="292">
        <v>37.04386724623268</v>
      </c>
      <c r="E30" s="293">
        <v>56.541837763407024</v>
      </c>
      <c r="F30" s="292">
        <v>33.268587460882706</v>
      </c>
      <c r="G30" s="292">
        <v>29.837056220999248</v>
      </c>
      <c r="H30" s="293">
        <v>36.89435631811806</v>
      </c>
      <c r="I30" s="81" t="s">
        <v>85</v>
      </c>
    </row>
    <row r="31" spans="1:9" ht="12" customHeight="1">
      <c r="A31" s="46"/>
      <c r="B31" s="51" t="s">
        <v>87</v>
      </c>
      <c r="C31" s="294">
        <v>2.3664293842123367</v>
      </c>
      <c r="D31" s="294">
        <v>34.381698377834816</v>
      </c>
      <c r="E31" s="295">
        <v>63.25220302204345</v>
      </c>
      <c r="F31" s="294">
        <v>9.98914223669924</v>
      </c>
      <c r="G31" s="294">
        <v>35.17915309446254</v>
      </c>
      <c r="H31" s="295">
        <v>54.83170466883822</v>
      </c>
      <c r="I31" s="51" t="s">
        <v>87</v>
      </c>
    </row>
    <row r="32" spans="1:9" ht="12" customHeight="1">
      <c r="A32" s="46"/>
      <c r="B32" s="81" t="s">
        <v>91</v>
      </c>
      <c r="C32" s="292">
        <v>2.8644359088298974</v>
      </c>
      <c r="D32" s="292">
        <v>36.96374257614586</v>
      </c>
      <c r="E32" s="293">
        <v>60.172024421867675</v>
      </c>
      <c r="F32" s="292">
        <v>4.414587332053743</v>
      </c>
      <c r="G32" s="292">
        <v>34.11708253358925</v>
      </c>
      <c r="H32" s="293">
        <v>61.51631477927063</v>
      </c>
      <c r="I32" s="81" t="s">
        <v>91</v>
      </c>
    </row>
    <row r="33" spans="1:9" ht="12" customHeight="1">
      <c r="A33" s="46"/>
      <c r="B33" s="51" t="s">
        <v>66</v>
      </c>
      <c r="C33" s="294">
        <v>3.2470429285204445</v>
      </c>
      <c r="D33" s="294">
        <v>32.60553686142551</v>
      </c>
      <c r="E33" s="295">
        <v>64.14742021005404</v>
      </c>
      <c r="F33" s="294">
        <v>5.047976637463496</v>
      </c>
      <c r="G33" s="294">
        <v>25.823946599916564</v>
      </c>
      <c r="H33" s="295">
        <v>69.12807676261994</v>
      </c>
      <c r="I33" s="51" t="s">
        <v>66</v>
      </c>
    </row>
    <row r="34" spans="1:9" ht="12" customHeight="1">
      <c r="A34" s="46"/>
      <c r="B34" s="81" t="s">
        <v>89</v>
      </c>
      <c r="C34" s="292">
        <v>1.4169635765972468</v>
      </c>
      <c r="D34" s="292">
        <v>28.301077700317684</v>
      </c>
      <c r="E34" s="293">
        <v>70.28202766501941</v>
      </c>
      <c r="F34" s="292">
        <v>2.276385375948494</v>
      </c>
      <c r="G34" s="292">
        <v>22.901816509542424</v>
      </c>
      <c r="H34" s="293">
        <v>74.82179811450908</v>
      </c>
      <c r="I34" s="81" t="s">
        <v>89</v>
      </c>
    </row>
    <row r="35" spans="1:9" ht="12" customHeight="1">
      <c r="A35" s="46"/>
      <c r="B35" s="53" t="s">
        <v>93</v>
      </c>
      <c r="C35" s="296">
        <v>0.7140995472254118</v>
      </c>
      <c r="D35" s="296">
        <v>23.120397497388176</v>
      </c>
      <c r="E35" s="297">
        <v>76.16550295538642</v>
      </c>
      <c r="F35" s="296">
        <v>1.4</v>
      </c>
      <c r="G35" s="296">
        <v>17.8</v>
      </c>
      <c r="H35" s="297">
        <v>80.8</v>
      </c>
      <c r="I35" s="53" t="s">
        <v>93</v>
      </c>
    </row>
    <row r="36" spans="1:9" ht="12" customHeight="1">
      <c r="A36" s="46"/>
      <c r="B36" s="81" t="s">
        <v>110</v>
      </c>
      <c r="C36" s="292">
        <v>6.064125070205475</v>
      </c>
      <c r="D36" s="292">
        <v>28.168742759000548</v>
      </c>
      <c r="E36" s="293">
        <v>65.76740349630049</v>
      </c>
      <c r="F36" s="292">
        <v>13</v>
      </c>
      <c r="G36" s="292">
        <v>30.5</v>
      </c>
      <c r="H36" s="293">
        <v>56.5</v>
      </c>
      <c r="I36" s="81" t="s">
        <v>110</v>
      </c>
    </row>
    <row r="37" spans="1:9" ht="12" customHeight="1">
      <c r="A37" s="46"/>
      <c r="B37" s="51" t="s">
        <v>112</v>
      </c>
      <c r="C37" s="294">
        <v>10.8</v>
      </c>
      <c r="D37" s="294">
        <v>32.2</v>
      </c>
      <c r="E37" s="295">
        <v>57</v>
      </c>
      <c r="F37" s="294">
        <v>18.2</v>
      </c>
      <c r="G37" s="294">
        <v>31.3</v>
      </c>
      <c r="H37" s="295">
        <v>50.4</v>
      </c>
      <c r="I37" s="51" t="s">
        <v>112</v>
      </c>
    </row>
    <row r="38" spans="1:9" ht="12" customHeight="1">
      <c r="A38" s="46"/>
      <c r="B38" s="83" t="s">
        <v>113</v>
      </c>
      <c r="C38" s="298">
        <v>8.7</v>
      </c>
      <c r="D38" s="298">
        <v>27.8</v>
      </c>
      <c r="E38" s="299">
        <v>63.5</v>
      </c>
      <c r="F38" s="298">
        <v>26.4</v>
      </c>
      <c r="G38" s="298">
        <v>25.5</v>
      </c>
      <c r="H38" s="299">
        <v>48</v>
      </c>
      <c r="I38" s="83" t="s">
        <v>113</v>
      </c>
    </row>
    <row r="39" spans="1:9" ht="12" customHeight="1">
      <c r="A39" s="46"/>
      <c r="B39" s="51" t="s">
        <v>96</v>
      </c>
      <c r="C39" s="294">
        <v>6</v>
      </c>
      <c r="D39" s="294">
        <v>25.7</v>
      </c>
      <c r="E39" s="295">
        <v>68.3</v>
      </c>
      <c r="F39" s="294">
        <v>5.1</v>
      </c>
      <c r="G39" s="294">
        <v>23.1</v>
      </c>
      <c r="H39" s="295">
        <v>71.7</v>
      </c>
      <c r="I39" s="51" t="s">
        <v>96</v>
      </c>
    </row>
    <row r="40" spans="1:9" ht="12" customHeight="1">
      <c r="A40" s="46"/>
      <c r="B40" s="81" t="s">
        <v>103</v>
      </c>
      <c r="C40" s="292">
        <v>1.4</v>
      </c>
      <c r="D40" s="292">
        <v>42.7</v>
      </c>
      <c r="E40" s="293">
        <v>55.9</v>
      </c>
      <c r="F40" s="292">
        <v>3.316326530612245</v>
      </c>
      <c r="G40" s="292">
        <v>20.02551020408163</v>
      </c>
      <c r="H40" s="293">
        <v>76.65816326530613</v>
      </c>
      <c r="I40" s="81" t="s">
        <v>103</v>
      </c>
    </row>
    <row r="41" spans="1:9" ht="12" customHeight="1">
      <c r="A41" s="46"/>
      <c r="B41" s="53" t="s">
        <v>106</v>
      </c>
      <c r="C41" s="296">
        <v>1.2</v>
      </c>
      <c r="D41" s="296">
        <v>28</v>
      </c>
      <c r="E41" s="297">
        <v>70.8</v>
      </c>
      <c r="F41" s="296">
        <v>3.78932316491897</v>
      </c>
      <c r="G41" s="296">
        <v>23.59389895138227</v>
      </c>
      <c r="H41" s="297">
        <v>72.52144899904671</v>
      </c>
      <c r="I41" s="53" t="s">
        <v>106</v>
      </c>
    </row>
    <row r="42" spans="2:9" ht="50.25" customHeight="1">
      <c r="B42" s="476" t="s">
        <v>251</v>
      </c>
      <c r="C42" s="477"/>
      <c r="D42" s="477"/>
      <c r="E42" s="477"/>
      <c r="F42" s="477"/>
      <c r="G42" s="477"/>
      <c r="H42" s="477"/>
      <c r="I42" s="477"/>
    </row>
    <row r="43" spans="2:9" ht="18" customHeight="1">
      <c r="B43" s="469" t="s">
        <v>197</v>
      </c>
      <c r="C43" s="469"/>
      <c r="D43" s="469"/>
      <c r="E43" s="469"/>
      <c r="F43" s="469"/>
      <c r="G43" s="469"/>
      <c r="H43" s="469"/>
      <c r="I43" s="419"/>
    </row>
  </sheetData>
  <mergeCells count="8">
    <mergeCell ref="B2:I2"/>
    <mergeCell ref="B42:I42"/>
    <mergeCell ref="B43:I43"/>
    <mergeCell ref="H1:I1"/>
    <mergeCell ref="C3:E3"/>
    <mergeCell ref="F3:H3"/>
    <mergeCell ref="C5:E5"/>
    <mergeCell ref="F5:H5"/>
  </mergeCells>
  <printOptions horizontalCentered="1"/>
  <pageMargins left="0.6692913385826772" right="0.6692913385826772" top="0.5118110236220472" bottom="0.2755905511811024" header="0" footer="0"/>
  <pageSetup fitToHeight="1" fitToWidth="1" horizontalDpi="600" verticalDpi="600" orientation="landscape" paperSize="9" scale="92" r:id="rId1"/>
</worksheet>
</file>

<file path=xl/worksheets/sheet9.xml><?xml version="1.0" encoding="utf-8"?>
<worksheet xmlns="http://schemas.openxmlformats.org/spreadsheetml/2006/main" xmlns:r="http://schemas.openxmlformats.org/officeDocument/2006/relationships">
  <sheetPr codeName="Sheet17">
    <pageSetUpPr fitToPage="1"/>
  </sheetPr>
  <dimension ref="A1:AV58"/>
  <sheetViews>
    <sheetView workbookViewId="0" topLeftCell="A1">
      <selection activeCell="A1" sqref="A1"/>
    </sheetView>
  </sheetViews>
  <sheetFormatPr defaultColWidth="9.140625" defaultRowHeight="12.75"/>
  <cols>
    <col min="1" max="1" width="3.7109375" style="0" customWidth="1"/>
    <col min="2" max="2" width="4.00390625" style="0" customWidth="1"/>
    <col min="3" max="3" width="6.7109375" style="0" customWidth="1"/>
    <col min="4" max="12" width="6.7109375" style="0" hidden="1" customWidth="1"/>
    <col min="13" max="13" width="6.7109375" style="0" customWidth="1"/>
    <col min="14" max="22" width="6.7109375" style="0" hidden="1" customWidth="1"/>
    <col min="23" max="23" width="6.7109375" style="0" customWidth="1"/>
    <col min="24" max="27" width="6.7109375" style="0" hidden="1" customWidth="1"/>
    <col min="28" max="28" width="6.7109375" style="0" customWidth="1"/>
    <col min="29" max="32" width="6.7109375" style="0" hidden="1" customWidth="1"/>
    <col min="33" max="37" width="6.7109375" style="0" customWidth="1"/>
    <col min="38" max="41" width="6.7109375" style="54" customWidth="1"/>
    <col min="42" max="42" width="6.140625" style="0" customWidth="1"/>
    <col min="43" max="43" width="4.00390625" style="54" customWidth="1"/>
    <col min="44" max="44" width="4.7109375" style="0" customWidth="1"/>
    <col min="45" max="45" width="6.57421875" style="0" customWidth="1"/>
    <col min="46" max="46" width="3.57421875" style="0" customWidth="1"/>
    <col min="47" max="47" width="7.140625" style="0" customWidth="1"/>
    <col min="48" max="48" width="4.7109375" style="0" customWidth="1"/>
    <col min="49" max="49" width="14.00390625" style="0" customWidth="1"/>
    <col min="50" max="60" width="4.7109375" style="0" customWidth="1"/>
  </cols>
  <sheetData>
    <row r="1" spans="2:43" ht="14.25" customHeight="1">
      <c r="B1" s="484"/>
      <c r="C1" s="484"/>
      <c r="D1" s="58"/>
      <c r="E1" s="58"/>
      <c r="F1" s="58"/>
      <c r="G1" s="58"/>
      <c r="H1" s="58"/>
      <c r="I1" s="58"/>
      <c r="J1" s="58"/>
      <c r="K1" s="58"/>
      <c r="L1" s="58"/>
      <c r="M1" s="58"/>
      <c r="N1" s="58"/>
      <c r="O1" s="58"/>
      <c r="P1" s="58"/>
      <c r="Q1" s="58"/>
      <c r="R1" s="58"/>
      <c r="S1" s="58"/>
      <c r="T1" s="58"/>
      <c r="U1" s="58"/>
      <c r="V1" s="58"/>
      <c r="AG1" s="59"/>
      <c r="AQ1" s="59" t="s">
        <v>139</v>
      </c>
    </row>
    <row r="2" spans="2:48" ht="30" customHeight="1">
      <c r="B2" s="437" t="s">
        <v>123</v>
      </c>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485"/>
      <c r="AN2" s="485"/>
      <c r="AO2" s="485"/>
      <c r="AP2" s="485"/>
      <c r="AQ2" s="437"/>
      <c r="AR2" s="56"/>
      <c r="AS2" s="56" t="s">
        <v>122</v>
      </c>
      <c r="AT2" s="56"/>
      <c r="AU2" s="56" t="s">
        <v>140</v>
      </c>
      <c r="AV2" s="56"/>
    </row>
    <row r="3" spans="2:48" ht="18" customHeight="1">
      <c r="B3" s="154"/>
      <c r="C3" s="486" t="s">
        <v>190</v>
      </c>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372"/>
      <c r="AD3" s="372"/>
      <c r="AE3" s="372"/>
      <c r="AF3" s="372"/>
      <c r="AG3" s="238"/>
      <c r="AH3" s="372"/>
      <c r="AI3" s="372"/>
      <c r="AJ3" s="373" t="s">
        <v>244</v>
      </c>
      <c r="AK3" s="372"/>
      <c r="AL3" s="374"/>
      <c r="AM3" s="374"/>
      <c r="AN3" s="335"/>
      <c r="AO3" s="335"/>
      <c r="AP3" s="331" t="s">
        <v>245</v>
      </c>
      <c r="AQ3" s="332"/>
      <c r="AR3" s="60"/>
      <c r="AS3" s="347" t="s">
        <v>256</v>
      </c>
      <c r="AT3" s="347"/>
      <c r="AU3" s="348" t="s">
        <v>199</v>
      </c>
      <c r="AV3" s="347"/>
    </row>
    <row r="4" spans="2:48" s="78" customFormat="1" ht="18" customHeight="1">
      <c r="B4" s="330"/>
      <c r="C4" s="329">
        <v>1970</v>
      </c>
      <c r="D4" s="329">
        <v>1971</v>
      </c>
      <c r="E4" s="329">
        <v>1972</v>
      </c>
      <c r="F4" s="329">
        <v>1973</v>
      </c>
      <c r="G4" s="329">
        <v>1974</v>
      </c>
      <c r="H4" s="329">
        <v>1975</v>
      </c>
      <c r="I4" s="329">
        <v>1976</v>
      </c>
      <c r="J4" s="329">
        <v>1977</v>
      </c>
      <c r="K4" s="329">
        <v>1978</v>
      </c>
      <c r="L4" s="329">
        <v>1979</v>
      </c>
      <c r="M4" s="329">
        <v>1980</v>
      </c>
      <c r="N4" s="329">
        <v>1981</v>
      </c>
      <c r="O4" s="329">
        <v>1982</v>
      </c>
      <c r="P4" s="329">
        <v>1983</v>
      </c>
      <c r="Q4" s="329">
        <v>1984</v>
      </c>
      <c r="R4" s="329">
        <v>1985</v>
      </c>
      <c r="S4" s="329">
        <v>1986</v>
      </c>
      <c r="T4" s="329">
        <v>1987</v>
      </c>
      <c r="U4" s="329">
        <v>1988</v>
      </c>
      <c r="V4" s="329">
        <v>1989</v>
      </c>
      <c r="W4" s="329">
        <v>1990</v>
      </c>
      <c r="X4" s="329">
        <v>1991</v>
      </c>
      <c r="Y4" s="329">
        <v>1992</v>
      </c>
      <c r="Z4" s="329">
        <v>1993</v>
      </c>
      <c r="AA4" s="329">
        <v>1994</v>
      </c>
      <c r="AB4" s="329">
        <v>1995</v>
      </c>
      <c r="AC4" s="329">
        <v>1996</v>
      </c>
      <c r="AD4" s="329">
        <v>1997</v>
      </c>
      <c r="AE4" s="329">
        <v>1998</v>
      </c>
      <c r="AF4" s="329">
        <v>1999</v>
      </c>
      <c r="AG4" s="329">
        <v>2000</v>
      </c>
      <c r="AH4" s="329">
        <v>2001</v>
      </c>
      <c r="AI4" s="329">
        <v>2002</v>
      </c>
      <c r="AJ4" s="329">
        <v>2003</v>
      </c>
      <c r="AK4" s="329">
        <v>2004</v>
      </c>
      <c r="AL4" s="329">
        <v>2005</v>
      </c>
      <c r="AM4" s="329">
        <v>2006</v>
      </c>
      <c r="AN4" s="329">
        <v>2007</v>
      </c>
      <c r="AO4" s="329">
        <v>2008</v>
      </c>
      <c r="AP4" s="334" t="s">
        <v>4</v>
      </c>
      <c r="AQ4" s="333"/>
      <c r="AR4" s="375"/>
      <c r="AS4" s="49"/>
      <c r="AT4" s="239"/>
      <c r="AU4" s="49"/>
      <c r="AV4" s="376"/>
    </row>
    <row r="5" spans="2:48" ht="15" customHeight="1">
      <c r="B5" s="91" t="s">
        <v>127</v>
      </c>
      <c r="C5" s="116">
        <f>SUM(C8:C34)</f>
        <v>435.47404200000005</v>
      </c>
      <c r="D5" s="92">
        <f aca="true" t="shared" si="0" ref="D5:AK5">SUM(D8:D34)</f>
        <v>437.30883900000003</v>
      </c>
      <c r="E5" s="92">
        <f t="shared" si="0"/>
        <v>440.09704200000004</v>
      </c>
      <c r="F5" s="92">
        <f t="shared" si="0"/>
        <v>442.774622</v>
      </c>
      <c r="G5" s="92">
        <f t="shared" si="0"/>
        <v>445.200115</v>
      </c>
      <c r="H5" s="92">
        <f t="shared" si="0"/>
        <v>447.3195859999998</v>
      </c>
      <c r="I5" s="92">
        <f t="shared" si="0"/>
        <v>449.5115780000001</v>
      </c>
      <c r="J5" s="92">
        <f t="shared" si="0"/>
        <v>451.45083100000005</v>
      </c>
      <c r="K5" s="92">
        <f t="shared" si="0"/>
        <v>453.411921</v>
      </c>
      <c r="L5" s="92">
        <f t="shared" si="0"/>
        <v>455.4091020000001</v>
      </c>
      <c r="M5" s="92">
        <f t="shared" si="0"/>
        <v>457.0528029999999</v>
      </c>
      <c r="N5" s="92">
        <f t="shared" si="0"/>
        <v>459.1853950000001</v>
      </c>
      <c r="O5" s="92">
        <f t="shared" si="0"/>
        <v>460.61368500000003</v>
      </c>
      <c r="P5" s="92">
        <f t="shared" si="0"/>
        <v>461.7403520000001</v>
      </c>
      <c r="Q5" s="92">
        <f t="shared" si="0"/>
        <v>462.681387</v>
      </c>
      <c r="R5" s="92">
        <f t="shared" si="0"/>
        <v>463.64332200000007</v>
      </c>
      <c r="S5" s="92">
        <f t="shared" si="0"/>
        <v>464.781584</v>
      </c>
      <c r="T5" s="92">
        <f t="shared" si="0"/>
        <v>466.0948430000001</v>
      </c>
      <c r="U5" s="92">
        <f t="shared" si="0"/>
        <v>467.323916</v>
      </c>
      <c r="V5" s="92">
        <f t="shared" si="0"/>
        <v>468.94408100000015</v>
      </c>
      <c r="W5" s="92">
        <f t="shared" si="0"/>
        <v>470.38822500000003</v>
      </c>
      <c r="X5" s="92">
        <f t="shared" si="0"/>
        <v>471.967435</v>
      </c>
      <c r="Y5" s="92">
        <f t="shared" si="0"/>
        <v>472.7369969999999</v>
      </c>
      <c r="Z5" s="92">
        <f t="shared" si="0"/>
        <v>474.36938599999996</v>
      </c>
      <c r="AA5" s="92">
        <f t="shared" si="0"/>
        <v>475.553919</v>
      </c>
      <c r="AB5" s="92">
        <f t="shared" si="0"/>
        <v>476.4913849999999</v>
      </c>
      <c r="AC5" s="92">
        <f t="shared" si="0"/>
        <v>477.3325440000001</v>
      </c>
      <c r="AD5" s="92">
        <f t="shared" si="0"/>
        <v>478.101984</v>
      </c>
      <c r="AE5" s="92">
        <f t="shared" si="0"/>
        <v>478.74706</v>
      </c>
      <c r="AF5" s="92">
        <f t="shared" si="0"/>
        <v>479.41386800000004</v>
      </c>
      <c r="AG5" s="92">
        <f t="shared" si="0"/>
        <v>481.0722330000001</v>
      </c>
      <c r="AH5" s="92">
        <f t="shared" si="0"/>
        <v>482.067072</v>
      </c>
      <c r="AI5" s="92">
        <f t="shared" si="0"/>
        <v>482.87396900000005</v>
      </c>
      <c r="AJ5" s="92">
        <f t="shared" si="0"/>
        <v>484.852424</v>
      </c>
      <c r="AK5" s="92">
        <f t="shared" si="0"/>
        <v>486.96652200000005</v>
      </c>
      <c r="AL5" s="92">
        <f>SUM(AL8:AL34)</f>
        <v>489.21093899999994</v>
      </c>
      <c r="AM5" s="92">
        <f>SUM(AM8:AM34)</f>
        <v>491.17594199999996</v>
      </c>
      <c r="AN5" s="92">
        <f>SUM(AN8:AN34)</f>
        <v>493.23647599999987</v>
      </c>
      <c r="AO5" s="92">
        <f>SUM(AO8:AO34)</f>
        <v>495.577715</v>
      </c>
      <c r="AP5" s="315">
        <f>100*(AO5/AN5-1)</f>
        <v>0.4746686658267718</v>
      </c>
      <c r="AQ5" s="91" t="s">
        <v>127</v>
      </c>
      <c r="AR5" s="60"/>
      <c r="AS5" s="85">
        <f>SUM(AS8:AS34)</f>
        <v>4322.97</v>
      </c>
      <c r="AT5" s="60"/>
      <c r="AU5" s="85">
        <f>1000*AO5/AS5</f>
        <v>114.63824986062822</v>
      </c>
      <c r="AV5" s="377"/>
    </row>
    <row r="6" spans="2:48" ht="15" customHeight="1">
      <c r="B6" s="93" t="s">
        <v>128</v>
      </c>
      <c r="C6" s="117">
        <f aca="true" t="shared" si="1" ref="C6:AN6">SUM(C8,C11:C12,C14:C18,C22,C25:C26,C28,C32:C34)</f>
        <v>339.975029</v>
      </c>
      <c r="D6" s="95">
        <f t="shared" si="1"/>
        <v>341.524627</v>
      </c>
      <c r="E6" s="95">
        <f t="shared" si="1"/>
        <v>343.6279939999999</v>
      </c>
      <c r="F6" s="95">
        <f t="shared" si="1"/>
        <v>345.57090099999994</v>
      </c>
      <c r="G6" s="95">
        <f t="shared" si="1"/>
        <v>347.24502499999994</v>
      </c>
      <c r="H6" s="95">
        <f t="shared" si="1"/>
        <v>348.64347499999997</v>
      </c>
      <c r="I6" s="95">
        <f t="shared" si="1"/>
        <v>349.89339399999994</v>
      </c>
      <c r="J6" s="95">
        <f t="shared" si="1"/>
        <v>350.97932600000007</v>
      </c>
      <c r="K6" s="95">
        <f t="shared" si="1"/>
        <v>352.1518669999999</v>
      </c>
      <c r="L6" s="95">
        <f t="shared" si="1"/>
        <v>353.543173</v>
      </c>
      <c r="M6" s="95">
        <f t="shared" si="1"/>
        <v>354.56837799999994</v>
      </c>
      <c r="N6" s="95">
        <f t="shared" si="1"/>
        <v>356.05772500000006</v>
      </c>
      <c r="O6" s="95">
        <f t="shared" si="1"/>
        <v>356.905585</v>
      </c>
      <c r="P6" s="95">
        <f t="shared" si="1"/>
        <v>357.477608</v>
      </c>
      <c r="Q6" s="95">
        <f t="shared" si="1"/>
        <v>357.8911550000001</v>
      </c>
      <c r="R6" s="95">
        <f t="shared" si="1"/>
        <v>358.35609600000004</v>
      </c>
      <c r="S6" s="95">
        <f t="shared" si="1"/>
        <v>358.99431599999997</v>
      </c>
      <c r="T6" s="95">
        <f t="shared" si="1"/>
        <v>359.80671300000006</v>
      </c>
      <c r="U6" s="95">
        <f t="shared" si="1"/>
        <v>360.607127</v>
      </c>
      <c r="V6" s="95">
        <f t="shared" si="1"/>
        <v>361.89409200000006</v>
      </c>
      <c r="W6" s="95">
        <f t="shared" si="1"/>
        <v>363.492622</v>
      </c>
      <c r="X6" s="95">
        <f t="shared" si="1"/>
        <v>365.06338700000003</v>
      </c>
      <c r="Y6" s="95">
        <f t="shared" si="1"/>
        <v>366.6805109999999</v>
      </c>
      <c r="Z6" s="95">
        <f t="shared" si="1"/>
        <v>368.42261499999995</v>
      </c>
      <c r="AA6" s="95">
        <f t="shared" si="1"/>
        <v>369.65587600000003</v>
      </c>
      <c r="AB6" s="95">
        <f t="shared" si="1"/>
        <v>370.6670679999999</v>
      </c>
      <c r="AC6" s="95">
        <f t="shared" si="1"/>
        <v>371.66706800000003</v>
      </c>
      <c r="AD6" s="95">
        <f t="shared" si="1"/>
        <v>372.612529</v>
      </c>
      <c r="AE6" s="95">
        <f t="shared" si="1"/>
        <v>373.43579700000004</v>
      </c>
      <c r="AF6" s="95">
        <f t="shared" si="1"/>
        <v>374.279064</v>
      </c>
      <c r="AG6" s="95">
        <f t="shared" si="1"/>
        <v>375.54960100000005</v>
      </c>
      <c r="AH6" s="95">
        <f t="shared" si="1"/>
        <v>377.09029599999997</v>
      </c>
      <c r="AI6" s="95">
        <f t="shared" si="1"/>
        <v>378.8701520000001</v>
      </c>
      <c r="AJ6" s="95">
        <f t="shared" si="1"/>
        <v>381.03294200000005</v>
      </c>
      <c r="AK6" s="95">
        <f t="shared" si="1"/>
        <v>383.31234300000006</v>
      </c>
      <c r="AL6" s="95">
        <f t="shared" si="1"/>
        <v>385.685878</v>
      </c>
      <c r="AM6" s="95">
        <f t="shared" si="1"/>
        <v>387.755748</v>
      </c>
      <c r="AN6" s="95">
        <f t="shared" si="1"/>
        <v>389.91414</v>
      </c>
      <c r="AO6" s="95">
        <f>SUM(AO8,AO11:AO12,AO14:AO18,AO22,AO25:AO26,AO28,AO32:AO34)</f>
        <v>392.26207999999997</v>
      </c>
      <c r="AP6" s="316">
        <f>100*(AO6/AN6-1)</f>
        <v>0.602168467139963</v>
      </c>
      <c r="AQ6" s="93" t="s">
        <v>128</v>
      </c>
      <c r="AR6" s="378"/>
      <c r="AS6" s="85">
        <f>SUM(AS8,AS11:AS12,AS14:AS18,AS22,AS25:AS26,AS28,AS32:AS34)</f>
        <v>3236.2999999999997</v>
      </c>
      <c r="AT6" s="61"/>
      <c r="AU6" s="85">
        <f aca="true" t="shared" si="2" ref="AU6:AU40">1000*AO6/AS6</f>
        <v>121.20695856379199</v>
      </c>
      <c r="AV6" s="60"/>
    </row>
    <row r="7" spans="2:48" ht="15" customHeight="1">
      <c r="B7" s="96" t="s">
        <v>191</v>
      </c>
      <c r="C7" s="118">
        <f>SUM(C9+C10+C13+C19+C20+C21+C23+C24+C27+C29+C30+C31)</f>
        <v>95.49901299999999</v>
      </c>
      <c r="D7" s="97">
        <f aca="true" t="shared" si="3" ref="D7:AN7">SUM(D9+D10+D13+D19+D20+D21+D23+D24+D27+D29+D30+D31)</f>
        <v>95.784212</v>
      </c>
      <c r="E7" s="97">
        <f t="shared" si="3"/>
        <v>96.46904800000002</v>
      </c>
      <c r="F7" s="97">
        <f t="shared" si="3"/>
        <v>97.203721</v>
      </c>
      <c r="G7" s="97">
        <f t="shared" si="3"/>
        <v>97.95509</v>
      </c>
      <c r="H7" s="97">
        <f t="shared" si="3"/>
        <v>98.67611099999999</v>
      </c>
      <c r="I7" s="97">
        <f t="shared" si="3"/>
        <v>99.61818399999997</v>
      </c>
      <c r="J7" s="97">
        <f t="shared" si="3"/>
        <v>100.47150500000001</v>
      </c>
      <c r="K7" s="97">
        <f t="shared" si="3"/>
        <v>101.260054</v>
      </c>
      <c r="L7" s="97">
        <f t="shared" si="3"/>
        <v>101.86592900000001</v>
      </c>
      <c r="M7" s="97">
        <f t="shared" si="3"/>
        <v>102.484425</v>
      </c>
      <c r="N7" s="97">
        <f t="shared" si="3"/>
        <v>103.12767000000001</v>
      </c>
      <c r="O7" s="97">
        <f t="shared" si="3"/>
        <v>103.70810000000002</v>
      </c>
      <c r="P7" s="97">
        <f t="shared" si="3"/>
        <v>104.262744</v>
      </c>
      <c r="Q7" s="97">
        <f t="shared" si="3"/>
        <v>104.79023200000002</v>
      </c>
      <c r="R7" s="97">
        <f t="shared" si="3"/>
        <v>105.287226</v>
      </c>
      <c r="S7" s="97">
        <f t="shared" si="3"/>
        <v>105.787268</v>
      </c>
      <c r="T7" s="97">
        <f t="shared" si="3"/>
        <v>106.28812999999998</v>
      </c>
      <c r="U7" s="97">
        <f t="shared" si="3"/>
        <v>106.71678899999999</v>
      </c>
      <c r="V7" s="97">
        <f t="shared" si="3"/>
        <v>107.049989</v>
      </c>
      <c r="W7" s="97">
        <f t="shared" si="3"/>
        <v>106.895603</v>
      </c>
      <c r="X7" s="97">
        <f t="shared" si="3"/>
        <v>106.90404799999999</v>
      </c>
      <c r="Y7" s="97">
        <f t="shared" si="3"/>
        <v>106.05648600000002</v>
      </c>
      <c r="Z7" s="97">
        <f t="shared" si="3"/>
        <v>105.946771</v>
      </c>
      <c r="AA7" s="97">
        <f t="shared" si="3"/>
        <v>105.898043</v>
      </c>
      <c r="AB7" s="97">
        <f t="shared" si="3"/>
        <v>105.82431699999998</v>
      </c>
      <c r="AC7" s="97">
        <f t="shared" si="3"/>
        <v>105.66547600000001</v>
      </c>
      <c r="AD7" s="97">
        <f t="shared" si="3"/>
        <v>105.48945499999999</v>
      </c>
      <c r="AE7" s="97">
        <f t="shared" si="3"/>
        <v>105.311263</v>
      </c>
      <c r="AF7" s="97">
        <f t="shared" si="3"/>
        <v>105.13480400000002</v>
      </c>
      <c r="AG7" s="97">
        <f t="shared" si="3"/>
        <v>105.522632</v>
      </c>
      <c r="AH7" s="97">
        <f t="shared" si="3"/>
        <v>104.976776</v>
      </c>
      <c r="AI7" s="97">
        <f t="shared" si="3"/>
        <v>104.00381700000001</v>
      </c>
      <c r="AJ7" s="97">
        <f t="shared" si="3"/>
        <v>103.819482</v>
      </c>
      <c r="AK7" s="97">
        <f t="shared" si="3"/>
        <v>103.654179</v>
      </c>
      <c r="AL7" s="97">
        <f t="shared" si="3"/>
        <v>103.525061</v>
      </c>
      <c r="AM7" s="97">
        <f t="shared" si="3"/>
        <v>103.420194</v>
      </c>
      <c r="AN7" s="97">
        <f t="shared" si="3"/>
        <v>103.32233599999999</v>
      </c>
      <c r="AO7" s="97">
        <f>SUM(AO9+AO10+AO13+AO19+AO20+AO21+AO23+AO24+AO27+AO29+AO30+AO31)</f>
        <v>103.315635</v>
      </c>
      <c r="AP7" s="317">
        <f>100*(AO7/AN7-1)</f>
        <v>-0.006485528937316687</v>
      </c>
      <c r="AQ7" s="96" t="s">
        <v>191</v>
      </c>
      <c r="AR7" s="378"/>
      <c r="AS7" s="85">
        <f>AS9+AS10+AS13+AS19+AS20+AS21+AS23+AS24+AS27+AS29+AS30+AS31</f>
        <v>1086.67</v>
      </c>
      <c r="AT7" s="61"/>
      <c r="AU7" s="85">
        <f t="shared" si="2"/>
        <v>95.07544608758867</v>
      </c>
      <c r="AV7" s="60"/>
    </row>
    <row r="8" spans="1:48" s="54" customFormat="1" ht="12" customHeight="1">
      <c r="A8" s="62"/>
      <c r="B8" s="65" t="s">
        <v>44</v>
      </c>
      <c r="C8" s="271">
        <v>9.660154</v>
      </c>
      <c r="D8" s="119">
        <v>9.650944</v>
      </c>
      <c r="E8" s="119">
        <v>9.695379</v>
      </c>
      <c r="F8" s="119">
        <v>9.72685</v>
      </c>
      <c r="G8" s="119">
        <v>9.75659</v>
      </c>
      <c r="H8" s="119">
        <v>9.788248</v>
      </c>
      <c r="I8" s="119">
        <v>9.813152</v>
      </c>
      <c r="J8" s="119">
        <v>9.823302</v>
      </c>
      <c r="K8" s="119">
        <v>9.837413</v>
      </c>
      <c r="L8" s="119">
        <v>9.841654</v>
      </c>
      <c r="M8" s="119">
        <v>9.85511</v>
      </c>
      <c r="N8" s="119">
        <v>9.863374</v>
      </c>
      <c r="O8" s="119">
        <v>9.854589</v>
      </c>
      <c r="P8" s="119">
        <v>9.858017</v>
      </c>
      <c r="Q8" s="119">
        <v>9.853023</v>
      </c>
      <c r="R8" s="119">
        <v>9.857721</v>
      </c>
      <c r="S8" s="119">
        <v>9.858895</v>
      </c>
      <c r="T8" s="119">
        <v>9.864751</v>
      </c>
      <c r="U8" s="119">
        <v>9.875716</v>
      </c>
      <c r="V8" s="119">
        <v>9.927612</v>
      </c>
      <c r="W8" s="119">
        <v>9.947782</v>
      </c>
      <c r="X8" s="119">
        <v>9.986975</v>
      </c>
      <c r="Y8" s="119">
        <v>10.021997</v>
      </c>
      <c r="Z8" s="119">
        <v>10.068319</v>
      </c>
      <c r="AA8" s="119">
        <v>10.100631</v>
      </c>
      <c r="AB8" s="119">
        <v>10.130574</v>
      </c>
      <c r="AC8" s="119">
        <v>10.143047</v>
      </c>
      <c r="AD8" s="119">
        <v>10.170226</v>
      </c>
      <c r="AE8" s="119">
        <v>10.192264</v>
      </c>
      <c r="AF8" s="119">
        <v>10.213752</v>
      </c>
      <c r="AG8" s="119">
        <v>10.239085</v>
      </c>
      <c r="AH8" s="119">
        <v>10.263414</v>
      </c>
      <c r="AI8" s="119">
        <v>10.309725</v>
      </c>
      <c r="AJ8" s="119">
        <v>10.355844</v>
      </c>
      <c r="AK8" s="119">
        <v>10.396421</v>
      </c>
      <c r="AL8" s="119">
        <v>10.445852</v>
      </c>
      <c r="AM8" s="379">
        <v>10.511382</v>
      </c>
      <c r="AN8" s="345">
        <v>10.584534</v>
      </c>
      <c r="AO8" s="168">
        <v>10.666866</v>
      </c>
      <c r="AP8" s="318">
        <f>100*(AO8/AN8-1)</f>
        <v>0.7778519110997362</v>
      </c>
      <c r="AQ8" s="65" t="s">
        <v>44</v>
      </c>
      <c r="AR8" s="378"/>
      <c r="AS8" s="52">
        <v>30.5</v>
      </c>
      <c r="AT8" s="61"/>
      <c r="AU8" s="63">
        <f t="shared" si="2"/>
        <v>349.73331147540983</v>
      </c>
      <c r="AV8" s="380"/>
    </row>
    <row r="9" spans="1:48" s="54" customFormat="1" ht="12" customHeight="1">
      <c r="A9" s="62"/>
      <c r="B9" s="98" t="s">
        <v>46</v>
      </c>
      <c r="C9" s="120">
        <v>8.464264</v>
      </c>
      <c r="D9" s="121">
        <v>8.514883</v>
      </c>
      <c r="E9" s="121">
        <v>8.557906</v>
      </c>
      <c r="F9" s="121">
        <v>8.594493</v>
      </c>
      <c r="G9" s="121">
        <v>8.64744</v>
      </c>
      <c r="H9" s="121">
        <v>8.710049</v>
      </c>
      <c r="I9" s="121">
        <v>8.731434</v>
      </c>
      <c r="J9" s="121">
        <v>8.785763</v>
      </c>
      <c r="K9" s="121">
        <v>8.822602</v>
      </c>
      <c r="L9" s="121">
        <v>8.805462</v>
      </c>
      <c r="M9" s="121">
        <v>8.846417</v>
      </c>
      <c r="N9" s="121">
        <v>8.876652</v>
      </c>
      <c r="O9" s="121">
        <v>8.905581</v>
      </c>
      <c r="P9" s="121">
        <v>8.929332</v>
      </c>
      <c r="Q9" s="121">
        <v>8.950144</v>
      </c>
      <c r="R9" s="121">
        <v>8.971214</v>
      </c>
      <c r="S9" s="121">
        <v>8.94988</v>
      </c>
      <c r="T9" s="121">
        <v>8.966462</v>
      </c>
      <c r="U9" s="121">
        <v>8.976255</v>
      </c>
      <c r="V9" s="121">
        <v>8.986636</v>
      </c>
      <c r="W9" s="121">
        <v>8.767308</v>
      </c>
      <c r="X9" s="121">
        <v>8.669269</v>
      </c>
      <c r="Y9" s="121">
        <v>8.595465</v>
      </c>
      <c r="Z9" s="121">
        <v>8.484863</v>
      </c>
      <c r="AA9" s="121">
        <v>8.459763</v>
      </c>
      <c r="AB9" s="121">
        <v>8.427418</v>
      </c>
      <c r="AC9" s="121">
        <v>8.384715</v>
      </c>
      <c r="AD9" s="121">
        <v>8.340936</v>
      </c>
      <c r="AE9" s="121">
        <v>8.2832</v>
      </c>
      <c r="AF9" s="121">
        <v>8.230371</v>
      </c>
      <c r="AG9" s="121">
        <v>8.190876</v>
      </c>
      <c r="AH9" s="121">
        <v>8.149468</v>
      </c>
      <c r="AI9" s="121">
        <v>7.891095</v>
      </c>
      <c r="AJ9" s="121">
        <v>7.845841</v>
      </c>
      <c r="AK9" s="121">
        <v>7.801273</v>
      </c>
      <c r="AL9" s="121">
        <v>7.761049</v>
      </c>
      <c r="AM9" s="381">
        <v>7.71875</v>
      </c>
      <c r="AN9" s="121">
        <v>7.67929</v>
      </c>
      <c r="AO9" s="167">
        <v>7.640238</v>
      </c>
      <c r="AP9" s="313">
        <f aca="true" t="shared" si="4" ref="AP9:AP41">100*(AO9/AN9-1)</f>
        <v>-0.508536596482223</v>
      </c>
      <c r="AQ9" s="98" t="s">
        <v>46</v>
      </c>
      <c r="AR9" s="378"/>
      <c r="AS9" s="52">
        <v>110.91</v>
      </c>
      <c r="AT9" s="64"/>
      <c r="AU9" s="63">
        <f t="shared" si="2"/>
        <v>68.88682715715446</v>
      </c>
      <c r="AV9" s="48"/>
    </row>
    <row r="10" spans="1:48" s="54" customFormat="1" ht="12" customHeight="1">
      <c r="A10" s="62"/>
      <c r="B10" s="65" t="s">
        <v>48</v>
      </c>
      <c r="C10" s="122">
        <v>9.906474</v>
      </c>
      <c r="D10" s="123">
        <v>9.809667</v>
      </c>
      <c r="E10" s="123">
        <v>9.843962</v>
      </c>
      <c r="F10" s="123">
        <v>9.891302</v>
      </c>
      <c r="G10" s="123">
        <v>9.95323</v>
      </c>
      <c r="H10" s="123">
        <v>10.023688</v>
      </c>
      <c r="I10" s="123">
        <v>10.093551</v>
      </c>
      <c r="J10" s="123">
        <v>10.158327</v>
      </c>
      <c r="K10" s="123">
        <v>10.215183</v>
      </c>
      <c r="L10" s="123">
        <v>10.269012</v>
      </c>
      <c r="M10" s="123">
        <v>10.315669</v>
      </c>
      <c r="N10" s="123">
        <v>10.292717</v>
      </c>
      <c r="O10" s="123">
        <v>10.308465</v>
      </c>
      <c r="P10" s="123">
        <v>10.321186</v>
      </c>
      <c r="Q10" s="123">
        <v>10.326526</v>
      </c>
      <c r="R10" s="123">
        <v>10.3339</v>
      </c>
      <c r="S10" s="123">
        <v>10.340335</v>
      </c>
      <c r="T10" s="123">
        <v>10.344119</v>
      </c>
      <c r="U10" s="123">
        <v>10.350517</v>
      </c>
      <c r="V10" s="123">
        <v>10.360034</v>
      </c>
      <c r="W10" s="123">
        <v>10.362102</v>
      </c>
      <c r="X10" s="123">
        <v>10.304607</v>
      </c>
      <c r="Y10" s="123">
        <v>10.312548</v>
      </c>
      <c r="Z10" s="123">
        <v>10.325697</v>
      </c>
      <c r="AA10" s="123">
        <v>10.334013</v>
      </c>
      <c r="AB10" s="123">
        <v>10.333161</v>
      </c>
      <c r="AC10" s="123">
        <v>10.321344</v>
      </c>
      <c r="AD10" s="123">
        <v>10.309137</v>
      </c>
      <c r="AE10" s="123">
        <v>10.299125</v>
      </c>
      <c r="AF10" s="123">
        <v>10.289621</v>
      </c>
      <c r="AG10" s="123">
        <v>10.278098</v>
      </c>
      <c r="AH10" s="123">
        <v>10.266546</v>
      </c>
      <c r="AI10" s="123">
        <v>10.206436</v>
      </c>
      <c r="AJ10" s="123">
        <v>10.203269</v>
      </c>
      <c r="AK10" s="123">
        <v>10.211455</v>
      </c>
      <c r="AL10" s="123">
        <v>10.220577</v>
      </c>
      <c r="AM10" s="379">
        <v>10.251079</v>
      </c>
      <c r="AN10" s="346">
        <v>10.287189</v>
      </c>
      <c r="AO10" s="168">
        <v>10.38113</v>
      </c>
      <c r="AP10" s="318">
        <f t="shared" si="4"/>
        <v>0.9131843499716075</v>
      </c>
      <c r="AQ10" s="65" t="s">
        <v>48</v>
      </c>
      <c r="AR10" s="378"/>
      <c r="AS10" s="52">
        <v>78.866</v>
      </c>
      <c r="AT10" s="61"/>
      <c r="AU10" s="63">
        <f t="shared" si="2"/>
        <v>131.6299799660183</v>
      </c>
      <c r="AV10" s="48"/>
    </row>
    <row r="11" spans="1:48" s="54" customFormat="1" ht="12" customHeight="1">
      <c r="A11" s="62"/>
      <c r="B11" s="98" t="s">
        <v>52</v>
      </c>
      <c r="C11" s="120">
        <v>4.906916</v>
      </c>
      <c r="D11" s="121">
        <v>4.950598</v>
      </c>
      <c r="E11" s="121">
        <v>4.975653</v>
      </c>
      <c r="F11" s="121">
        <v>5.007538</v>
      </c>
      <c r="G11" s="121">
        <v>5.036184</v>
      </c>
      <c r="H11" s="121">
        <v>5.05441</v>
      </c>
      <c r="I11" s="121">
        <v>5.065313</v>
      </c>
      <c r="J11" s="121">
        <v>5.079879</v>
      </c>
      <c r="K11" s="121">
        <v>5.096959</v>
      </c>
      <c r="L11" s="121">
        <v>5.111537</v>
      </c>
      <c r="M11" s="121">
        <v>5.122065</v>
      </c>
      <c r="N11" s="121">
        <v>5.123989</v>
      </c>
      <c r="O11" s="121">
        <v>5.119155</v>
      </c>
      <c r="P11" s="121">
        <v>5.116464</v>
      </c>
      <c r="Q11" s="121">
        <v>5.11213</v>
      </c>
      <c r="R11" s="121">
        <v>5.111108</v>
      </c>
      <c r="S11" s="121">
        <v>5.116273</v>
      </c>
      <c r="T11" s="121">
        <v>5.124794</v>
      </c>
      <c r="U11" s="121">
        <v>5.129254</v>
      </c>
      <c r="V11" s="121">
        <v>5.129778</v>
      </c>
      <c r="W11" s="121">
        <v>5.135409</v>
      </c>
      <c r="X11" s="121">
        <v>5.146469</v>
      </c>
      <c r="Y11" s="121">
        <v>5.162126</v>
      </c>
      <c r="Z11" s="121">
        <v>5.180614</v>
      </c>
      <c r="AA11" s="121">
        <v>5.196642</v>
      </c>
      <c r="AB11" s="121">
        <v>5.215718</v>
      </c>
      <c r="AC11" s="121">
        <v>5.251027</v>
      </c>
      <c r="AD11" s="121">
        <v>5.275121</v>
      </c>
      <c r="AE11" s="121">
        <v>5.29486</v>
      </c>
      <c r="AF11" s="121">
        <v>5.313577</v>
      </c>
      <c r="AG11" s="121">
        <v>5.33002</v>
      </c>
      <c r="AH11" s="121">
        <v>5.349212</v>
      </c>
      <c r="AI11" s="121">
        <v>5.368354</v>
      </c>
      <c r="AJ11" s="121">
        <v>5.383507</v>
      </c>
      <c r="AK11" s="121">
        <v>5.39764</v>
      </c>
      <c r="AL11" s="121">
        <v>5.411405</v>
      </c>
      <c r="AM11" s="381">
        <v>5.427459</v>
      </c>
      <c r="AN11" s="121">
        <v>5.447084</v>
      </c>
      <c r="AO11" s="167">
        <v>5.475791</v>
      </c>
      <c r="AP11" s="313">
        <f t="shared" si="4"/>
        <v>0.5270159226477888</v>
      </c>
      <c r="AQ11" s="98" t="s">
        <v>52</v>
      </c>
      <c r="AR11" s="378"/>
      <c r="AS11" s="52">
        <v>43.1</v>
      </c>
      <c r="AT11" s="61"/>
      <c r="AU11" s="63">
        <f t="shared" si="2"/>
        <v>127.0485150812065</v>
      </c>
      <c r="AV11" s="48"/>
    </row>
    <row r="12" spans="1:48" s="54" customFormat="1" ht="12" customHeight="1">
      <c r="A12" s="62"/>
      <c r="B12" s="65" t="s">
        <v>54</v>
      </c>
      <c r="C12" s="122">
        <v>78.269095</v>
      </c>
      <c r="D12" s="123">
        <v>78.069482</v>
      </c>
      <c r="E12" s="123">
        <v>78.556202</v>
      </c>
      <c r="F12" s="123">
        <v>78.820701</v>
      </c>
      <c r="G12" s="123">
        <v>79.05263</v>
      </c>
      <c r="H12" s="123">
        <v>78.882235</v>
      </c>
      <c r="I12" s="123">
        <v>78.464873</v>
      </c>
      <c r="J12" s="123">
        <v>78.209026</v>
      </c>
      <c r="K12" s="123">
        <v>78.110602</v>
      </c>
      <c r="L12" s="123">
        <v>78.073038</v>
      </c>
      <c r="M12" s="123">
        <v>78.179662</v>
      </c>
      <c r="N12" s="123">
        <v>78.39749</v>
      </c>
      <c r="O12" s="123">
        <v>78.418324</v>
      </c>
      <c r="P12" s="123">
        <v>78.248407</v>
      </c>
      <c r="Q12" s="123">
        <v>78.008156</v>
      </c>
      <c r="R12" s="123">
        <v>77.709213</v>
      </c>
      <c r="S12" s="123">
        <v>77.660533</v>
      </c>
      <c r="T12" s="123">
        <v>77.780338</v>
      </c>
      <c r="U12" s="123">
        <v>77.899502</v>
      </c>
      <c r="V12" s="123">
        <v>78.389735</v>
      </c>
      <c r="W12" s="123">
        <v>79.112831</v>
      </c>
      <c r="X12" s="123">
        <v>79.753227</v>
      </c>
      <c r="Y12" s="123">
        <v>80.274564</v>
      </c>
      <c r="Z12" s="123">
        <v>80.974632</v>
      </c>
      <c r="AA12" s="123">
        <v>81.338093</v>
      </c>
      <c r="AB12" s="123">
        <v>81.538603</v>
      </c>
      <c r="AC12" s="123">
        <v>81.817499</v>
      </c>
      <c r="AD12" s="123">
        <v>82.012162</v>
      </c>
      <c r="AE12" s="123">
        <v>82.057379</v>
      </c>
      <c r="AF12" s="123">
        <v>82.037011</v>
      </c>
      <c r="AG12" s="123">
        <v>82.163475</v>
      </c>
      <c r="AH12" s="123">
        <v>82.25954</v>
      </c>
      <c r="AI12" s="123">
        <v>82.440309</v>
      </c>
      <c r="AJ12" s="123">
        <v>82.53668</v>
      </c>
      <c r="AK12" s="123">
        <v>82.531671</v>
      </c>
      <c r="AL12" s="123">
        <v>82.500849</v>
      </c>
      <c r="AM12" s="379">
        <v>82.437995</v>
      </c>
      <c r="AN12" s="346">
        <v>82.314906</v>
      </c>
      <c r="AO12" s="168">
        <v>82.217837</v>
      </c>
      <c r="AP12" s="318">
        <f t="shared" si="4"/>
        <v>-0.11792396385654769</v>
      </c>
      <c r="AQ12" s="65" t="s">
        <v>54</v>
      </c>
      <c r="AR12" s="378"/>
      <c r="AS12" s="52">
        <v>357</v>
      </c>
      <c r="AT12" s="61"/>
      <c r="AU12" s="63">
        <f t="shared" si="2"/>
        <v>230.3020644257703</v>
      </c>
      <c r="AV12" s="48"/>
    </row>
    <row r="13" spans="1:48" s="54" customFormat="1" ht="12" customHeight="1">
      <c r="A13" s="62"/>
      <c r="B13" s="98" t="s">
        <v>56</v>
      </c>
      <c r="C13" s="120">
        <v>1.356079</v>
      </c>
      <c r="D13" s="121">
        <v>1.368511</v>
      </c>
      <c r="E13" s="121">
        <v>1.385399</v>
      </c>
      <c r="F13" s="121">
        <v>1.399637</v>
      </c>
      <c r="G13" s="121">
        <v>1.412265</v>
      </c>
      <c r="H13" s="121">
        <v>1.424073</v>
      </c>
      <c r="I13" s="121">
        <v>1.43463</v>
      </c>
      <c r="J13" s="121">
        <v>1.444522</v>
      </c>
      <c r="K13" s="121">
        <v>1.4559</v>
      </c>
      <c r="L13" s="121">
        <v>1.4644759999999999</v>
      </c>
      <c r="M13" s="121">
        <v>1.47219</v>
      </c>
      <c r="N13" s="121">
        <v>1.482247</v>
      </c>
      <c r="O13" s="121">
        <v>1.493085</v>
      </c>
      <c r="P13" s="121">
        <v>1.503743</v>
      </c>
      <c r="Q13" s="121">
        <v>1.513747</v>
      </c>
      <c r="R13" s="121">
        <v>1.523486</v>
      </c>
      <c r="S13" s="121">
        <v>1.534076</v>
      </c>
      <c r="T13" s="121">
        <v>1.546304</v>
      </c>
      <c r="U13" s="121">
        <v>1.558137</v>
      </c>
      <c r="V13" s="121">
        <v>1.565662</v>
      </c>
      <c r="W13" s="121">
        <v>1.570599</v>
      </c>
      <c r="X13" s="121">
        <v>1.567749</v>
      </c>
      <c r="Y13" s="121">
        <v>1.554878</v>
      </c>
      <c r="Z13" s="121">
        <v>1.511303</v>
      </c>
      <c r="AA13" s="121">
        <v>1.476952</v>
      </c>
      <c r="AB13" s="121">
        <v>1.448075</v>
      </c>
      <c r="AC13" s="121">
        <v>1.425192</v>
      </c>
      <c r="AD13" s="121">
        <v>1.405996</v>
      </c>
      <c r="AE13" s="121">
        <v>1.393074</v>
      </c>
      <c r="AF13" s="121">
        <v>1.379237</v>
      </c>
      <c r="AG13" s="121">
        <v>1.372071</v>
      </c>
      <c r="AH13" s="121">
        <v>1.366959</v>
      </c>
      <c r="AI13" s="121">
        <v>1.361242</v>
      </c>
      <c r="AJ13" s="121">
        <v>1.356045</v>
      </c>
      <c r="AK13" s="121">
        <v>1.351069</v>
      </c>
      <c r="AL13" s="121">
        <v>1.34751</v>
      </c>
      <c r="AM13" s="381">
        <v>1.344684</v>
      </c>
      <c r="AN13" s="121">
        <v>1.342409</v>
      </c>
      <c r="AO13" s="167">
        <v>1.340935</v>
      </c>
      <c r="AP13" s="313">
        <f t="shared" si="4"/>
        <v>-0.10980260114465956</v>
      </c>
      <c r="AQ13" s="98" t="s">
        <v>56</v>
      </c>
      <c r="AR13" s="378"/>
      <c r="AS13" s="52">
        <v>45.226</v>
      </c>
      <c r="AT13" s="61"/>
      <c r="AU13" s="63">
        <f t="shared" si="2"/>
        <v>29.649648432317694</v>
      </c>
      <c r="AV13" s="48"/>
    </row>
    <row r="14" spans="1:48" s="54" customFormat="1" ht="12" customHeight="1">
      <c r="A14" s="62"/>
      <c r="B14" s="65" t="s">
        <v>58</v>
      </c>
      <c r="C14" s="122">
        <v>2.9433</v>
      </c>
      <c r="D14" s="123">
        <v>2.9712</v>
      </c>
      <c r="E14" s="123">
        <v>3.0129</v>
      </c>
      <c r="F14" s="123">
        <v>3.0608</v>
      </c>
      <c r="G14" s="123">
        <v>3.1111</v>
      </c>
      <c r="H14" s="123">
        <v>3.1639</v>
      </c>
      <c r="I14" s="123">
        <v>3.2152</v>
      </c>
      <c r="J14" s="123">
        <v>3.2609</v>
      </c>
      <c r="K14" s="123">
        <v>3.3035</v>
      </c>
      <c r="L14" s="123">
        <v>3.3547</v>
      </c>
      <c r="M14" s="123">
        <v>3.3928</v>
      </c>
      <c r="N14" s="123">
        <v>3.4328</v>
      </c>
      <c r="O14" s="123">
        <v>3.4732</v>
      </c>
      <c r="P14" s="123">
        <v>3.4984</v>
      </c>
      <c r="Q14" s="123">
        <v>3.5228</v>
      </c>
      <c r="R14" s="123">
        <v>3.542046</v>
      </c>
      <c r="S14" s="123">
        <v>3.534117</v>
      </c>
      <c r="T14" s="123">
        <v>3.545263</v>
      </c>
      <c r="U14" s="123">
        <v>3.53485</v>
      </c>
      <c r="V14" s="123">
        <v>3.515048</v>
      </c>
      <c r="W14" s="123">
        <v>3.50697</v>
      </c>
      <c r="X14" s="123">
        <v>3.520977</v>
      </c>
      <c r="Y14" s="123">
        <v>3.547492</v>
      </c>
      <c r="Z14" s="123">
        <v>3.569367</v>
      </c>
      <c r="AA14" s="123">
        <v>3.583154</v>
      </c>
      <c r="AB14" s="123">
        <v>3.597617</v>
      </c>
      <c r="AC14" s="123">
        <v>3.620065</v>
      </c>
      <c r="AD14" s="123">
        <v>3.654955</v>
      </c>
      <c r="AE14" s="123">
        <v>3.693582</v>
      </c>
      <c r="AF14" s="123">
        <v>3.732201</v>
      </c>
      <c r="AG14" s="123">
        <v>3.777763</v>
      </c>
      <c r="AH14" s="123">
        <v>3.832973</v>
      </c>
      <c r="AI14" s="123">
        <v>3.899876</v>
      </c>
      <c r="AJ14" s="123">
        <v>3.963665</v>
      </c>
      <c r="AK14" s="123">
        <v>4.027732</v>
      </c>
      <c r="AL14" s="123">
        <v>4.109173</v>
      </c>
      <c r="AM14" s="379">
        <v>4.209019</v>
      </c>
      <c r="AN14" s="346">
        <v>4.312526</v>
      </c>
      <c r="AO14" s="168">
        <v>4.401335</v>
      </c>
      <c r="AP14" s="318">
        <f t="shared" si="4"/>
        <v>2.0593267147838823</v>
      </c>
      <c r="AQ14" s="65" t="s">
        <v>58</v>
      </c>
      <c r="AR14" s="378"/>
      <c r="AS14" s="52">
        <v>70.3</v>
      </c>
      <c r="AT14" s="61"/>
      <c r="AU14" s="63">
        <f t="shared" si="2"/>
        <v>62.607894736842105</v>
      </c>
      <c r="AV14" s="380"/>
    </row>
    <row r="15" spans="1:48" s="54" customFormat="1" ht="12" customHeight="1">
      <c r="A15" s="62"/>
      <c r="B15" s="98" t="s">
        <v>60</v>
      </c>
      <c r="C15" s="120">
        <v>8.780514</v>
      </c>
      <c r="D15" s="121">
        <v>8.805098</v>
      </c>
      <c r="E15" s="121">
        <v>8.856974</v>
      </c>
      <c r="F15" s="121">
        <v>8.920282</v>
      </c>
      <c r="G15" s="121">
        <v>8.93789</v>
      </c>
      <c r="H15" s="121">
        <v>8.986153</v>
      </c>
      <c r="I15" s="121">
        <v>9.106928</v>
      </c>
      <c r="J15" s="121">
        <v>9.269372</v>
      </c>
      <c r="K15" s="121">
        <v>9.347586</v>
      </c>
      <c r="L15" s="121">
        <v>9.512332</v>
      </c>
      <c r="M15" s="121">
        <v>9.584184</v>
      </c>
      <c r="N15" s="121">
        <v>9.700826</v>
      </c>
      <c r="O15" s="121">
        <v>9.757874</v>
      </c>
      <c r="P15" s="121">
        <v>9.821152</v>
      </c>
      <c r="Q15" s="121">
        <v>9.872102</v>
      </c>
      <c r="R15" s="121">
        <v>9.9195</v>
      </c>
      <c r="S15" s="121">
        <v>9.9491</v>
      </c>
      <c r="T15" s="121">
        <v>9.985326</v>
      </c>
      <c r="U15" s="121">
        <v>10.015863</v>
      </c>
      <c r="V15" s="121">
        <v>10.058103</v>
      </c>
      <c r="W15" s="121">
        <v>10.120892</v>
      </c>
      <c r="X15" s="121">
        <v>10.192911</v>
      </c>
      <c r="Y15" s="121">
        <v>10.319672</v>
      </c>
      <c r="Z15" s="121">
        <v>10.420059</v>
      </c>
      <c r="AA15" s="121">
        <v>10.510996</v>
      </c>
      <c r="AB15" s="121">
        <v>10.595074</v>
      </c>
      <c r="AC15" s="121">
        <v>10.673696</v>
      </c>
      <c r="AD15" s="121">
        <v>10.744649</v>
      </c>
      <c r="AE15" s="121">
        <v>10.808358</v>
      </c>
      <c r="AF15" s="121">
        <v>10.861402</v>
      </c>
      <c r="AG15" s="121">
        <v>10.903757</v>
      </c>
      <c r="AH15" s="121">
        <v>10.931206</v>
      </c>
      <c r="AI15" s="121">
        <v>10.968708</v>
      </c>
      <c r="AJ15" s="121">
        <v>11.006377</v>
      </c>
      <c r="AK15" s="121">
        <v>11.04065</v>
      </c>
      <c r="AL15" s="121">
        <v>11.082751</v>
      </c>
      <c r="AM15" s="381">
        <v>11.125179</v>
      </c>
      <c r="AN15" s="121">
        <v>11.17174</v>
      </c>
      <c r="AO15" s="167">
        <v>11.213785</v>
      </c>
      <c r="AP15" s="313">
        <f t="shared" si="4"/>
        <v>0.37635140094560704</v>
      </c>
      <c r="AQ15" s="98" t="s">
        <v>60</v>
      </c>
      <c r="AR15" s="378"/>
      <c r="AS15" s="52">
        <v>132</v>
      </c>
      <c r="AT15" s="61"/>
      <c r="AU15" s="63">
        <f t="shared" si="2"/>
        <v>84.95291666666667</v>
      </c>
      <c r="AV15" s="48"/>
    </row>
    <row r="16" spans="1:48" s="54" customFormat="1" ht="12" customHeight="1">
      <c r="A16" s="62"/>
      <c r="B16" s="65" t="s">
        <v>62</v>
      </c>
      <c r="C16" s="122">
        <v>33.58761</v>
      </c>
      <c r="D16" s="123">
        <v>34.041452</v>
      </c>
      <c r="E16" s="123">
        <v>34.341903</v>
      </c>
      <c r="F16" s="123">
        <v>34.663507</v>
      </c>
      <c r="G16" s="123">
        <v>34.970634</v>
      </c>
      <c r="H16" s="123">
        <v>35.338041</v>
      </c>
      <c r="I16" s="123">
        <v>35.723408</v>
      </c>
      <c r="J16" s="123">
        <v>36.155465</v>
      </c>
      <c r="K16" s="123">
        <v>36.584635</v>
      </c>
      <c r="L16" s="123">
        <v>37.160377</v>
      </c>
      <c r="M16" s="123">
        <v>37.241868</v>
      </c>
      <c r="N16" s="123">
        <v>37.636201</v>
      </c>
      <c r="O16" s="123">
        <v>37.84491</v>
      </c>
      <c r="P16" s="123">
        <v>38.040699</v>
      </c>
      <c r="Q16" s="123">
        <v>38.204159</v>
      </c>
      <c r="R16" s="123">
        <v>38.352991</v>
      </c>
      <c r="S16" s="123">
        <v>38.484642</v>
      </c>
      <c r="T16" s="123">
        <v>38.586591</v>
      </c>
      <c r="U16" s="123">
        <v>38.675049</v>
      </c>
      <c r="V16" s="123">
        <v>38.756648</v>
      </c>
      <c r="W16" s="123">
        <v>38.826297</v>
      </c>
      <c r="X16" s="123">
        <v>38.874573</v>
      </c>
      <c r="Y16" s="123">
        <v>39.003524</v>
      </c>
      <c r="Z16" s="123">
        <v>39.131966</v>
      </c>
      <c r="AA16" s="123">
        <v>39.246833</v>
      </c>
      <c r="AB16" s="123">
        <v>39.3431</v>
      </c>
      <c r="AC16" s="123">
        <v>39.430933</v>
      </c>
      <c r="AD16" s="123">
        <v>39.525438</v>
      </c>
      <c r="AE16" s="123">
        <v>39.639388</v>
      </c>
      <c r="AF16" s="123">
        <v>39.802827</v>
      </c>
      <c r="AG16" s="123">
        <v>40.049708</v>
      </c>
      <c r="AH16" s="123">
        <v>40.476723</v>
      </c>
      <c r="AI16" s="123">
        <v>40.964244</v>
      </c>
      <c r="AJ16" s="123">
        <v>41.663702</v>
      </c>
      <c r="AK16" s="123">
        <v>42.345342</v>
      </c>
      <c r="AL16" s="123">
        <v>43.038035</v>
      </c>
      <c r="AM16" s="379">
        <v>43.75825</v>
      </c>
      <c r="AN16" s="346">
        <v>44.474631</v>
      </c>
      <c r="AO16" s="168">
        <v>45.283259</v>
      </c>
      <c r="AP16" s="318">
        <f t="shared" si="4"/>
        <v>1.8181780979813045</v>
      </c>
      <c r="AQ16" s="65" t="s">
        <v>62</v>
      </c>
      <c r="AR16" s="378"/>
      <c r="AS16" s="52">
        <v>506</v>
      </c>
      <c r="AT16" s="61"/>
      <c r="AU16" s="63">
        <f t="shared" si="2"/>
        <v>89.49260671936759</v>
      </c>
      <c r="AV16" s="48"/>
    </row>
    <row r="17" spans="1:48" s="54" customFormat="1" ht="12" customHeight="1">
      <c r="A17" s="62"/>
      <c r="B17" s="98" t="s">
        <v>64</v>
      </c>
      <c r="C17" s="120">
        <v>50.528219</v>
      </c>
      <c r="D17" s="121">
        <v>51.016234</v>
      </c>
      <c r="E17" s="121">
        <v>51.485953</v>
      </c>
      <c r="F17" s="121">
        <v>51.915873</v>
      </c>
      <c r="G17" s="121">
        <v>52.320725</v>
      </c>
      <c r="H17" s="121">
        <v>52.6</v>
      </c>
      <c r="I17" s="121">
        <v>52.798338</v>
      </c>
      <c r="J17" s="121">
        <v>53.019005</v>
      </c>
      <c r="K17" s="121">
        <v>53.271566</v>
      </c>
      <c r="L17" s="121">
        <v>53.481073</v>
      </c>
      <c r="M17" s="121">
        <v>53.731387</v>
      </c>
      <c r="N17" s="121">
        <v>54.02863</v>
      </c>
      <c r="O17" s="121">
        <v>54.335</v>
      </c>
      <c r="P17" s="121">
        <v>54.649984</v>
      </c>
      <c r="Q17" s="121">
        <v>54.894854</v>
      </c>
      <c r="R17" s="121">
        <v>55.157303</v>
      </c>
      <c r="S17" s="121">
        <v>55.411238</v>
      </c>
      <c r="T17" s="121">
        <v>55.68178</v>
      </c>
      <c r="U17" s="121">
        <v>55.966142</v>
      </c>
      <c r="V17" s="121">
        <v>56.26981</v>
      </c>
      <c r="W17" s="121">
        <v>56.577</v>
      </c>
      <c r="X17" s="121">
        <v>56.840661</v>
      </c>
      <c r="Y17" s="121">
        <v>57.110533</v>
      </c>
      <c r="Z17" s="121">
        <v>57.369161</v>
      </c>
      <c r="AA17" s="121">
        <v>57.565008</v>
      </c>
      <c r="AB17" s="121">
        <v>57.752535</v>
      </c>
      <c r="AC17" s="121">
        <v>57.935959</v>
      </c>
      <c r="AD17" s="121">
        <v>58.116018</v>
      </c>
      <c r="AE17" s="121">
        <v>58.298962</v>
      </c>
      <c r="AF17" s="121">
        <v>58.496613</v>
      </c>
      <c r="AG17" s="121">
        <v>58.849545</v>
      </c>
      <c r="AH17" s="121">
        <v>59.249169</v>
      </c>
      <c r="AI17" s="121">
        <v>59.659752</v>
      </c>
      <c r="AJ17" s="121">
        <v>60.066779</v>
      </c>
      <c r="AK17" s="121">
        <v>60.461613</v>
      </c>
      <c r="AL17" s="121">
        <v>60.825</v>
      </c>
      <c r="AM17" s="381">
        <v>61.166822</v>
      </c>
      <c r="AN17" s="121">
        <v>61.538322</v>
      </c>
      <c r="AO17" s="167">
        <v>61.875822</v>
      </c>
      <c r="AP17" s="313">
        <f t="shared" si="4"/>
        <v>0.5484387435848559</v>
      </c>
      <c r="AQ17" s="98" t="s">
        <v>64</v>
      </c>
      <c r="AR17" s="378"/>
      <c r="AS17" s="52">
        <v>544</v>
      </c>
      <c r="AT17" s="61"/>
      <c r="AU17" s="63">
        <f t="shared" si="2"/>
        <v>113.74231985294118</v>
      </c>
      <c r="AV17" s="48"/>
    </row>
    <row r="18" spans="1:48" s="54" customFormat="1" ht="12" customHeight="1">
      <c r="A18" s="62"/>
      <c r="B18" s="65" t="s">
        <v>68</v>
      </c>
      <c r="C18" s="122">
        <v>53.6853</v>
      </c>
      <c r="D18" s="123">
        <v>53.9584</v>
      </c>
      <c r="E18" s="123">
        <v>54.188579</v>
      </c>
      <c r="F18" s="123">
        <v>54.574111</v>
      </c>
      <c r="G18" s="123">
        <v>54.9287</v>
      </c>
      <c r="H18" s="123">
        <v>55.293036</v>
      </c>
      <c r="I18" s="123">
        <v>55.588966</v>
      </c>
      <c r="J18" s="123">
        <v>55.847553</v>
      </c>
      <c r="K18" s="123">
        <v>56.063269</v>
      </c>
      <c r="L18" s="123">
        <v>56.247017</v>
      </c>
      <c r="M18" s="123">
        <v>56.38848</v>
      </c>
      <c r="N18" s="123">
        <v>56.479285</v>
      </c>
      <c r="O18" s="123">
        <v>56.524064</v>
      </c>
      <c r="P18" s="123">
        <v>56.563031</v>
      </c>
      <c r="Q18" s="123">
        <v>56.565117</v>
      </c>
      <c r="R18" s="123">
        <v>56.588319</v>
      </c>
      <c r="S18" s="123">
        <v>56.597823</v>
      </c>
      <c r="T18" s="123">
        <v>56.594487</v>
      </c>
      <c r="U18" s="123">
        <v>56.609375</v>
      </c>
      <c r="V18" s="123">
        <v>56.649201</v>
      </c>
      <c r="W18" s="123">
        <v>56.69436</v>
      </c>
      <c r="X18" s="123">
        <v>56.744119</v>
      </c>
      <c r="Y18" s="123">
        <v>56.772923</v>
      </c>
      <c r="Z18" s="123">
        <v>56.82125</v>
      </c>
      <c r="AA18" s="123">
        <v>56.842392</v>
      </c>
      <c r="AB18" s="123">
        <v>56.844408</v>
      </c>
      <c r="AC18" s="123">
        <v>56.844197</v>
      </c>
      <c r="AD18" s="123">
        <v>56.876364</v>
      </c>
      <c r="AE18" s="123">
        <v>56.904379</v>
      </c>
      <c r="AF18" s="123">
        <v>56.909109</v>
      </c>
      <c r="AG18" s="123">
        <v>56.923524</v>
      </c>
      <c r="AH18" s="123">
        <v>56.960692</v>
      </c>
      <c r="AI18" s="123">
        <v>56.993742</v>
      </c>
      <c r="AJ18" s="123">
        <v>57.32107</v>
      </c>
      <c r="AK18" s="123">
        <v>57.888245</v>
      </c>
      <c r="AL18" s="123">
        <v>58.462375</v>
      </c>
      <c r="AM18" s="379">
        <v>58.751711</v>
      </c>
      <c r="AN18" s="346">
        <v>59.131287</v>
      </c>
      <c r="AO18" s="168">
        <v>59.61929</v>
      </c>
      <c r="AP18" s="318">
        <f t="shared" si="4"/>
        <v>0.8252872967233094</v>
      </c>
      <c r="AQ18" s="65" t="s">
        <v>68</v>
      </c>
      <c r="AR18" s="378"/>
      <c r="AS18" s="52">
        <v>301.3</v>
      </c>
      <c r="AT18" s="61"/>
      <c r="AU18" s="63">
        <f t="shared" si="2"/>
        <v>197.8735147693329</v>
      </c>
      <c r="AV18" s="48"/>
    </row>
    <row r="19" spans="1:48" s="54" customFormat="1" ht="12" customHeight="1">
      <c r="A19" s="62"/>
      <c r="B19" s="98" t="s">
        <v>50</v>
      </c>
      <c r="C19" s="120">
        <v>0.612</v>
      </c>
      <c r="D19" s="121">
        <v>0.6169</v>
      </c>
      <c r="E19" s="121">
        <v>0.6231</v>
      </c>
      <c r="F19" s="121">
        <v>0.631778</v>
      </c>
      <c r="G19" s="382">
        <v>0.6378</v>
      </c>
      <c r="H19" s="121">
        <v>0.491</v>
      </c>
      <c r="I19" s="121">
        <v>0.497879</v>
      </c>
      <c r="J19" s="121">
        <v>0.5</v>
      </c>
      <c r="K19" s="121">
        <v>0.503</v>
      </c>
      <c r="L19" s="121">
        <v>0.506</v>
      </c>
      <c r="M19" s="121">
        <v>0.51</v>
      </c>
      <c r="N19" s="121">
        <v>0.515</v>
      </c>
      <c r="O19" s="121">
        <v>0.522845</v>
      </c>
      <c r="P19" s="121">
        <v>0.524623</v>
      </c>
      <c r="Q19" s="121">
        <v>0.531518</v>
      </c>
      <c r="R19" s="121">
        <v>0.538397</v>
      </c>
      <c r="S19" s="121">
        <v>0.544605</v>
      </c>
      <c r="T19" s="121">
        <v>0.550888</v>
      </c>
      <c r="U19" s="121">
        <v>0.556584</v>
      </c>
      <c r="V19" s="121">
        <v>0.562693</v>
      </c>
      <c r="W19" s="121">
        <v>0.572655</v>
      </c>
      <c r="X19" s="121">
        <v>0.587141</v>
      </c>
      <c r="Y19" s="121">
        <v>0.603069</v>
      </c>
      <c r="Z19" s="121">
        <v>0.619231</v>
      </c>
      <c r="AA19" s="121">
        <v>0.632944</v>
      </c>
      <c r="AB19" s="121">
        <v>0.645399</v>
      </c>
      <c r="AC19" s="121">
        <v>0.656333</v>
      </c>
      <c r="AD19" s="121">
        <v>0.666313</v>
      </c>
      <c r="AE19" s="121">
        <v>0.675215</v>
      </c>
      <c r="AF19" s="121">
        <v>0.682862</v>
      </c>
      <c r="AG19" s="121">
        <v>0.690497</v>
      </c>
      <c r="AH19" s="121">
        <v>0.697549</v>
      </c>
      <c r="AI19" s="121">
        <v>0.705539</v>
      </c>
      <c r="AJ19" s="121">
        <v>0.715137</v>
      </c>
      <c r="AK19" s="121">
        <v>0.730367</v>
      </c>
      <c r="AL19" s="121">
        <v>0.749175</v>
      </c>
      <c r="AM19" s="381">
        <v>0.766414</v>
      </c>
      <c r="AN19" s="121">
        <v>0.778684</v>
      </c>
      <c r="AO19" s="167">
        <v>0.789258</v>
      </c>
      <c r="AP19" s="313">
        <f t="shared" si="4"/>
        <v>1.3579321008265088</v>
      </c>
      <c r="AQ19" s="98" t="s">
        <v>50</v>
      </c>
      <c r="AR19" s="378"/>
      <c r="AS19" s="52">
        <v>9.25</v>
      </c>
      <c r="AT19" s="64"/>
      <c r="AU19" s="63">
        <f t="shared" si="2"/>
        <v>85.32518918918919</v>
      </c>
      <c r="AV19" s="48"/>
    </row>
    <row r="20" spans="1:48" s="54" customFormat="1" ht="12" customHeight="1">
      <c r="A20" s="62"/>
      <c r="B20" s="65" t="s">
        <v>72</v>
      </c>
      <c r="C20" s="122">
        <v>2.351903</v>
      </c>
      <c r="D20" s="123">
        <v>2.366424</v>
      </c>
      <c r="E20" s="123">
        <v>2.386353</v>
      </c>
      <c r="F20" s="123">
        <v>2.404995</v>
      </c>
      <c r="G20" s="123">
        <v>2.426642</v>
      </c>
      <c r="H20" s="123">
        <v>2.44773</v>
      </c>
      <c r="I20" s="123">
        <v>2.464529</v>
      </c>
      <c r="J20" s="123">
        <v>2.477449</v>
      </c>
      <c r="K20" s="123">
        <v>2.492697</v>
      </c>
      <c r="L20" s="123">
        <v>2.503145</v>
      </c>
      <c r="M20" s="123">
        <v>2.508761</v>
      </c>
      <c r="N20" s="123">
        <v>2.51464</v>
      </c>
      <c r="O20" s="123">
        <v>2.524202</v>
      </c>
      <c r="P20" s="123">
        <v>2.537958</v>
      </c>
      <c r="Q20" s="123">
        <v>2.554063</v>
      </c>
      <c r="R20" s="123">
        <v>2.57003</v>
      </c>
      <c r="S20" s="123">
        <v>2.587716</v>
      </c>
      <c r="T20" s="123">
        <v>2.612068</v>
      </c>
      <c r="U20" s="123">
        <v>2.641097</v>
      </c>
      <c r="V20" s="123">
        <v>2.66577</v>
      </c>
      <c r="W20" s="123">
        <v>2.66814</v>
      </c>
      <c r="X20" s="123">
        <v>2.658161</v>
      </c>
      <c r="Y20" s="123">
        <v>2.643</v>
      </c>
      <c r="Z20" s="123">
        <v>2.585675</v>
      </c>
      <c r="AA20" s="123">
        <v>2.540904</v>
      </c>
      <c r="AB20" s="123">
        <v>2.50058</v>
      </c>
      <c r="AC20" s="123">
        <v>2.469531</v>
      </c>
      <c r="AD20" s="123">
        <v>2.444912</v>
      </c>
      <c r="AE20" s="123">
        <v>2.420789</v>
      </c>
      <c r="AF20" s="123">
        <v>2.399248</v>
      </c>
      <c r="AG20" s="123">
        <v>2.381715</v>
      </c>
      <c r="AH20" s="123">
        <v>2.364254</v>
      </c>
      <c r="AI20" s="123">
        <v>2.345768</v>
      </c>
      <c r="AJ20" s="123">
        <v>2.33148</v>
      </c>
      <c r="AK20" s="123">
        <v>2.319203</v>
      </c>
      <c r="AL20" s="123">
        <v>2.306434</v>
      </c>
      <c r="AM20" s="379">
        <v>2.29459</v>
      </c>
      <c r="AN20" s="346">
        <v>2.281305</v>
      </c>
      <c r="AO20" s="168">
        <v>2.270894</v>
      </c>
      <c r="AP20" s="318">
        <f t="shared" si="4"/>
        <v>-0.4563616000490933</v>
      </c>
      <c r="AQ20" s="65" t="s">
        <v>72</v>
      </c>
      <c r="AR20" s="378"/>
      <c r="AS20" s="52">
        <v>64.589</v>
      </c>
      <c r="AT20" s="64"/>
      <c r="AU20" s="63">
        <f t="shared" si="2"/>
        <v>35.15914474600939</v>
      </c>
      <c r="AV20" s="48"/>
    </row>
    <row r="21" spans="1:48" s="54" customFormat="1" ht="12" customHeight="1">
      <c r="A21" s="62"/>
      <c r="B21" s="98" t="s">
        <v>74</v>
      </c>
      <c r="C21" s="120">
        <v>3.118941</v>
      </c>
      <c r="D21" s="121">
        <v>3.160437</v>
      </c>
      <c r="E21" s="121">
        <v>3.197645</v>
      </c>
      <c r="F21" s="121">
        <v>3.229598</v>
      </c>
      <c r="G21" s="121">
        <v>3.259277</v>
      </c>
      <c r="H21" s="121">
        <v>3.28851</v>
      </c>
      <c r="I21" s="121">
        <v>3.314794</v>
      </c>
      <c r="J21" s="121">
        <v>3.342533</v>
      </c>
      <c r="K21" s="121">
        <v>3.367538</v>
      </c>
      <c r="L21" s="121">
        <v>3.39149</v>
      </c>
      <c r="M21" s="121">
        <v>3.404194</v>
      </c>
      <c r="N21" s="121">
        <v>3.42221</v>
      </c>
      <c r="O21" s="121">
        <v>3.443684</v>
      </c>
      <c r="P21" s="121">
        <v>3.470673</v>
      </c>
      <c r="Q21" s="121">
        <v>3.499711</v>
      </c>
      <c r="R21" s="121">
        <v>3.528698</v>
      </c>
      <c r="S21" s="121">
        <v>3.560388</v>
      </c>
      <c r="T21" s="121">
        <v>3.597439</v>
      </c>
      <c r="U21" s="121">
        <v>3.635295</v>
      </c>
      <c r="V21" s="121">
        <v>3.674802</v>
      </c>
      <c r="W21" s="121">
        <v>3.693708</v>
      </c>
      <c r="X21" s="121">
        <v>3.701968</v>
      </c>
      <c r="Y21" s="121">
        <v>3.706299</v>
      </c>
      <c r="Z21" s="121">
        <v>3.693929</v>
      </c>
      <c r="AA21" s="121">
        <v>3.671296</v>
      </c>
      <c r="AB21" s="121">
        <v>3.642991</v>
      </c>
      <c r="AC21" s="121">
        <v>3.615212</v>
      </c>
      <c r="AD21" s="121">
        <v>3.588013</v>
      </c>
      <c r="AE21" s="121">
        <v>3.562261</v>
      </c>
      <c r="AF21" s="121">
        <v>3.536401</v>
      </c>
      <c r="AG21" s="121">
        <v>3.512074</v>
      </c>
      <c r="AH21" s="121">
        <v>3.486998</v>
      </c>
      <c r="AI21" s="121">
        <v>3.475586</v>
      </c>
      <c r="AJ21" s="121">
        <v>3.462553</v>
      </c>
      <c r="AK21" s="121">
        <v>3.445857</v>
      </c>
      <c r="AL21" s="121">
        <v>3.425324</v>
      </c>
      <c r="AM21" s="381">
        <v>3.403284</v>
      </c>
      <c r="AN21" s="121">
        <v>3.384879</v>
      </c>
      <c r="AO21" s="167">
        <v>3.366357</v>
      </c>
      <c r="AP21" s="313">
        <f t="shared" si="4"/>
        <v>-0.5471982898059391</v>
      </c>
      <c r="AQ21" s="98" t="s">
        <v>74</v>
      </c>
      <c r="AR21" s="378"/>
      <c r="AS21" s="52">
        <v>65.2</v>
      </c>
      <c r="AT21" s="64"/>
      <c r="AU21" s="63">
        <f t="shared" si="2"/>
        <v>51.63124233128834</v>
      </c>
      <c r="AV21" s="48"/>
    </row>
    <row r="22" spans="1:48" s="54" customFormat="1" ht="12" customHeight="1">
      <c r="A22" s="62"/>
      <c r="B22" s="65" t="s">
        <v>76</v>
      </c>
      <c r="C22" s="122">
        <v>0.3385</v>
      </c>
      <c r="D22" s="123">
        <v>0.339841</v>
      </c>
      <c r="E22" s="123">
        <v>0.345</v>
      </c>
      <c r="F22" s="123">
        <v>0.3482</v>
      </c>
      <c r="G22" s="123">
        <v>0.3527</v>
      </c>
      <c r="H22" s="123">
        <v>0.3574</v>
      </c>
      <c r="I22" s="123">
        <v>0.3605</v>
      </c>
      <c r="J22" s="123">
        <v>0.360962</v>
      </c>
      <c r="K22" s="123">
        <v>0.361753</v>
      </c>
      <c r="L22" s="123">
        <v>0.362261</v>
      </c>
      <c r="M22" s="123">
        <v>0.36345</v>
      </c>
      <c r="N22" s="123">
        <v>0.36485</v>
      </c>
      <c r="O22" s="123">
        <v>0.3656</v>
      </c>
      <c r="P22" s="123">
        <v>0.36545</v>
      </c>
      <c r="Q22" s="123">
        <v>0.365794</v>
      </c>
      <c r="R22" s="123">
        <v>0.366202</v>
      </c>
      <c r="S22" s="123">
        <v>0.36721</v>
      </c>
      <c r="T22" s="123">
        <v>0.3695</v>
      </c>
      <c r="U22" s="123">
        <v>0.372</v>
      </c>
      <c r="V22" s="123">
        <v>0.3749</v>
      </c>
      <c r="W22" s="123">
        <v>0.3793</v>
      </c>
      <c r="X22" s="123">
        <v>0.3844</v>
      </c>
      <c r="Y22" s="123">
        <v>0.3896</v>
      </c>
      <c r="Z22" s="123">
        <v>0.39475</v>
      </c>
      <c r="AA22" s="123">
        <v>0.4002</v>
      </c>
      <c r="AB22" s="123">
        <v>0.40565</v>
      </c>
      <c r="AC22" s="123">
        <v>0.4116</v>
      </c>
      <c r="AD22" s="123">
        <v>0.41685</v>
      </c>
      <c r="AE22" s="123">
        <v>0.42205</v>
      </c>
      <c r="AF22" s="123">
        <v>0.42735</v>
      </c>
      <c r="AG22" s="123">
        <v>0.4336</v>
      </c>
      <c r="AH22" s="123">
        <v>0.439</v>
      </c>
      <c r="AI22" s="123">
        <v>0.44405</v>
      </c>
      <c r="AJ22" s="123">
        <v>0.4483</v>
      </c>
      <c r="AK22" s="123">
        <v>0.45496</v>
      </c>
      <c r="AL22" s="123">
        <v>0.46123</v>
      </c>
      <c r="AM22" s="379">
        <v>0.469086</v>
      </c>
      <c r="AN22" s="346">
        <v>0.476187</v>
      </c>
      <c r="AO22" s="168">
        <v>0.483799</v>
      </c>
      <c r="AP22" s="318">
        <f t="shared" si="4"/>
        <v>1.5985316692811669</v>
      </c>
      <c r="AQ22" s="65" t="s">
        <v>76</v>
      </c>
      <c r="AR22" s="378"/>
      <c r="AS22" s="52">
        <v>2.6</v>
      </c>
      <c r="AT22" s="61"/>
      <c r="AU22" s="63">
        <f t="shared" si="2"/>
        <v>186.07653846153843</v>
      </c>
      <c r="AV22" s="48"/>
    </row>
    <row r="23" spans="1:48" s="54" customFormat="1" ht="12" customHeight="1">
      <c r="A23" s="62"/>
      <c r="B23" s="98" t="s">
        <v>70</v>
      </c>
      <c r="C23" s="120">
        <v>10.322099</v>
      </c>
      <c r="D23" s="121">
        <v>10.353721</v>
      </c>
      <c r="E23" s="121">
        <v>10.381352</v>
      </c>
      <c r="F23" s="121">
        <v>10.415626</v>
      </c>
      <c r="G23" s="121">
        <v>10.448484</v>
      </c>
      <c r="H23" s="121">
        <v>10.508956</v>
      </c>
      <c r="I23" s="121">
        <v>10.572094</v>
      </c>
      <c r="J23" s="121">
        <v>10.625259</v>
      </c>
      <c r="K23" s="121">
        <v>10.670802</v>
      </c>
      <c r="L23" s="121">
        <v>10.698841</v>
      </c>
      <c r="M23" s="121">
        <v>10.709463</v>
      </c>
      <c r="N23" s="121">
        <v>10.712781</v>
      </c>
      <c r="O23" s="121">
        <v>10.710914</v>
      </c>
      <c r="P23" s="121">
        <v>10.700155</v>
      </c>
      <c r="Q23" s="121">
        <v>10.67877</v>
      </c>
      <c r="R23" s="121">
        <v>10.65742</v>
      </c>
      <c r="S23" s="121">
        <v>10.640006</v>
      </c>
      <c r="T23" s="121">
        <v>10.621121</v>
      </c>
      <c r="U23" s="121">
        <v>10.60436</v>
      </c>
      <c r="V23" s="121">
        <v>10.588614</v>
      </c>
      <c r="W23" s="121">
        <v>10.374823</v>
      </c>
      <c r="X23" s="121">
        <v>10.373153</v>
      </c>
      <c r="Y23" s="121">
        <v>10.373647</v>
      </c>
      <c r="Z23" s="121">
        <v>10.365035</v>
      </c>
      <c r="AA23" s="121">
        <v>10.35001</v>
      </c>
      <c r="AB23" s="121">
        <v>10.3367</v>
      </c>
      <c r="AC23" s="121">
        <v>10.321229</v>
      </c>
      <c r="AD23" s="121">
        <v>10.301247</v>
      </c>
      <c r="AE23" s="121">
        <v>10.279724</v>
      </c>
      <c r="AF23" s="121">
        <v>10.253416</v>
      </c>
      <c r="AG23" s="121">
        <v>10.221644</v>
      </c>
      <c r="AH23" s="121">
        <v>10.200298</v>
      </c>
      <c r="AI23" s="121">
        <v>10.174853</v>
      </c>
      <c r="AJ23" s="121">
        <v>10.142362</v>
      </c>
      <c r="AK23" s="121">
        <v>10.116742</v>
      </c>
      <c r="AL23" s="121">
        <v>10.097549</v>
      </c>
      <c r="AM23" s="381">
        <v>10.076581</v>
      </c>
      <c r="AN23" s="121">
        <v>10.066158</v>
      </c>
      <c r="AO23" s="167">
        <v>10.045401</v>
      </c>
      <c r="AP23" s="313">
        <f t="shared" si="4"/>
        <v>-0.20620578377569254</v>
      </c>
      <c r="AQ23" s="98" t="s">
        <v>70</v>
      </c>
      <c r="AR23" s="378"/>
      <c r="AS23" s="52">
        <v>93.03</v>
      </c>
      <c r="AT23" s="64"/>
      <c r="AU23" s="63">
        <f t="shared" si="2"/>
        <v>107.98023218316672</v>
      </c>
      <c r="AV23" s="48"/>
    </row>
    <row r="24" spans="1:48" s="54" customFormat="1" ht="12" customHeight="1">
      <c r="A24" s="62"/>
      <c r="B24" s="65" t="s">
        <v>78</v>
      </c>
      <c r="C24" s="122">
        <v>0.3025</v>
      </c>
      <c r="D24" s="123">
        <v>0.3028</v>
      </c>
      <c r="E24" s="123">
        <v>0.3025</v>
      </c>
      <c r="F24" s="383">
        <v>0.3022</v>
      </c>
      <c r="G24" s="383">
        <v>0.302</v>
      </c>
      <c r="H24" s="383">
        <v>0.301892</v>
      </c>
      <c r="I24" s="123">
        <v>0.306551</v>
      </c>
      <c r="J24" s="123">
        <v>0.304997</v>
      </c>
      <c r="K24" s="123">
        <v>0.308942</v>
      </c>
      <c r="L24" s="123">
        <v>0.311421</v>
      </c>
      <c r="M24" s="123">
        <v>0.315262</v>
      </c>
      <c r="N24" s="123">
        <v>0.318028</v>
      </c>
      <c r="O24" s="123">
        <v>0.319936</v>
      </c>
      <c r="P24" s="123">
        <v>0.331859</v>
      </c>
      <c r="Q24" s="123">
        <v>0.329189</v>
      </c>
      <c r="R24" s="123">
        <v>0.331997</v>
      </c>
      <c r="S24" s="123">
        <v>0.340907</v>
      </c>
      <c r="T24" s="123">
        <v>0.343334</v>
      </c>
      <c r="U24" s="123">
        <v>0.345636</v>
      </c>
      <c r="V24" s="123">
        <v>0.349014</v>
      </c>
      <c r="W24" s="123">
        <v>0.35243</v>
      </c>
      <c r="X24" s="123">
        <v>0.35591</v>
      </c>
      <c r="Y24" s="123">
        <v>0.359543</v>
      </c>
      <c r="Z24" s="123">
        <v>0.362977</v>
      </c>
      <c r="AA24" s="123">
        <v>0.366431</v>
      </c>
      <c r="AB24" s="123">
        <v>0.369451</v>
      </c>
      <c r="AC24" s="123">
        <v>0.371415</v>
      </c>
      <c r="AD24" s="123">
        <v>0.373958</v>
      </c>
      <c r="AE24" s="123">
        <v>0.376513</v>
      </c>
      <c r="AF24" s="123">
        <v>0.378518</v>
      </c>
      <c r="AG24" s="123">
        <v>0.380201</v>
      </c>
      <c r="AH24" s="123">
        <v>0.391415</v>
      </c>
      <c r="AI24" s="123">
        <v>0.394641</v>
      </c>
      <c r="AJ24" s="123">
        <v>0.397296</v>
      </c>
      <c r="AK24" s="123">
        <v>0.399867</v>
      </c>
      <c r="AL24" s="123">
        <v>0.402668</v>
      </c>
      <c r="AM24" s="379">
        <v>0.405006</v>
      </c>
      <c r="AN24" s="346">
        <v>0.40781</v>
      </c>
      <c r="AO24" s="168">
        <v>0.41029</v>
      </c>
      <c r="AP24" s="318">
        <f t="shared" si="4"/>
        <v>0.6081263333415077</v>
      </c>
      <c r="AQ24" s="65" t="s">
        <v>78</v>
      </c>
      <c r="AR24" s="378"/>
      <c r="AS24" s="52">
        <v>0.316</v>
      </c>
      <c r="AT24" s="64"/>
      <c r="AU24" s="63">
        <f t="shared" si="2"/>
        <v>1298.386075949367</v>
      </c>
      <c r="AV24" s="48"/>
    </row>
    <row r="25" spans="1:48" s="54" customFormat="1" ht="12" customHeight="1">
      <c r="A25" s="62"/>
      <c r="B25" s="99" t="s">
        <v>80</v>
      </c>
      <c r="C25" s="120">
        <v>12.957621</v>
      </c>
      <c r="D25" s="121">
        <v>13.11943</v>
      </c>
      <c r="E25" s="121">
        <v>13.269563</v>
      </c>
      <c r="F25" s="121">
        <v>13.387623</v>
      </c>
      <c r="G25" s="121">
        <v>13.49102</v>
      </c>
      <c r="H25" s="121">
        <v>13.599092</v>
      </c>
      <c r="I25" s="121">
        <v>13.733578</v>
      </c>
      <c r="J25" s="121">
        <v>13.814495</v>
      </c>
      <c r="K25" s="121">
        <v>13.897874</v>
      </c>
      <c r="L25" s="121">
        <v>13.985526</v>
      </c>
      <c r="M25" s="121">
        <v>14.091014</v>
      </c>
      <c r="N25" s="121">
        <v>14.208586</v>
      </c>
      <c r="O25" s="121">
        <v>14.285829</v>
      </c>
      <c r="P25" s="121">
        <v>14.339551</v>
      </c>
      <c r="Q25" s="121">
        <v>14.394589</v>
      </c>
      <c r="R25" s="121">
        <v>14.453833</v>
      </c>
      <c r="S25" s="121">
        <v>14.52943</v>
      </c>
      <c r="T25" s="121">
        <v>14.615125</v>
      </c>
      <c r="U25" s="121">
        <v>14.714948</v>
      </c>
      <c r="V25" s="121">
        <v>14.80524</v>
      </c>
      <c r="W25" s="121">
        <v>14.892574</v>
      </c>
      <c r="X25" s="121">
        <v>15.010445</v>
      </c>
      <c r="Y25" s="121">
        <v>15.12915</v>
      </c>
      <c r="Z25" s="121">
        <v>15.239182</v>
      </c>
      <c r="AA25" s="121">
        <v>15.341553</v>
      </c>
      <c r="AB25" s="121">
        <v>15.424122</v>
      </c>
      <c r="AC25" s="121">
        <v>15.493889</v>
      </c>
      <c r="AD25" s="121">
        <v>15.567107</v>
      </c>
      <c r="AE25" s="121">
        <v>15.654192</v>
      </c>
      <c r="AF25" s="121">
        <v>15.760225</v>
      </c>
      <c r="AG25" s="121">
        <v>15.86395</v>
      </c>
      <c r="AH25" s="121">
        <v>15.987075</v>
      </c>
      <c r="AI25" s="121">
        <v>16.105285</v>
      </c>
      <c r="AJ25" s="121">
        <v>16.192572</v>
      </c>
      <c r="AK25" s="121">
        <v>16.258032</v>
      </c>
      <c r="AL25" s="121">
        <v>16.305526</v>
      </c>
      <c r="AM25" s="381">
        <v>16.33421</v>
      </c>
      <c r="AN25" s="121">
        <v>16.357992</v>
      </c>
      <c r="AO25" s="167">
        <v>16.405399</v>
      </c>
      <c r="AP25" s="313">
        <f t="shared" si="4"/>
        <v>0.2898094093700454</v>
      </c>
      <c r="AQ25" s="99" t="s">
        <v>80</v>
      </c>
      <c r="AR25" s="378"/>
      <c r="AS25" s="52">
        <v>41.5</v>
      </c>
      <c r="AT25" s="61"/>
      <c r="AU25" s="63">
        <f t="shared" si="2"/>
        <v>395.31081927710835</v>
      </c>
      <c r="AV25" s="48"/>
    </row>
    <row r="26" spans="1:48" s="54" customFormat="1" ht="12" customHeight="1">
      <c r="A26" s="62"/>
      <c r="B26" s="65" t="s">
        <v>42</v>
      </c>
      <c r="C26" s="122">
        <v>7.455142</v>
      </c>
      <c r="D26" s="123">
        <v>7.47903</v>
      </c>
      <c r="E26" s="123">
        <v>7.521933</v>
      </c>
      <c r="F26" s="123">
        <v>7.566469</v>
      </c>
      <c r="G26" s="123">
        <v>7.60576</v>
      </c>
      <c r="H26" s="123">
        <v>7.592316</v>
      </c>
      <c r="I26" s="123">
        <v>7.565489</v>
      </c>
      <c r="J26" s="123">
        <v>7.565561</v>
      </c>
      <c r="K26" s="123">
        <v>7.571299</v>
      </c>
      <c r="L26" s="123">
        <v>7.55331</v>
      </c>
      <c r="M26" s="123">
        <v>7.545539</v>
      </c>
      <c r="N26" s="123">
        <v>7.553326</v>
      </c>
      <c r="O26" s="123">
        <v>7.584094</v>
      </c>
      <c r="P26" s="123">
        <v>7.564185</v>
      </c>
      <c r="Q26" s="123">
        <v>7.559635</v>
      </c>
      <c r="R26" s="123">
        <v>7.563233</v>
      </c>
      <c r="S26" s="123">
        <v>7.566736</v>
      </c>
      <c r="T26" s="123">
        <v>7.572852</v>
      </c>
      <c r="U26" s="123">
        <v>7.576319</v>
      </c>
      <c r="V26" s="123">
        <v>7.594315</v>
      </c>
      <c r="W26" s="123">
        <v>7.644818</v>
      </c>
      <c r="X26" s="123">
        <v>7.710882</v>
      </c>
      <c r="Y26" s="123">
        <v>7.798899</v>
      </c>
      <c r="Z26" s="123">
        <v>7.882519</v>
      </c>
      <c r="AA26" s="123">
        <v>7.928746</v>
      </c>
      <c r="AB26" s="123">
        <v>7.943489</v>
      </c>
      <c r="AC26" s="123">
        <v>7.953067</v>
      </c>
      <c r="AD26" s="123">
        <v>7.964966</v>
      </c>
      <c r="AE26" s="123">
        <v>7.971116</v>
      </c>
      <c r="AF26" s="123">
        <v>7.982461</v>
      </c>
      <c r="AG26" s="123">
        <v>8.002186</v>
      </c>
      <c r="AH26" s="123">
        <v>8.020946</v>
      </c>
      <c r="AI26" s="123">
        <v>8.065146</v>
      </c>
      <c r="AJ26" s="123">
        <v>8.102175</v>
      </c>
      <c r="AK26" s="123">
        <v>8.140122</v>
      </c>
      <c r="AL26" s="123">
        <v>8.206524</v>
      </c>
      <c r="AM26" s="379">
        <v>8.265925</v>
      </c>
      <c r="AN26" s="346">
        <v>8.298923</v>
      </c>
      <c r="AO26" s="168">
        <v>8.33193</v>
      </c>
      <c r="AP26" s="318">
        <f t="shared" si="4"/>
        <v>0.39772630737746617</v>
      </c>
      <c r="AQ26" s="65" t="s">
        <v>42</v>
      </c>
      <c r="AR26" s="378"/>
      <c r="AS26" s="52">
        <v>83.9</v>
      </c>
      <c r="AT26" s="61"/>
      <c r="AU26" s="63">
        <f t="shared" si="2"/>
        <v>99.30786650774732</v>
      </c>
      <c r="AV26" s="48"/>
    </row>
    <row r="27" spans="1:48" s="54" customFormat="1" ht="12" customHeight="1">
      <c r="A27" s="62"/>
      <c r="B27" s="98" t="s">
        <v>81</v>
      </c>
      <c r="C27" s="120">
        <v>32.6706</v>
      </c>
      <c r="D27" s="121">
        <v>32.658</v>
      </c>
      <c r="E27" s="121">
        <v>32.909</v>
      </c>
      <c r="F27" s="121">
        <v>33.2023</v>
      </c>
      <c r="G27" s="121">
        <v>33.5121</v>
      </c>
      <c r="H27" s="121">
        <v>33.845698</v>
      </c>
      <c r="I27" s="121">
        <v>34.1847</v>
      </c>
      <c r="J27" s="121">
        <v>34.5279</v>
      </c>
      <c r="K27" s="121">
        <v>34.8502</v>
      </c>
      <c r="L27" s="121">
        <v>35.081</v>
      </c>
      <c r="M27" s="121">
        <v>35.413434</v>
      </c>
      <c r="N27" s="121">
        <v>35.734865</v>
      </c>
      <c r="O27" s="121">
        <v>36.062309</v>
      </c>
      <c r="P27" s="121">
        <v>36.398652</v>
      </c>
      <c r="Q27" s="121">
        <v>36.744964</v>
      </c>
      <c r="R27" s="121">
        <v>37.063303</v>
      </c>
      <c r="S27" s="121">
        <v>37.340467</v>
      </c>
      <c r="T27" s="121">
        <v>37.571771</v>
      </c>
      <c r="U27" s="121">
        <v>37.764318</v>
      </c>
      <c r="V27" s="121">
        <v>37.884655</v>
      </c>
      <c r="W27" s="121">
        <v>38.038403</v>
      </c>
      <c r="X27" s="121">
        <v>38.18316</v>
      </c>
      <c r="Y27" s="121">
        <v>38.309226</v>
      </c>
      <c r="Z27" s="121">
        <v>38.418108</v>
      </c>
      <c r="AA27" s="121">
        <v>38.504707</v>
      </c>
      <c r="AB27" s="121">
        <v>38.580597</v>
      </c>
      <c r="AC27" s="121">
        <v>38.609399</v>
      </c>
      <c r="AD27" s="121">
        <v>38.639341</v>
      </c>
      <c r="AE27" s="121">
        <v>38.659979</v>
      </c>
      <c r="AF27" s="121">
        <v>38.666983</v>
      </c>
      <c r="AG27" s="121">
        <v>38.653559</v>
      </c>
      <c r="AH27" s="121">
        <v>38.253955</v>
      </c>
      <c r="AI27" s="121">
        <v>38.242197</v>
      </c>
      <c r="AJ27" s="121">
        <v>38.218531</v>
      </c>
      <c r="AK27" s="121">
        <v>38.190608</v>
      </c>
      <c r="AL27" s="121">
        <v>38.173835</v>
      </c>
      <c r="AM27" s="381">
        <v>38.157055</v>
      </c>
      <c r="AN27" s="121">
        <v>38.125479</v>
      </c>
      <c r="AO27" s="167">
        <v>38.115641</v>
      </c>
      <c r="AP27" s="313">
        <f t="shared" si="4"/>
        <v>-0.02580426596083818</v>
      </c>
      <c r="AQ27" s="98" t="s">
        <v>81</v>
      </c>
      <c r="AR27" s="378"/>
      <c r="AS27" s="52">
        <v>312.685</v>
      </c>
      <c r="AT27" s="61"/>
      <c r="AU27" s="63">
        <f t="shared" si="2"/>
        <v>121.89788765051088</v>
      </c>
      <c r="AV27" s="48"/>
    </row>
    <row r="28" spans="1:48" s="54" customFormat="1" ht="12" customHeight="1">
      <c r="A28" s="62"/>
      <c r="B28" s="65" t="s">
        <v>83</v>
      </c>
      <c r="C28" s="122">
        <v>8.69761</v>
      </c>
      <c r="D28" s="123">
        <v>8.663252</v>
      </c>
      <c r="E28" s="123">
        <v>8.62426</v>
      </c>
      <c r="F28" s="123">
        <v>8.6366</v>
      </c>
      <c r="G28" s="123">
        <v>8.6296</v>
      </c>
      <c r="H28" s="123">
        <v>8.87913</v>
      </c>
      <c r="I28" s="123">
        <v>9.30781</v>
      </c>
      <c r="J28" s="123">
        <v>9.40381</v>
      </c>
      <c r="K28" s="123">
        <v>9.50754</v>
      </c>
      <c r="L28" s="123">
        <v>9.60896</v>
      </c>
      <c r="M28" s="123">
        <v>9.71357</v>
      </c>
      <c r="N28" s="123">
        <v>9.819054</v>
      </c>
      <c r="O28" s="123">
        <v>9.88367</v>
      </c>
      <c r="P28" s="123">
        <v>9.939871</v>
      </c>
      <c r="Q28" s="123">
        <v>9.975859</v>
      </c>
      <c r="R28" s="123">
        <v>10.016605</v>
      </c>
      <c r="S28" s="123">
        <v>10.030621</v>
      </c>
      <c r="T28" s="123">
        <v>10.034846</v>
      </c>
      <c r="U28" s="123">
        <v>10.025215</v>
      </c>
      <c r="V28" s="123">
        <v>10.014005</v>
      </c>
      <c r="W28" s="123">
        <v>9.995995</v>
      </c>
      <c r="X28" s="123">
        <v>9.970441</v>
      </c>
      <c r="Y28" s="123">
        <v>9.965315</v>
      </c>
      <c r="Z28" s="123">
        <v>9.974591</v>
      </c>
      <c r="AA28" s="123">
        <v>9.99059</v>
      </c>
      <c r="AB28" s="123">
        <v>10.017571</v>
      </c>
      <c r="AC28" s="123">
        <v>10.04318</v>
      </c>
      <c r="AD28" s="123">
        <v>10.072542</v>
      </c>
      <c r="AE28" s="123">
        <v>10.109697</v>
      </c>
      <c r="AF28" s="123">
        <v>10.148883</v>
      </c>
      <c r="AG28" s="123">
        <v>10.195014</v>
      </c>
      <c r="AH28" s="123">
        <v>10.256658</v>
      </c>
      <c r="AI28" s="123">
        <v>10.32934</v>
      </c>
      <c r="AJ28" s="123">
        <v>10.407465</v>
      </c>
      <c r="AK28" s="123">
        <v>10.474685</v>
      </c>
      <c r="AL28" s="123">
        <v>10.529255</v>
      </c>
      <c r="AM28" s="379">
        <v>10.569592</v>
      </c>
      <c r="AN28" s="346">
        <v>10.599095</v>
      </c>
      <c r="AO28" s="168">
        <v>10.617575</v>
      </c>
      <c r="AP28" s="318">
        <f t="shared" si="4"/>
        <v>0.1743545085688858</v>
      </c>
      <c r="AQ28" s="65" t="s">
        <v>83</v>
      </c>
      <c r="AR28" s="378"/>
      <c r="AS28" s="52">
        <v>91.9</v>
      </c>
      <c r="AT28" s="61"/>
      <c r="AU28" s="63">
        <f t="shared" si="2"/>
        <v>115.53400435255713</v>
      </c>
      <c r="AV28" s="48"/>
    </row>
    <row r="29" spans="1:48" s="54" customFormat="1" ht="12" customHeight="1">
      <c r="A29" s="62"/>
      <c r="B29" s="98" t="s">
        <v>85</v>
      </c>
      <c r="C29" s="120">
        <v>20.139603</v>
      </c>
      <c r="D29" s="121">
        <v>20.361192</v>
      </c>
      <c r="E29" s="121">
        <v>20.561942</v>
      </c>
      <c r="F29" s="121">
        <v>20.753972</v>
      </c>
      <c r="G29" s="121">
        <v>20.91739</v>
      </c>
      <c r="H29" s="121">
        <v>21.141468</v>
      </c>
      <c r="I29" s="121">
        <v>21.445698</v>
      </c>
      <c r="J29" s="121">
        <v>21.657569</v>
      </c>
      <c r="K29" s="121">
        <v>21.854622</v>
      </c>
      <c r="L29" s="121">
        <v>22.048305</v>
      </c>
      <c r="M29" s="121">
        <v>22.13267</v>
      </c>
      <c r="N29" s="121">
        <v>22.352635</v>
      </c>
      <c r="O29" s="121">
        <v>22.477703</v>
      </c>
      <c r="P29" s="121">
        <v>22.553074</v>
      </c>
      <c r="Q29" s="121">
        <v>22.624505</v>
      </c>
      <c r="R29" s="121">
        <v>22.687374</v>
      </c>
      <c r="S29" s="121">
        <v>22.823479</v>
      </c>
      <c r="T29" s="121">
        <v>22.94043</v>
      </c>
      <c r="U29" s="121">
        <v>23.053552</v>
      </c>
      <c r="V29" s="121">
        <v>23.151564</v>
      </c>
      <c r="W29" s="121">
        <v>23.211395</v>
      </c>
      <c r="X29" s="121">
        <v>23.192274</v>
      </c>
      <c r="Y29" s="121">
        <v>22.304022</v>
      </c>
      <c r="Z29" s="121">
        <v>22.271714</v>
      </c>
      <c r="AA29" s="121">
        <v>22.23516</v>
      </c>
      <c r="AB29" s="121">
        <v>22.194261</v>
      </c>
      <c r="AC29" s="121">
        <v>22.13305</v>
      </c>
      <c r="AD29" s="121">
        <v>22.053681</v>
      </c>
      <c r="AE29" s="121">
        <v>21.98881</v>
      </c>
      <c r="AF29" s="121">
        <v>21.946431</v>
      </c>
      <c r="AG29" s="121">
        <v>22.455485</v>
      </c>
      <c r="AH29" s="121">
        <v>22.430457</v>
      </c>
      <c r="AI29" s="121">
        <v>21.833483</v>
      </c>
      <c r="AJ29" s="121">
        <v>21.772774</v>
      </c>
      <c r="AK29" s="121">
        <v>21.711252</v>
      </c>
      <c r="AL29" s="121">
        <v>21.658528</v>
      </c>
      <c r="AM29" s="381">
        <v>21.610213</v>
      </c>
      <c r="AN29" s="121">
        <v>21.565119</v>
      </c>
      <c r="AO29" s="167">
        <v>21.528627</v>
      </c>
      <c r="AP29" s="313">
        <f t="shared" si="4"/>
        <v>-0.16921770753965948</v>
      </c>
      <c r="AQ29" s="98" t="s">
        <v>85</v>
      </c>
      <c r="AR29" s="378"/>
      <c r="AS29" s="52">
        <v>237.5</v>
      </c>
      <c r="AT29" s="64"/>
      <c r="AU29" s="63">
        <f t="shared" si="2"/>
        <v>90.64685052631579</v>
      </c>
      <c r="AV29" s="48"/>
    </row>
    <row r="30" spans="1:48" s="54" customFormat="1" ht="12" customHeight="1">
      <c r="A30" s="62"/>
      <c r="B30" s="65" t="s">
        <v>87</v>
      </c>
      <c r="C30" s="122">
        <v>1.717995</v>
      </c>
      <c r="D30" s="123">
        <v>1.731787</v>
      </c>
      <c r="E30" s="123">
        <v>1.744882</v>
      </c>
      <c r="F30" s="123">
        <v>1.759584</v>
      </c>
      <c r="G30" s="123">
        <v>1.773809</v>
      </c>
      <c r="H30" s="123">
        <v>1.778454</v>
      </c>
      <c r="I30" s="123">
        <v>1.808707</v>
      </c>
      <c r="J30" s="123">
        <v>1.83179</v>
      </c>
      <c r="K30" s="123">
        <v>1.852963</v>
      </c>
      <c r="L30" s="123">
        <v>1.872133</v>
      </c>
      <c r="M30" s="123">
        <v>1.893064</v>
      </c>
      <c r="N30" s="123">
        <v>1.909566</v>
      </c>
      <c r="O30" s="123">
        <v>1.903495</v>
      </c>
      <c r="P30" s="123">
        <v>1.917173</v>
      </c>
      <c r="Q30" s="123">
        <v>1.927469</v>
      </c>
      <c r="R30" s="123">
        <v>1.936839</v>
      </c>
      <c r="S30" s="123">
        <v>1.946442</v>
      </c>
      <c r="T30" s="123">
        <v>1.985486</v>
      </c>
      <c r="U30" s="123">
        <v>1.994066</v>
      </c>
      <c r="V30" s="123">
        <v>1.996325</v>
      </c>
      <c r="W30" s="123">
        <v>1.996377</v>
      </c>
      <c r="X30" s="123">
        <v>1.999945</v>
      </c>
      <c r="Y30" s="123">
        <v>1.998912</v>
      </c>
      <c r="Z30" s="123">
        <v>1.994084</v>
      </c>
      <c r="AA30" s="123">
        <v>1.989408</v>
      </c>
      <c r="AB30" s="123">
        <v>1.989477</v>
      </c>
      <c r="AC30" s="123">
        <v>1.990266</v>
      </c>
      <c r="AD30" s="123">
        <v>1.986989</v>
      </c>
      <c r="AE30" s="123">
        <v>1.984923</v>
      </c>
      <c r="AF30" s="123">
        <v>1.978334</v>
      </c>
      <c r="AG30" s="123">
        <v>1.987755</v>
      </c>
      <c r="AH30" s="123">
        <v>1.990094</v>
      </c>
      <c r="AI30" s="123">
        <v>1.994026</v>
      </c>
      <c r="AJ30" s="123">
        <v>1.995033</v>
      </c>
      <c r="AK30" s="123">
        <v>1.996433</v>
      </c>
      <c r="AL30" s="123">
        <v>1.99759</v>
      </c>
      <c r="AM30" s="379">
        <v>2.003358</v>
      </c>
      <c r="AN30" s="346">
        <v>2.010377</v>
      </c>
      <c r="AO30" s="168">
        <v>2.025866</v>
      </c>
      <c r="AP30" s="318">
        <f t="shared" si="4"/>
        <v>0.7704525071665635</v>
      </c>
      <c r="AQ30" s="65" t="s">
        <v>87</v>
      </c>
      <c r="AR30" s="378"/>
      <c r="AS30" s="52">
        <v>20.253</v>
      </c>
      <c r="AT30" s="61"/>
      <c r="AU30" s="63">
        <f t="shared" si="2"/>
        <v>100.02794647706514</v>
      </c>
      <c r="AV30" s="48"/>
    </row>
    <row r="31" spans="1:48" s="54" customFormat="1" ht="12" customHeight="1">
      <c r="A31" s="62"/>
      <c r="B31" s="98" t="s">
        <v>91</v>
      </c>
      <c r="C31" s="120">
        <v>4.536555</v>
      </c>
      <c r="D31" s="121">
        <v>4.53989</v>
      </c>
      <c r="E31" s="121">
        <v>4.575007</v>
      </c>
      <c r="F31" s="121">
        <v>4.618236</v>
      </c>
      <c r="G31" s="121">
        <v>4.664653</v>
      </c>
      <c r="H31" s="121">
        <v>4.714593</v>
      </c>
      <c r="I31" s="121">
        <v>4.763617</v>
      </c>
      <c r="J31" s="121">
        <v>4.815396</v>
      </c>
      <c r="K31" s="121">
        <v>4.865605</v>
      </c>
      <c r="L31" s="121">
        <v>4.914644</v>
      </c>
      <c r="M31" s="121">
        <v>4.963301</v>
      </c>
      <c r="N31" s="121">
        <v>4.996329</v>
      </c>
      <c r="O31" s="121">
        <v>5.035881</v>
      </c>
      <c r="P31" s="121">
        <v>5.074316</v>
      </c>
      <c r="Q31" s="121">
        <v>5.109626</v>
      </c>
      <c r="R31" s="121">
        <v>5.144568</v>
      </c>
      <c r="S31" s="121">
        <v>5.178967</v>
      </c>
      <c r="T31" s="121">
        <v>5.208708</v>
      </c>
      <c r="U31" s="121">
        <v>5.236972</v>
      </c>
      <c r="V31" s="121">
        <v>5.26422</v>
      </c>
      <c r="W31" s="121">
        <v>5.287663</v>
      </c>
      <c r="X31" s="121">
        <v>5.310711</v>
      </c>
      <c r="Y31" s="121">
        <v>5.295877</v>
      </c>
      <c r="Z31" s="121">
        <v>5.314155</v>
      </c>
      <c r="AA31" s="121">
        <v>5.336455</v>
      </c>
      <c r="AB31" s="121">
        <v>5.356207</v>
      </c>
      <c r="AC31" s="121">
        <v>5.36779</v>
      </c>
      <c r="AD31" s="121">
        <v>5.378932</v>
      </c>
      <c r="AE31" s="121">
        <v>5.38765</v>
      </c>
      <c r="AF31" s="121">
        <v>5.393382</v>
      </c>
      <c r="AG31" s="121">
        <v>5.398657</v>
      </c>
      <c r="AH31" s="121">
        <v>5.378783</v>
      </c>
      <c r="AI31" s="121">
        <v>5.378951</v>
      </c>
      <c r="AJ31" s="121">
        <v>5.379161</v>
      </c>
      <c r="AK31" s="121">
        <v>5.380053</v>
      </c>
      <c r="AL31" s="121">
        <v>5.384822</v>
      </c>
      <c r="AM31" s="381">
        <v>5.38918</v>
      </c>
      <c r="AN31" s="121">
        <v>5.393637</v>
      </c>
      <c r="AO31" s="167">
        <v>5.400998</v>
      </c>
      <c r="AP31" s="313">
        <f t="shared" si="4"/>
        <v>0.13647562859717688</v>
      </c>
      <c r="AQ31" s="98" t="s">
        <v>91</v>
      </c>
      <c r="AR31" s="378"/>
      <c r="AS31" s="52">
        <v>48.845</v>
      </c>
      <c r="AT31" s="61"/>
      <c r="AU31" s="63">
        <f t="shared" si="2"/>
        <v>110.5742245879824</v>
      </c>
      <c r="AV31" s="48"/>
    </row>
    <row r="32" spans="1:48" s="54" customFormat="1" ht="12" customHeight="1">
      <c r="A32" s="62"/>
      <c r="B32" s="65" t="s">
        <v>66</v>
      </c>
      <c r="C32" s="122">
        <v>4.614277</v>
      </c>
      <c r="D32" s="123">
        <v>4.598336</v>
      </c>
      <c r="E32" s="123">
        <v>4.625912</v>
      </c>
      <c r="F32" s="123">
        <v>4.653401</v>
      </c>
      <c r="G32" s="123">
        <v>4.678761</v>
      </c>
      <c r="H32" s="123">
        <v>4.702387</v>
      </c>
      <c r="I32" s="123">
        <v>4.720492</v>
      </c>
      <c r="J32" s="123">
        <v>4.730836</v>
      </c>
      <c r="K32" s="123">
        <v>4.746967</v>
      </c>
      <c r="L32" s="123">
        <v>4.758088</v>
      </c>
      <c r="M32" s="123">
        <v>4.771292</v>
      </c>
      <c r="N32" s="123">
        <v>4.787778</v>
      </c>
      <c r="O32" s="123">
        <v>4.81215</v>
      </c>
      <c r="P32" s="123">
        <v>4.841715</v>
      </c>
      <c r="Q32" s="123">
        <v>4.869858</v>
      </c>
      <c r="R32" s="123">
        <v>4.893748</v>
      </c>
      <c r="S32" s="123">
        <v>4.910664</v>
      </c>
      <c r="T32" s="123">
        <v>4.925644</v>
      </c>
      <c r="U32" s="123">
        <v>4.938602</v>
      </c>
      <c r="V32" s="123">
        <v>4.954359</v>
      </c>
      <c r="W32" s="123">
        <v>4.974383</v>
      </c>
      <c r="X32" s="123">
        <v>4.998478</v>
      </c>
      <c r="Y32" s="123">
        <v>5.029002</v>
      </c>
      <c r="Z32" s="123">
        <v>5.054982</v>
      </c>
      <c r="AA32" s="123">
        <v>5.077912</v>
      </c>
      <c r="AB32" s="123">
        <v>5.098754</v>
      </c>
      <c r="AC32" s="123">
        <v>5.116826</v>
      </c>
      <c r="AD32" s="123">
        <v>5.13232</v>
      </c>
      <c r="AE32" s="123">
        <v>5.147349</v>
      </c>
      <c r="AF32" s="123">
        <v>5.159646</v>
      </c>
      <c r="AG32" s="123">
        <v>5.171302</v>
      </c>
      <c r="AH32" s="123">
        <v>5.181115</v>
      </c>
      <c r="AI32" s="123">
        <v>5.194901</v>
      </c>
      <c r="AJ32" s="123">
        <v>5.206295</v>
      </c>
      <c r="AK32" s="123">
        <v>5.219732</v>
      </c>
      <c r="AL32" s="123">
        <v>5.236611</v>
      </c>
      <c r="AM32" s="379">
        <v>5.25558</v>
      </c>
      <c r="AN32" s="346">
        <v>5.276955</v>
      </c>
      <c r="AO32" s="168">
        <v>5.300484</v>
      </c>
      <c r="AP32" s="318">
        <f t="shared" si="4"/>
        <v>0.44588214225818046</v>
      </c>
      <c r="AQ32" s="65" t="s">
        <v>66</v>
      </c>
      <c r="AR32" s="378"/>
      <c r="AS32" s="52">
        <v>338.1</v>
      </c>
      <c r="AT32" s="61"/>
      <c r="AU32" s="63">
        <f t="shared" si="2"/>
        <v>15.677267080745342</v>
      </c>
      <c r="AV32" s="48"/>
    </row>
    <row r="33" spans="1:48" s="54" customFormat="1" ht="12" customHeight="1">
      <c r="A33" s="62"/>
      <c r="B33" s="98" t="s">
        <v>89</v>
      </c>
      <c r="C33" s="120">
        <v>8.004371</v>
      </c>
      <c r="D33" s="121">
        <v>8.08123</v>
      </c>
      <c r="E33" s="121">
        <v>8.115438</v>
      </c>
      <c r="F33" s="121">
        <v>8.129161</v>
      </c>
      <c r="G33" s="121">
        <v>8.143463</v>
      </c>
      <c r="H33" s="121">
        <v>8.176447</v>
      </c>
      <c r="I33" s="121">
        <v>8.208427</v>
      </c>
      <c r="J33" s="121">
        <v>8.236144</v>
      </c>
      <c r="K33" s="121">
        <v>8.266936</v>
      </c>
      <c r="L33" s="121">
        <v>8.284261</v>
      </c>
      <c r="M33" s="121">
        <v>8.303094</v>
      </c>
      <c r="N33" s="121">
        <v>8.317967</v>
      </c>
      <c r="O33" s="121">
        <v>8.323038</v>
      </c>
      <c r="P33" s="121">
        <v>8.327488</v>
      </c>
      <c r="Q33" s="121">
        <v>8.330577</v>
      </c>
      <c r="R33" s="121">
        <v>8.342633</v>
      </c>
      <c r="S33" s="121">
        <v>8.358139</v>
      </c>
      <c r="T33" s="121">
        <v>8.381519</v>
      </c>
      <c r="U33" s="121">
        <v>8.414089</v>
      </c>
      <c r="V33" s="121">
        <v>8.458888</v>
      </c>
      <c r="W33" s="121">
        <v>8.527039</v>
      </c>
      <c r="X33" s="121">
        <v>8.59063</v>
      </c>
      <c r="Y33" s="121">
        <v>8.64412</v>
      </c>
      <c r="Z33" s="121">
        <v>8.692013</v>
      </c>
      <c r="AA33" s="121">
        <v>8.745109</v>
      </c>
      <c r="AB33" s="121">
        <v>8.816381</v>
      </c>
      <c r="AC33" s="121">
        <v>8.837496</v>
      </c>
      <c r="AD33" s="121">
        <v>8.844499</v>
      </c>
      <c r="AE33" s="121">
        <v>8.847625</v>
      </c>
      <c r="AF33" s="121">
        <v>8.854322</v>
      </c>
      <c r="AG33" s="121">
        <v>8.861426</v>
      </c>
      <c r="AH33" s="121">
        <v>8.882792</v>
      </c>
      <c r="AI33" s="121">
        <v>8.909128</v>
      </c>
      <c r="AJ33" s="121">
        <v>8.940788</v>
      </c>
      <c r="AK33" s="121">
        <v>8.97567</v>
      </c>
      <c r="AL33" s="121">
        <v>9.011392</v>
      </c>
      <c r="AM33" s="381">
        <v>9.047752</v>
      </c>
      <c r="AN33" s="121">
        <v>9.113257</v>
      </c>
      <c r="AO33" s="167">
        <v>9.182927</v>
      </c>
      <c r="AP33" s="313">
        <f t="shared" si="4"/>
        <v>0.7644906755071013</v>
      </c>
      <c r="AQ33" s="98" t="s">
        <v>89</v>
      </c>
      <c r="AR33" s="378"/>
      <c r="AS33" s="52">
        <v>450</v>
      </c>
      <c r="AT33" s="61"/>
      <c r="AU33" s="63">
        <f t="shared" si="2"/>
        <v>20.406504444444444</v>
      </c>
      <c r="AV33" s="48"/>
    </row>
    <row r="34" spans="1:48" s="54" customFormat="1" ht="12" customHeight="1">
      <c r="A34" s="62"/>
      <c r="B34" s="66" t="s">
        <v>93</v>
      </c>
      <c r="C34" s="124">
        <v>55.5464</v>
      </c>
      <c r="D34" s="125">
        <v>55.7801</v>
      </c>
      <c r="E34" s="125">
        <v>56.012345</v>
      </c>
      <c r="F34" s="125">
        <v>56.159785</v>
      </c>
      <c r="G34" s="125">
        <v>56.229268</v>
      </c>
      <c r="H34" s="125">
        <v>56.23068</v>
      </c>
      <c r="I34" s="125">
        <v>56.22092</v>
      </c>
      <c r="J34" s="125">
        <v>56.203016</v>
      </c>
      <c r="K34" s="125">
        <v>56.183968</v>
      </c>
      <c r="L34" s="125">
        <v>56.209039</v>
      </c>
      <c r="M34" s="125">
        <v>56.284863</v>
      </c>
      <c r="N34" s="125">
        <v>56.343569</v>
      </c>
      <c r="O34" s="125">
        <v>56.324088</v>
      </c>
      <c r="P34" s="125">
        <v>56.303194</v>
      </c>
      <c r="Q34" s="125">
        <v>56.362502</v>
      </c>
      <c r="R34" s="125">
        <v>56.481641</v>
      </c>
      <c r="S34" s="125">
        <v>56.618895</v>
      </c>
      <c r="T34" s="125">
        <v>56.743897</v>
      </c>
      <c r="U34" s="125">
        <v>56.860203</v>
      </c>
      <c r="V34" s="125">
        <v>56.99645</v>
      </c>
      <c r="W34" s="125">
        <v>57.156972</v>
      </c>
      <c r="X34" s="125">
        <v>57.338199</v>
      </c>
      <c r="Y34" s="125">
        <v>57.511594</v>
      </c>
      <c r="Z34" s="125">
        <v>57.64921</v>
      </c>
      <c r="AA34" s="125">
        <v>57.788017</v>
      </c>
      <c r="AB34" s="125">
        <v>57.943472</v>
      </c>
      <c r="AC34" s="125">
        <v>58.094587</v>
      </c>
      <c r="AD34" s="125">
        <v>58.239312</v>
      </c>
      <c r="AE34" s="125">
        <v>58.394596</v>
      </c>
      <c r="AF34" s="125">
        <v>58.579685</v>
      </c>
      <c r="AG34" s="125">
        <v>58.785246</v>
      </c>
      <c r="AH34" s="125">
        <v>58.999781</v>
      </c>
      <c r="AI34" s="125">
        <v>59.217592</v>
      </c>
      <c r="AJ34" s="125">
        <v>59.437723</v>
      </c>
      <c r="AK34" s="125">
        <v>59.699828</v>
      </c>
      <c r="AL34" s="125">
        <v>60.0599</v>
      </c>
      <c r="AM34" s="126">
        <v>60.425786</v>
      </c>
      <c r="AN34" s="126">
        <v>60.816701</v>
      </c>
      <c r="AO34" s="169">
        <v>61.185981</v>
      </c>
      <c r="AP34" s="319">
        <f t="shared" si="4"/>
        <v>0.6072016303547922</v>
      </c>
      <c r="AQ34" s="66" t="s">
        <v>93</v>
      </c>
      <c r="AR34" s="378"/>
      <c r="AS34" s="52">
        <v>244.1</v>
      </c>
      <c r="AT34" s="61"/>
      <c r="AU34" s="63">
        <f t="shared" si="2"/>
        <v>250.65948791478903</v>
      </c>
      <c r="AV34" s="48"/>
    </row>
    <row r="35" spans="1:48" s="54" customFormat="1" ht="12" customHeight="1">
      <c r="A35" s="62"/>
      <c r="B35" s="98" t="s">
        <v>110</v>
      </c>
      <c r="C35" s="120">
        <v>4.403352</v>
      </c>
      <c r="D35" s="121">
        <v>4.421151</v>
      </c>
      <c r="E35" s="121">
        <v>4.441399</v>
      </c>
      <c r="F35" s="121">
        <v>4.459729</v>
      </c>
      <c r="G35" s="121">
        <v>4.480592</v>
      </c>
      <c r="H35" s="121">
        <v>4.500727</v>
      </c>
      <c r="I35" s="121">
        <v>4.523436</v>
      </c>
      <c r="J35" s="121">
        <v>4.548432</v>
      </c>
      <c r="K35" s="121">
        <v>4.570709</v>
      </c>
      <c r="L35" s="121">
        <v>4.59146</v>
      </c>
      <c r="M35" s="121">
        <v>4.598095</v>
      </c>
      <c r="N35" s="121">
        <v>4.601469</v>
      </c>
      <c r="O35" s="121">
        <v>4.634934</v>
      </c>
      <c r="P35" s="121">
        <v>4.658907</v>
      </c>
      <c r="Q35" s="121">
        <v>4.680266</v>
      </c>
      <c r="R35" s="121">
        <v>4.701699</v>
      </c>
      <c r="S35" s="121">
        <v>4.722005</v>
      </c>
      <c r="T35" s="121">
        <v>4.740076</v>
      </c>
      <c r="U35" s="121">
        <v>4.756824</v>
      </c>
      <c r="V35" s="121">
        <v>4.767105</v>
      </c>
      <c r="W35" s="121">
        <v>4.778007</v>
      </c>
      <c r="X35" s="121">
        <v>4.784265</v>
      </c>
      <c r="Y35" s="121">
        <v>4.470266</v>
      </c>
      <c r="Z35" s="121">
        <v>4.641275</v>
      </c>
      <c r="AA35" s="121">
        <v>4.649034</v>
      </c>
      <c r="AB35" s="121">
        <v>4.668752</v>
      </c>
      <c r="AC35" s="121">
        <v>4.493581</v>
      </c>
      <c r="AD35" s="384">
        <v>4.572474</v>
      </c>
      <c r="AE35" s="121">
        <v>4.501149</v>
      </c>
      <c r="AF35" s="384">
        <v>4.553769</v>
      </c>
      <c r="AG35" s="121">
        <v>4.4417</v>
      </c>
      <c r="AH35" s="121">
        <v>4.437452</v>
      </c>
      <c r="AI35" s="121">
        <v>4.444608</v>
      </c>
      <c r="AJ35" s="121">
        <v>4.442744</v>
      </c>
      <c r="AK35" s="121">
        <v>4.441733</v>
      </c>
      <c r="AL35" s="121">
        <v>4.443901</v>
      </c>
      <c r="AM35" s="381">
        <v>4.442884</v>
      </c>
      <c r="AN35" s="121">
        <v>4.441238</v>
      </c>
      <c r="AO35" s="167">
        <v>4.436401</v>
      </c>
      <c r="AP35" s="313">
        <f t="shared" si="4"/>
        <v>-0.1089110738942689</v>
      </c>
      <c r="AQ35" s="98" t="s">
        <v>110</v>
      </c>
      <c r="AR35" s="378"/>
      <c r="AS35" s="52">
        <v>56.542</v>
      </c>
      <c r="AT35" s="64"/>
      <c r="AU35" s="63">
        <f t="shared" si="2"/>
        <v>78.4620459127728</v>
      </c>
      <c r="AV35" s="48"/>
    </row>
    <row r="36" spans="1:48" s="54" customFormat="1" ht="12" customHeight="1">
      <c r="A36" s="62"/>
      <c r="B36" s="65" t="s">
        <v>112</v>
      </c>
      <c r="C36" s="122">
        <v>1.616769</v>
      </c>
      <c r="D36" s="123">
        <v>1.641353</v>
      </c>
      <c r="E36" s="123">
        <v>1.666798</v>
      </c>
      <c r="F36" s="123">
        <v>1.692113</v>
      </c>
      <c r="G36" s="123">
        <v>1.71709</v>
      </c>
      <c r="H36" s="123">
        <v>1.74278</v>
      </c>
      <c r="I36" s="123">
        <v>1.76989</v>
      </c>
      <c r="J36" s="123">
        <v>1.797145</v>
      </c>
      <c r="K36" s="123">
        <v>1.823151</v>
      </c>
      <c r="L36" s="123">
        <v>1.849388</v>
      </c>
      <c r="M36" s="123">
        <v>1.878067</v>
      </c>
      <c r="N36" s="123">
        <v>1.90457</v>
      </c>
      <c r="O36" s="123">
        <v>1.928856</v>
      </c>
      <c r="P36" s="123">
        <v>1.954972</v>
      </c>
      <c r="Q36" s="123">
        <v>1.980139</v>
      </c>
      <c r="R36" s="123">
        <v>2.004709</v>
      </c>
      <c r="S36" s="123">
        <v>2.029175</v>
      </c>
      <c r="T36" s="123">
        <v>2.052953</v>
      </c>
      <c r="U36" s="123">
        <v>2.077056</v>
      </c>
      <c r="V36" s="123">
        <v>2.100246</v>
      </c>
      <c r="W36" s="123">
        <v>1.873109</v>
      </c>
      <c r="X36" s="123">
        <v>1.890872</v>
      </c>
      <c r="Y36" s="123">
        <v>1.908941</v>
      </c>
      <c r="Z36" s="123">
        <v>2.061</v>
      </c>
      <c r="AA36" s="123">
        <v>1.936741</v>
      </c>
      <c r="AB36" s="123">
        <v>1.957265</v>
      </c>
      <c r="AC36" s="123">
        <v>1.971687</v>
      </c>
      <c r="AD36" s="123">
        <v>1.991398</v>
      </c>
      <c r="AE36" s="123">
        <v>2.00234</v>
      </c>
      <c r="AF36" s="123">
        <v>2.012705</v>
      </c>
      <c r="AG36" s="123">
        <v>2.021578</v>
      </c>
      <c r="AH36" s="123">
        <v>2.031112</v>
      </c>
      <c r="AI36" s="123">
        <v>2.038651</v>
      </c>
      <c r="AJ36" s="123">
        <v>2.023654</v>
      </c>
      <c r="AK36" s="123">
        <v>2.029892</v>
      </c>
      <c r="AL36" s="123">
        <v>2.035196</v>
      </c>
      <c r="AM36" s="379">
        <v>2.038514</v>
      </c>
      <c r="AN36" s="346">
        <v>2.041941</v>
      </c>
      <c r="AO36" s="168">
        <v>2.045177</v>
      </c>
      <c r="AP36" s="318">
        <f t="shared" si="4"/>
        <v>0.1584766650946312</v>
      </c>
      <c r="AQ36" s="65" t="s">
        <v>112</v>
      </c>
      <c r="AR36" s="378"/>
      <c r="AS36" s="52">
        <v>56.542</v>
      </c>
      <c r="AT36" s="64"/>
      <c r="AU36" s="63">
        <f t="shared" si="2"/>
        <v>36.170934880265996</v>
      </c>
      <c r="AV36" s="48"/>
    </row>
    <row r="37" spans="1:48" s="54" customFormat="1" ht="12" customHeight="1">
      <c r="A37" s="62"/>
      <c r="B37" s="100" t="s">
        <v>113</v>
      </c>
      <c r="C37" s="127">
        <v>34.880611</v>
      </c>
      <c r="D37" s="128">
        <v>35.707058</v>
      </c>
      <c r="E37" s="128">
        <v>36.582215</v>
      </c>
      <c r="F37" s="128">
        <v>37.50888</v>
      </c>
      <c r="G37" s="128">
        <v>38.490106</v>
      </c>
      <c r="H37" s="128">
        <v>39.529218</v>
      </c>
      <c r="I37" s="128">
        <v>40.281507</v>
      </c>
      <c r="J37" s="128">
        <v>41.102443</v>
      </c>
      <c r="K37" s="128">
        <v>41.996129</v>
      </c>
      <c r="L37" s="128">
        <v>42.967253</v>
      </c>
      <c r="M37" s="128">
        <v>44.021146</v>
      </c>
      <c r="N37" s="128">
        <v>45.02345</v>
      </c>
      <c r="O37" s="128">
        <v>46.085508</v>
      </c>
      <c r="P37" s="128">
        <v>47.210448</v>
      </c>
      <c r="Q37" s="128">
        <v>48.401689</v>
      </c>
      <c r="R37" s="128">
        <v>49.662958</v>
      </c>
      <c r="S37" s="128">
        <v>50.695548</v>
      </c>
      <c r="T37" s="128">
        <v>51.791212</v>
      </c>
      <c r="U37" s="128">
        <v>52.953586</v>
      </c>
      <c r="V37" s="128">
        <v>54.186642</v>
      </c>
      <c r="W37" s="128">
        <v>55.494711</v>
      </c>
      <c r="X37" s="128">
        <v>56.714051</v>
      </c>
      <c r="Y37" s="128">
        <v>57.835076</v>
      </c>
      <c r="Z37" s="128">
        <v>58.958565</v>
      </c>
      <c r="AA37" s="128">
        <v>60.07906</v>
      </c>
      <c r="AB37" s="128">
        <v>61.203584</v>
      </c>
      <c r="AC37" s="128">
        <v>62.337617</v>
      </c>
      <c r="AD37" s="128">
        <v>63.484661</v>
      </c>
      <c r="AE37" s="128">
        <v>64.641675</v>
      </c>
      <c r="AF37" s="128">
        <v>65.786563</v>
      </c>
      <c r="AG37" s="128">
        <v>66.889425</v>
      </c>
      <c r="AH37" s="128">
        <v>67.895581</v>
      </c>
      <c r="AI37" s="128">
        <v>68.838069</v>
      </c>
      <c r="AJ37" s="128">
        <v>69.770026</v>
      </c>
      <c r="AK37" s="128">
        <v>70.692009</v>
      </c>
      <c r="AL37" s="128">
        <v>71.610009</v>
      </c>
      <c r="AM37" s="128">
        <v>72.519974</v>
      </c>
      <c r="AN37" s="128">
        <v>69.689256</v>
      </c>
      <c r="AO37" s="170">
        <v>70.586256</v>
      </c>
      <c r="AP37" s="314">
        <f t="shared" si="4"/>
        <v>1.2871424542113097</v>
      </c>
      <c r="AQ37" s="100" t="s">
        <v>113</v>
      </c>
      <c r="AR37" s="378"/>
      <c r="AS37" s="52">
        <v>780.58</v>
      </c>
      <c r="AT37" s="64"/>
      <c r="AU37" s="63">
        <f t="shared" si="2"/>
        <v>90.42795869737888</v>
      </c>
      <c r="AV37" s="48"/>
    </row>
    <row r="38" spans="1:48" s="54" customFormat="1" ht="12" customHeight="1">
      <c r="A38" s="62"/>
      <c r="B38" s="65" t="s">
        <v>96</v>
      </c>
      <c r="C38" s="122">
        <v>0.204042</v>
      </c>
      <c r="D38" s="123">
        <v>0.204834</v>
      </c>
      <c r="E38" s="123">
        <v>0.207361</v>
      </c>
      <c r="F38" s="123">
        <v>0.210912</v>
      </c>
      <c r="G38" s="123">
        <v>0.213722</v>
      </c>
      <c r="H38" s="123">
        <v>0.216695</v>
      </c>
      <c r="I38" s="123">
        <v>0.219262</v>
      </c>
      <c r="J38" s="123">
        <v>0.221046</v>
      </c>
      <c r="K38" s="123">
        <v>0.222552</v>
      </c>
      <c r="L38" s="123">
        <v>0.224522</v>
      </c>
      <c r="M38" s="123">
        <v>0.226948</v>
      </c>
      <c r="N38" s="123">
        <v>0.229327</v>
      </c>
      <c r="O38" s="123">
        <v>0.232182</v>
      </c>
      <c r="P38" s="123">
        <v>0.235537</v>
      </c>
      <c r="Q38" s="123">
        <v>0.238416</v>
      </c>
      <c r="R38" s="123">
        <v>0.240606</v>
      </c>
      <c r="S38" s="123">
        <v>0.242203</v>
      </c>
      <c r="T38" s="123">
        <v>0.244157</v>
      </c>
      <c r="U38" s="123">
        <v>0.247561</v>
      </c>
      <c r="V38" s="123">
        <v>0.251919</v>
      </c>
      <c r="W38" s="123">
        <v>0.253785</v>
      </c>
      <c r="X38" s="123">
        <v>0.255866</v>
      </c>
      <c r="Y38" s="123">
        <v>0.259727</v>
      </c>
      <c r="Z38" s="123">
        <v>0.262386</v>
      </c>
      <c r="AA38" s="123">
        <v>0.265064</v>
      </c>
      <c r="AB38" s="123">
        <v>0.266978</v>
      </c>
      <c r="AC38" s="123">
        <v>0.267958</v>
      </c>
      <c r="AD38" s="123">
        <v>0.269874</v>
      </c>
      <c r="AE38" s="123">
        <v>0.272381</v>
      </c>
      <c r="AF38" s="123">
        <v>0.275712</v>
      </c>
      <c r="AG38" s="123">
        <v>0.279049</v>
      </c>
      <c r="AH38" s="123">
        <v>0.283361</v>
      </c>
      <c r="AI38" s="123">
        <v>0.286575</v>
      </c>
      <c r="AJ38" s="123">
        <v>0.288471</v>
      </c>
      <c r="AK38" s="123">
        <v>0.29057</v>
      </c>
      <c r="AL38" s="123">
        <v>0.293577</v>
      </c>
      <c r="AM38" s="379">
        <v>0.299891</v>
      </c>
      <c r="AN38" s="346">
        <v>0.307672</v>
      </c>
      <c r="AO38" s="168">
        <v>0.313376</v>
      </c>
      <c r="AP38" s="318">
        <f t="shared" si="4"/>
        <v>1.8539223588756926</v>
      </c>
      <c r="AQ38" s="65" t="s">
        <v>96</v>
      </c>
      <c r="AR38" s="378"/>
      <c r="AS38" s="52">
        <v>103</v>
      </c>
      <c r="AT38" s="64"/>
      <c r="AU38" s="63">
        <f t="shared" si="2"/>
        <v>3.0424854368932035</v>
      </c>
      <c r="AV38" s="48"/>
    </row>
    <row r="39" spans="1:48" s="54" customFormat="1" ht="12" customHeight="1">
      <c r="A39" s="62"/>
      <c r="B39" s="98" t="s">
        <v>103</v>
      </c>
      <c r="C39" s="120">
        <v>3.863221</v>
      </c>
      <c r="D39" s="121">
        <v>3.888305</v>
      </c>
      <c r="E39" s="121">
        <v>3.917773</v>
      </c>
      <c r="F39" s="121">
        <v>3.948234</v>
      </c>
      <c r="G39" s="121">
        <v>3.97299</v>
      </c>
      <c r="H39" s="121">
        <v>3.997525</v>
      </c>
      <c r="I39" s="121">
        <v>4.017101</v>
      </c>
      <c r="J39" s="121">
        <v>4.035202</v>
      </c>
      <c r="K39" s="121">
        <v>4.051208</v>
      </c>
      <c r="L39" s="121">
        <v>4.066134</v>
      </c>
      <c r="M39" s="121">
        <v>4.0789</v>
      </c>
      <c r="N39" s="121">
        <v>4.09234</v>
      </c>
      <c r="O39" s="121">
        <v>4.107063</v>
      </c>
      <c r="P39" s="121">
        <v>4.122511</v>
      </c>
      <c r="Q39" s="121">
        <v>4.134353</v>
      </c>
      <c r="R39" s="121">
        <v>4.145845</v>
      </c>
      <c r="S39" s="121">
        <v>4.159187</v>
      </c>
      <c r="T39" s="121">
        <v>4.175521</v>
      </c>
      <c r="U39" s="121">
        <v>4.198289</v>
      </c>
      <c r="V39" s="121">
        <v>4.220686</v>
      </c>
      <c r="W39" s="121">
        <v>4.233116</v>
      </c>
      <c r="X39" s="121">
        <v>4.24983</v>
      </c>
      <c r="Y39" s="121">
        <v>4.273634</v>
      </c>
      <c r="Z39" s="121">
        <v>4.299167</v>
      </c>
      <c r="AA39" s="121">
        <v>4.324815</v>
      </c>
      <c r="AB39" s="121">
        <v>4.34841</v>
      </c>
      <c r="AC39" s="121">
        <v>4.369957</v>
      </c>
      <c r="AD39" s="121">
        <v>4.392714</v>
      </c>
      <c r="AE39" s="121">
        <v>4.417599</v>
      </c>
      <c r="AF39" s="121">
        <v>4.445329</v>
      </c>
      <c r="AG39" s="121">
        <v>4.478497</v>
      </c>
      <c r="AH39" s="121">
        <v>4.503436</v>
      </c>
      <c r="AI39" s="121">
        <v>4.524066</v>
      </c>
      <c r="AJ39" s="121">
        <v>4.552252</v>
      </c>
      <c r="AK39" s="121">
        <v>4.577457</v>
      </c>
      <c r="AL39" s="121">
        <v>4.606363</v>
      </c>
      <c r="AM39" s="381">
        <v>4.640219</v>
      </c>
      <c r="AN39" s="121">
        <v>4.681134</v>
      </c>
      <c r="AO39" s="167">
        <v>4.737171</v>
      </c>
      <c r="AP39" s="313">
        <f t="shared" si="4"/>
        <v>1.1970817327596306</v>
      </c>
      <c r="AQ39" s="98" t="s">
        <v>103</v>
      </c>
      <c r="AR39" s="378"/>
      <c r="AS39" s="52">
        <v>324.2</v>
      </c>
      <c r="AT39" s="64"/>
      <c r="AU39" s="63">
        <f t="shared" si="2"/>
        <v>14.6118784700802</v>
      </c>
      <c r="AV39" s="48"/>
    </row>
    <row r="40" spans="1:48" s="54" customFormat="1" ht="12" customHeight="1">
      <c r="A40" s="62"/>
      <c r="B40" s="65" t="s">
        <v>106</v>
      </c>
      <c r="C40" s="122">
        <v>6.1687</v>
      </c>
      <c r="D40" s="123">
        <v>6.193054</v>
      </c>
      <c r="E40" s="123">
        <v>6.233744</v>
      </c>
      <c r="F40" s="123">
        <v>6.288168</v>
      </c>
      <c r="G40" s="123">
        <v>6.326525</v>
      </c>
      <c r="H40" s="123">
        <v>6.356285</v>
      </c>
      <c r="I40" s="123">
        <v>6.320978</v>
      </c>
      <c r="J40" s="123">
        <v>6.284029</v>
      </c>
      <c r="K40" s="123">
        <v>6.278319</v>
      </c>
      <c r="L40" s="123">
        <v>6.285156</v>
      </c>
      <c r="M40" s="123">
        <v>6.303573</v>
      </c>
      <c r="N40" s="123">
        <v>6.335243</v>
      </c>
      <c r="O40" s="123">
        <v>6.372904</v>
      </c>
      <c r="P40" s="123">
        <v>6.409713</v>
      </c>
      <c r="Q40" s="123">
        <v>6.427833</v>
      </c>
      <c r="R40" s="123">
        <v>6.455896</v>
      </c>
      <c r="S40" s="123">
        <v>6.484834</v>
      </c>
      <c r="T40" s="123">
        <v>6.523413</v>
      </c>
      <c r="U40" s="123">
        <v>6.566799</v>
      </c>
      <c r="V40" s="123">
        <v>6.619973</v>
      </c>
      <c r="W40" s="123">
        <v>6.67385</v>
      </c>
      <c r="X40" s="123">
        <v>6.757188</v>
      </c>
      <c r="Y40" s="123">
        <v>6.842768</v>
      </c>
      <c r="Z40" s="123">
        <v>6.907959</v>
      </c>
      <c r="AA40" s="123">
        <v>6.96857</v>
      </c>
      <c r="AB40" s="123">
        <v>7.019019</v>
      </c>
      <c r="AC40" s="123">
        <v>7.062354</v>
      </c>
      <c r="AD40" s="123">
        <v>7.081346</v>
      </c>
      <c r="AE40" s="123">
        <v>7.096465</v>
      </c>
      <c r="AF40" s="123">
        <v>7.123537</v>
      </c>
      <c r="AG40" s="123">
        <v>7.164444</v>
      </c>
      <c r="AH40" s="123">
        <v>7.204055</v>
      </c>
      <c r="AI40" s="123">
        <v>7.255653</v>
      </c>
      <c r="AJ40" s="123">
        <v>7.313853</v>
      </c>
      <c r="AK40" s="123">
        <v>7.364148</v>
      </c>
      <c r="AL40" s="123">
        <v>7.415102</v>
      </c>
      <c r="AM40" s="379">
        <v>7.459128</v>
      </c>
      <c r="AN40" s="346">
        <v>7.508739</v>
      </c>
      <c r="AO40" s="168">
        <v>7.593494</v>
      </c>
      <c r="AP40" s="318">
        <f t="shared" si="4"/>
        <v>1.12875144548239</v>
      </c>
      <c r="AQ40" s="65" t="s">
        <v>106</v>
      </c>
      <c r="AR40" s="378"/>
      <c r="AS40" s="52">
        <v>41.29</v>
      </c>
      <c r="AT40" s="64"/>
      <c r="AU40" s="63">
        <f t="shared" si="2"/>
        <v>183.90636958101234</v>
      </c>
      <c r="AV40" s="48"/>
    </row>
    <row r="41" spans="1:48" s="54" customFormat="1" ht="12" customHeight="1">
      <c r="A41" s="62"/>
      <c r="B41" s="100" t="s">
        <v>100</v>
      </c>
      <c r="C41" s="127">
        <v>0.02093</v>
      </c>
      <c r="D41" s="128">
        <v>0.02135</v>
      </c>
      <c r="E41" s="128">
        <v>0.02185</v>
      </c>
      <c r="F41" s="128">
        <v>0.022414</v>
      </c>
      <c r="G41" s="128">
        <v>0.023156</v>
      </c>
      <c r="H41" s="128">
        <v>0.023745</v>
      </c>
      <c r="I41" s="128">
        <v>0.023947</v>
      </c>
      <c r="J41" s="128">
        <v>0.024169</v>
      </c>
      <c r="K41" s="128">
        <v>0.024715</v>
      </c>
      <c r="L41" s="128">
        <v>0.02534</v>
      </c>
      <c r="M41" s="128">
        <v>0.025808</v>
      </c>
      <c r="N41" s="128">
        <v>0.025215</v>
      </c>
      <c r="O41" s="128">
        <v>0.02613</v>
      </c>
      <c r="P41" s="128">
        <v>0.02638</v>
      </c>
      <c r="Q41" s="128">
        <v>0.026512</v>
      </c>
      <c r="R41" s="128">
        <v>0.02668</v>
      </c>
      <c r="S41" s="128">
        <v>0.027076</v>
      </c>
      <c r="T41" s="128">
        <v>0.027399</v>
      </c>
      <c r="U41" s="128">
        <v>0.027714</v>
      </c>
      <c r="V41" s="128">
        <v>0.028181</v>
      </c>
      <c r="W41" s="128">
        <v>0.028452</v>
      </c>
      <c r="X41" s="128">
        <v>0.029032</v>
      </c>
      <c r="Y41" s="128">
        <v>0.029386</v>
      </c>
      <c r="Z41" s="128">
        <v>0.029868</v>
      </c>
      <c r="AA41" s="128">
        <v>0.03031</v>
      </c>
      <c r="AB41" s="128">
        <v>0.030629</v>
      </c>
      <c r="AC41" s="128">
        <v>0.030923</v>
      </c>
      <c r="AD41" s="128">
        <v>0.031143</v>
      </c>
      <c r="AE41" s="128">
        <v>0.03132</v>
      </c>
      <c r="AF41" s="128">
        <v>0.032015</v>
      </c>
      <c r="AG41" s="128">
        <v>0.032426</v>
      </c>
      <c r="AH41" s="128">
        <v>0.032863</v>
      </c>
      <c r="AI41" s="128">
        <v>0.033525</v>
      </c>
      <c r="AJ41" s="128">
        <v>0.033863</v>
      </c>
      <c r="AK41" s="128">
        <v>0.034294</v>
      </c>
      <c r="AL41" s="128">
        <v>0.0346</v>
      </c>
      <c r="AM41" s="128">
        <v>0.034905</v>
      </c>
      <c r="AN41" s="128">
        <v>0.035168</v>
      </c>
      <c r="AO41" s="170">
        <v>0.035356</v>
      </c>
      <c r="AP41" s="314">
        <f t="shared" si="4"/>
        <v>0.5345768880800739</v>
      </c>
      <c r="AQ41" s="100" t="s">
        <v>100</v>
      </c>
      <c r="AR41" s="378"/>
      <c r="AS41" s="64"/>
      <c r="AT41" s="64"/>
      <c r="AU41" s="63"/>
      <c r="AV41" s="48"/>
    </row>
    <row r="42" spans="2:43" s="54" customFormat="1" ht="15" customHeight="1">
      <c r="B42" s="67" t="s">
        <v>246</v>
      </c>
      <c r="C42" s="68"/>
      <c r="D42" s="68"/>
      <c r="E42" s="68"/>
      <c r="F42" s="68"/>
      <c r="G42" s="68"/>
      <c r="H42" s="68"/>
      <c r="I42" s="68"/>
      <c r="J42" s="68"/>
      <c r="K42" s="68"/>
      <c r="L42" s="68"/>
      <c r="M42" s="68"/>
      <c r="AK42" s="48"/>
      <c r="AL42" s="48"/>
      <c r="AM42" s="48"/>
      <c r="AN42" s="48"/>
      <c r="AO42" s="48"/>
      <c r="AQ42" s="48"/>
    </row>
    <row r="43" spans="2:43" ht="12.75" customHeight="1">
      <c r="B43" s="69" t="s">
        <v>186</v>
      </c>
      <c r="C43" s="29"/>
      <c r="D43" s="29"/>
      <c r="E43" s="29"/>
      <c r="F43" s="29"/>
      <c r="G43" s="29"/>
      <c r="H43" s="29"/>
      <c r="I43" s="29"/>
      <c r="J43" s="29"/>
      <c r="K43" s="29"/>
      <c r="L43" s="29"/>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Q43" s="55"/>
    </row>
    <row r="44" spans="2:43" ht="12.75" customHeight="1">
      <c r="B44" s="483" t="s">
        <v>247</v>
      </c>
      <c r="C44" s="483"/>
      <c r="D44" s="483"/>
      <c r="E44" s="483"/>
      <c r="F44" s="483"/>
      <c r="G44" s="483"/>
      <c r="H44" s="483"/>
      <c r="I44" s="483"/>
      <c r="J44" s="483"/>
      <c r="K44" s="483"/>
      <c r="L44" s="483"/>
      <c r="M44" s="483"/>
      <c r="N44" s="483"/>
      <c r="O44" s="483"/>
      <c r="P44" s="483"/>
      <c r="Q44" s="483"/>
      <c r="R44" s="483"/>
      <c r="S44" s="483"/>
      <c r="T44" s="483"/>
      <c r="U44" s="483"/>
      <c r="V44" s="483"/>
      <c r="W44" s="483"/>
      <c r="X44" s="483"/>
      <c r="Y44" s="483"/>
      <c r="Z44" s="483"/>
      <c r="AA44" s="483"/>
      <c r="AB44" s="483"/>
      <c r="AC44" s="483"/>
      <c r="AD44" s="483"/>
      <c r="AE44" s="483"/>
      <c r="AF44" s="483"/>
      <c r="AG44" s="483"/>
      <c r="AH44" s="483"/>
      <c r="AI44" s="483"/>
      <c r="AJ44" s="483"/>
      <c r="AK44" s="483"/>
      <c r="AL44" s="483"/>
      <c r="AM44" s="483"/>
      <c r="AN44" s="483"/>
      <c r="AO44" s="114"/>
      <c r="AQ44" s="114"/>
    </row>
    <row r="45" spans="2:43" ht="12.75" customHeight="1">
      <c r="B45" s="70" t="s">
        <v>155</v>
      </c>
      <c r="C45" s="71"/>
      <c r="D45" s="71"/>
      <c r="E45" s="71"/>
      <c r="F45" s="71"/>
      <c r="G45" s="71"/>
      <c r="H45" s="71"/>
      <c r="I45" s="71"/>
      <c r="J45" s="71"/>
      <c r="K45" s="71"/>
      <c r="L45" s="71"/>
      <c r="M45" s="57"/>
      <c r="N45" s="57"/>
      <c r="O45" s="57"/>
      <c r="P45" s="57"/>
      <c r="Q45" s="57"/>
      <c r="R45" s="57"/>
      <c r="S45" s="57"/>
      <c r="T45" s="57"/>
      <c r="U45" s="57"/>
      <c r="V45" s="57"/>
      <c r="W45" s="57"/>
      <c r="X45" s="57"/>
      <c r="Y45" s="57"/>
      <c r="Z45" s="57"/>
      <c r="AA45" s="57"/>
      <c r="AB45" s="70"/>
      <c r="AC45" s="57"/>
      <c r="AD45" s="57"/>
      <c r="AE45" s="57"/>
      <c r="AF45" s="57"/>
      <c r="AG45" s="57"/>
      <c r="AH45" s="57"/>
      <c r="AI45" s="57"/>
      <c r="AJ45" s="57"/>
      <c r="AK45" s="385"/>
      <c r="AL45" s="72"/>
      <c r="AM45" s="72"/>
      <c r="AN45" s="72"/>
      <c r="AO45" s="72"/>
      <c r="AQ45" s="48"/>
    </row>
    <row r="46" spans="2:41" ht="12.75" customHeight="1">
      <c r="B46" s="70" t="s">
        <v>248</v>
      </c>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73"/>
      <c r="AM46" s="73"/>
      <c r="AN46" s="73"/>
      <c r="AO46" s="73"/>
    </row>
    <row r="53" spans="42:45" ht="12.75">
      <c r="AP53" s="60"/>
      <c r="AR53" s="60"/>
      <c r="AS53" s="60"/>
    </row>
    <row r="54" spans="3:28" ht="12.75">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row>
    <row r="55" spans="3:32" ht="12.75">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386"/>
      <c r="AD55" s="386"/>
      <c r="AE55" s="386"/>
      <c r="AF55" s="386"/>
    </row>
    <row r="56" spans="3:32" ht="12.75">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386"/>
      <c r="AD56" s="386"/>
      <c r="AE56" s="386"/>
      <c r="AF56" s="386"/>
    </row>
    <row r="57" spans="3:28" ht="12.75">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row>
    <row r="58" spans="3:28" ht="12.75">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row>
  </sheetData>
  <mergeCells count="4">
    <mergeCell ref="B44:AN44"/>
    <mergeCell ref="B1:C1"/>
    <mergeCell ref="B2:AQ2"/>
    <mergeCell ref="C3:AB3"/>
  </mergeCells>
  <printOptions horizontalCentered="1"/>
  <pageMargins left="0.6692913385826772" right="0.6692913385826772" top="0.5118110236220472" bottom="0.2755905511811024" header="0" footer="0"/>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georgpi</cp:lastModifiedBy>
  <cp:lastPrinted>2009-04-29T08:23:49Z</cp:lastPrinted>
  <dcterms:created xsi:type="dcterms:W3CDTF">2007-09-19T14:21:02Z</dcterms:created>
  <dcterms:modified xsi:type="dcterms:W3CDTF">2009-05-20T09:52:43Z</dcterms:modified>
  <cp:category/>
  <cp:version/>
  <cp:contentType/>
  <cp:contentStatus/>
</cp:coreProperties>
</file>