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T:\02 ADJOINTS\Véronique\2 HORIZONTAL\NOTE à COM\"/>
    </mc:Choice>
  </mc:AlternateContent>
  <bookViews>
    <workbookView xWindow="0" yWindow="0" windowWidth="22035" windowHeight="8685" tabRatio="897" activeTab="6"/>
  </bookViews>
  <sheets>
    <sheet name="READ ME" sheetId="9" r:id="rId1"/>
    <sheet name="1. Legal Measures" sheetId="1" r:id="rId2"/>
    <sheet name="2. Policy Measures" sheetId="14" r:id="rId3"/>
    <sheet name="3. Deployment and manufactu" sheetId="13" r:id="rId4"/>
    <sheet name="4. RTD&amp;D" sheetId="4" r:id="rId5"/>
    <sheet name="5a. AFV Estimates" sheetId="16"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9" i="16" l="1"/>
  <c r="K36" i="16" l="1"/>
  <c r="L13" i="16"/>
  <c r="M47" i="16"/>
  <c r="L47" i="16"/>
  <c r="M37" i="16"/>
  <c r="L37" i="16"/>
  <c r="K37" i="16"/>
  <c r="M35" i="16"/>
  <c r="L35" i="16"/>
  <c r="K35" i="16"/>
  <c r="M33" i="16"/>
  <c r="L33" i="16"/>
  <c r="K33" i="16"/>
  <c r="L26" i="16"/>
  <c r="K26" i="16"/>
  <c r="L25" i="16"/>
  <c r="K25" i="16"/>
  <c r="L24" i="16"/>
  <c r="K24" i="16"/>
  <c r="L23" i="16"/>
  <c r="K23" i="16"/>
  <c r="M10" i="16"/>
  <c r="L10" i="16"/>
  <c r="K10" i="16"/>
  <c r="J9" i="16"/>
  <c r="I9" i="16"/>
  <c r="I34" i="6"/>
  <c r="H34" i="6"/>
  <c r="G34" i="6"/>
  <c r="F34" i="6"/>
  <c r="E34" i="6"/>
  <c r="D34" i="6"/>
  <c r="F7" i="7" l="1"/>
  <c r="S8" i="6" l="1"/>
  <c r="T8" i="6"/>
  <c r="R7" i="6"/>
  <c r="O8" i="6"/>
  <c r="J8" i="6"/>
  <c r="J7" i="6"/>
  <c r="G8" i="6"/>
  <c r="H8" i="6"/>
  <c r="G7" i="6"/>
  <c r="E8" i="6"/>
  <c r="D8" i="6"/>
  <c r="D7" i="6"/>
  <c r="E16" i="7"/>
  <c r="F16" i="7"/>
  <c r="G16" i="7"/>
  <c r="H16" i="7"/>
  <c r="I16" i="7"/>
  <c r="D16" i="7"/>
  <c r="I37" i="7"/>
  <c r="H37" i="7"/>
  <c r="G37" i="7"/>
  <c r="F37" i="7"/>
  <c r="E37" i="7"/>
  <c r="D37" i="7"/>
  <c r="I34" i="7"/>
  <c r="H34" i="7"/>
  <c r="G34" i="7"/>
  <c r="F34" i="7"/>
  <c r="E34" i="7"/>
  <c r="D34" i="7"/>
  <c r="E45" i="7"/>
  <c r="D45" i="7"/>
  <c r="I45" i="7"/>
  <c r="H45" i="7"/>
  <c r="G45" i="7"/>
  <c r="F45" i="7"/>
  <c r="F8" i="6" l="1"/>
  <c r="I8" i="6"/>
  <c r="L7" i="6"/>
  <c r="F7" i="6"/>
  <c r="K8" i="6"/>
  <c r="L8" i="6" s="1"/>
  <c r="R8" i="6"/>
  <c r="U8" i="6"/>
  <c r="U7" i="6"/>
  <c r="I7" i="6"/>
  <c r="O7" i="6"/>
</calcChain>
</file>

<file path=xl/sharedStrings.xml><?xml version="1.0" encoding="utf-8"?>
<sst xmlns="http://schemas.openxmlformats.org/spreadsheetml/2006/main" count="1280" uniqueCount="538">
  <si>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</si>
  <si>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</si>
  <si>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</si>
  <si>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</si>
  <si>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</si>
  <si>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</si>
  <si>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</si>
  <si>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</si>
  <si>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</si>
  <si>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</si>
  <si>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</si>
  <si>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</si>
  <si>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</si>
  <si>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</si>
  <si>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</si>
  <si>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</si>
  <si>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</si>
  <si>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</si>
  <si>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</si>
  <si>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</si>
  <si>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Hydrogen</t>
  </si>
  <si>
    <t>Maritime</t>
  </si>
  <si>
    <t>Inland waterway</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</si>
  <si>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</si>
  <si>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</si>
  <si>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</si>
  <si>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</si>
  <si>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</si>
  <si>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</si>
  <si>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</si>
  <si>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</si>
  <si>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</si>
  <si>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</si>
  <si>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</si>
  <si>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</si>
  <si>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</si>
  <si>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</si>
  <si>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</si>
  <si>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</si>
  <si>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</si>
  <si>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</si>
  <si>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</si>
  <si>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</si>
  <si>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</si>
  <si>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</si>
  <si>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</si>
  <si>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</si>
  <si>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</si>
  <si>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</si>
  <si>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</si>
  <si>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</si>
  <si>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</si>
  <si>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</si>
  <si>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</si>
  <si>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</si>
  <si>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</si>
  <si>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</si>
  <si>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</si>
  <si>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</si>
  <si>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</si>
  <si>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</si>
  <si>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</si>
  <si>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</si>
  <si>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</si>
  <si>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</si>
  <si>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</si>
  <si>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</si>
  <si>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</si>
  <si>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</si>
  <si>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</si>
  <si>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</si>
  <si>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</si>
  <si>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</si>
  <si>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</si>
  <si>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</si>
  <si>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</si>
  <si>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</si>
  <si>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</si>
  <si>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</si>
  <si>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</si>
  <si>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</si>
  <si>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</si>
  <si>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</si>
  <si>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</si>
  <si>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</si>
  <si>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</si>
  <si>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DESCRIPTION</t>
  </si>
  <si>
    <t>M3 - Measures that can promote the deployment of private electro-mobility infrastructure</t>
  </si>
  <si>
    <t>AFI deployment</t>
  </si>
  <si>
    <t xml:space="preserve">Hydrogen </t>
  </si>
  <si>
    <t>2021-2025</t>
  </si>
  <si>
    <t>2026-2030</t>
  </si>
  <si>
    <t>Support of manufacturing plants for AF technologies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</si>
  <si>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</si>
  <si>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</si>
  <si>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</si>
  <si>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</si>
  <si>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</si>
  <si>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</si>
  <si>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</si>
  <si>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</si>
  <si>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</si>
  <si>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</si>
  <si>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</si>
  <si>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</si>
  <si>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</si>
  <si>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</si>
  <si>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</si>
  <si>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</si>
  <si>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</si>
  <si>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</si>
  <si>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</si>
  <si>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</si>
  <si>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</si>
  <si>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</si>
  <si>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</si>
  <si>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</si>
  <si>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</si>
  <si>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</si>
  <si>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</si>
  <si>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</si>
  <si>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</si>
  <si>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</si>
  <si>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</si>
  <si>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</si>
  <si>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</si>
  <si>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</si>
  <si>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</si>
  <si>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</si>
  <si>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</si>
  <si>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</si>
  <si>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</si>
  <si>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</si>
  <si>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</si>
  <si>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</si>
  <si>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</si>
  <si>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</si>
  <si>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</si>
  <si>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</si>
  <si>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</si>
  <si>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</si>
  <si>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</si>
  <si>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</si>
  <si>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</si>
  <si>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</si>
  <si>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</si>
  <si>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</si>
  <si>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</si>
  <si>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</si>
  <si>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</si>
  <si>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</si>
  <si>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</si>
  <si>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</si>
  <si>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</si>
  <si>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</si>
  <si>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</si>
  <si>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</si>
  <si>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</si>
  <si>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</si>
  <si>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</si>
  <si>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</si>
  <si>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</si>
  <si>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</si>
  <si>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</si>
  <si>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</si>
  <si>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</si>
  <si>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</si>
  <si>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</si>
  <si>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</si>
  <si>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</si>
  <si>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</si>
  <si>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</si>
  <si>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</si>
  <si>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</si>
  <si>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</si>
  <si>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</si>
  <si>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</si>
  <si>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</si>
  <si>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</si>
  <si>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</si>
  <si>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Disclaimer</t>
  </si>
  <si>
    <t>Contents</t>
  </si>
  <si>
    <t>1. Legal measures</t>
  </si>
  <si>
    <t>3. Deployment and manufacturing</t>
  </si>
  <si>
    <t>4. RTD&amp;D</t>
  </si>
  <si>
    <t>5a. AFV estimates</t>
  </si>
  <si>
    <t>5b. AFI targets</t>
  </si>
  <si>
    <t>6. AFI developments</t>
  </si>
  <si>
    <t>Abbreviations</t>
  </si>
  <si>
    <t>2. Policy measures</t>
  </si>
  <si>
    <t>TYPE LEGAL MEASURES</t>
  </si>
  <si>
    <t>Light Commercial Vehicles</t>
  </si>
  <si>
    <t>Heavy Commercial Vehicles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</si>
  <si>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</si>
  <si>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</si>
  <si>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</si>
  <si>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</si>
  <si>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</si>
  <si>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</si>
  <si>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</si>
  <si>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</si>
  <si>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</si>
  <si>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</si>
  <si>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</si>
  <si>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</si>
  <si>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</si>
  <si>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</si>
  <si>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</si>
  <si>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</si>
  <si>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</si>
  <si>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</si>
  <si>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</si>
  <si>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</si>
  <si>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</si>
  <si>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</si>
  <si>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</si>
  <si>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</si>
  <si>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</si>
  <si>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</si>
  <si>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</si>
  <si>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</si>
  <si>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</si>
  <si>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</si>
  <si>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</si>
  <si>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</si>
  <si>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</si>
  <si>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</si>
  <si>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</si>
  <si>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</si>
  <si>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</si>
  <si>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</si>
  <si>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</si>
  <si>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</si>
  <si>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</si>
  <si>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</si>
  <si>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</si>
  <si>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</si>
  <si>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</si>
  <si>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</si>
  <si>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</si>
  <si>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</si>
  <si>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</si>
  <si>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</si>
  <si>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</si>
  <si>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</si>
  <si>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</si>
  <si>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</si>
  <si>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</si>
  <si>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</si>
  <si>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</si>
  <si>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</si>
  <si>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</si>
  <si>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</si>
  <si>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</si>
  <si>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</si>
  <si>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</si>
  <si>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</si>
  <si>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</si>
  <si>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</si>
  <si>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</si>
  <si>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</si>
  <si>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</si>
  <si>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</si>
  <si>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</si>
  <si>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</si>
  <si>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</si>
  <si>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</si>
  <si>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</si>
  <si>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</si>
  <si>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</si>
  <si>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</si>
  <si>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</si>
  <si>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</si>
  <si>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</si>
  <si>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</si>
  <si>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</si>
  <si>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</si>
  <si>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</si>
  <si>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</si>
  <si>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</si>
  <si>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</si>
  <si>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</si>
  <si>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</si>
  <si>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</si>
  <si>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</si>
  <si>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</si>
  <si>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</si>
  <si>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</si>
  <si>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</si>
  <si>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</si>
  <si>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</si>
  <si>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</si>
  <si>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</si>
  <si>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</si>
  <si>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</si>
  <si>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</si>
  <si>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</si>
  <si>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</si>
  <si>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</si>
  <si>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</si>
  <si>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</si>
  <si>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</si>
  <si>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</si>
  <si>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</si>
  <si>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</si>
  <si>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</si>
  <si>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</si>
  <si>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</si>
  <si>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</si>
  <si>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</si>
  <si>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</si>
  <si>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</si>
  <si>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</si>
  <si>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</si>
  <si>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</si>
  <si>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</si>
  <si>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</si>
  <si>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</si>
  <si>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</si>
  <si>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</si>
  <si>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</si>
  <si>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</si>
  <si>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</si>
  <si>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</si>
  <si>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</si>
  <si>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</si>
  <si>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</si>
  <si>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</si>
  <si>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PAST</t>
  </si>
  <si>
    <t>FUTURE ESTIMATED</t>
  </si>
  <si>
    <t>Supply</t>
  </si>
  <si>
    <t>Demand</t>
  </si>
  <si>
    <t>Ratio</t>
  </si>
  <si>
    <t>Total Road</t>
  </si>
  <si>
    <t>Percentage of different fuels use for transport [%]</t>
  </si>
  <si>
    <t>Estimated percentage of different fuels use for transport [%]</t>
  </si>
  <si>
    <t>Each cell of this row should have a value of 100%</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</si>
  <si>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</si>
  <si>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</si>
  <si>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</si>
  <si>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</si>
  <si>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Alternating Current</t>
  </si>
  <si>
    <t>Direct Current</t>
  </si>
  <si>
    <t>EC</t>
  </si>
  <si>
    <t>European Commission</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</si>
  <si>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</si>
  <si>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</si>
  <si>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</si>
  <si>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</si>
  <si>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</si>
  <si>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</si>
  <si>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</si>
  <si>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</si>
  <si>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This non-binding, but recommended, Excel® template is intended to help Member States to comply with Article 10 of Directive 2014/94/EU.</t>
  </si>
  <si>
    <t>L’article 41 fixe comme objectif l’installation, d’ici à 2030, d’au moins sept millions de points de charge installés sur les places de stationnement des ensembles d’habitations, d’autres types de bâtiments, ou sur des places de stationnement accessibles au public ou des emplacements réservés aux professionnels.</t>
  </si>
  <si>
    <t>Définition des compétences en matière de création, de l’entretien et de l’exploitation des infrastructures de recharge des véhicules électriques</t>
  </si>
  <si>
    <t>Depuis 2010 et la promulgation de la loi Grenelle 2 (. Loi n° 2010-788 du 12 juillet 2010 portant engagement national pour l’environnement dite « loi Grenelle 2 ».), ce sont les communes qui sont en charge de la création, de l’entretien et de l’exploitation des infrastructures de recharge des véhicules électriques. Cette compétence est définie comme un service public en matière industrielle et commerciale. 
Selon l’article L.2224-37 du Code général des collectivités territoriales, « Sous réserve d’une offre inexistante, insuffisante ou inadéquate sur leur territoire, les communes peuvent créer et entretenir des infrastructures de charge nécessaires à l’usage de véhicules électriques ou hybrides rechargeables ou mettre en place un service comprenant la création, l’entretien et l’exploitation des infrastructures de charge nécessaires à l’usage des véhicules électriques ou hybrides rechargeables. L’exploitation peut comprendre l’achat d’électricité nécessaire à l’alimentation des infrastructures de charge. »
Cette compétence peut être transférée : a) aux établissements publics de coopération intercommunale exerçant les compétences en matière d’aménagement, de soutien aux actions de maîtrise de la demande d’énergie ou de réduction des émissions polluantes ou de gaz à effet de serre. Cette catégorie comprend les syndicats d’énergie ; b) aux autorités organisatrices d’un réseau public de distribution d’électricité ; c) aux autorités organisatrices de la mobilité ; d) pour l’Île-de-France, au Syndicat des transports d’Île-de-France (STIF).
Le transfert d’une compétence est décidé par délibération du conseil communautaire (de l’EPCI) et des conseils municipaux des communes membres. Chaque conseil municipal dispose d’un délai de trois mois pour se prononcer sur le transfert. Le transfert est ensuite prononcé par arrêté du représentant de l’État (le préfet). En raison du principe de spécialité, pour qu’un syndicat départemental d’énergie ou un EPCI puisse valablement conclure un marché de création, d’installation et d’exploitation de bornes de recharge, la compétence « bornes de recharge » doit figurer dans ses statuts.
Depuis le 27 janvier 2014, la loi de modernisation de l’action publique territoriale et d’affirmation des métropoles dispose que la métropole exerce de plein droit, en lieu et place des communes membres, la compétence de création et d’entretien des infrastructures de charge nécessaires à l’usage des véhicules électriques ou hybrides rechargeables.</t>
  </si>
  <si>
    <t>Le certificat qualité de l’air est un dispositif visant à donner la possibilité aux utilisateurs des véhicules les moins polluants de bénéficier d’avantages de circulation. Une nomenclature classe les véhicules en fonction des émissions de polluants atmosphériques. Ces classes permettront de différencier les véhicules et d’adopter une progressivité dans les mesures qui seront mises en place.</t>
  </si>
  <si>
    <t>Arrêté du 27 juillet 2012 réglementant l'utilisation des moyens permettant aux aéronefs de s'alimenter en énergie et climatisation-chauffage lors de l'escale sur les aérodromes de Paris Charles-de-Gaulle, Paris-Orly et Paris-Le Bourget</t>
  </si>
  <si>
    <t>L'objectif est de limiter les nuisances liées à l’utilisation du moteur auxiliaire de puissance (APU). Au sol, cet organe est utilisé pour fournir l’énergie électrique nécessaire à l’avion durant l'escale ainsi que l'air nécessaire au système de climatisation. Avant de quitter le point de stationnement, il fournira aussi nécessaire à la mise en route des réacteurs.
L'arrêté réglementant l'utilisation des moyens permettant aux aéronefs de s'alimenter en énergie et climatisation-chauffage lors de l'escale, sur les aérodromes de Paris – Charles-de-Gaulle, Paris – Orly et Paris – Le Bourget. Il priorise les outils et précise leurs conditions d'utilisation selon le type d'aéronef, l'heure programmée du départ et/ou l'heure réelle d'arrivée au point de stationnement.</t>
  </si>
  <si>
    <t>L'objectif est de réduire par rapport à l'année 2010, de 10 % au moins en 2020 et de 20 % au moins en 2025, l'intensité en gaz à effet de serre et en polluants atmosphériques.
Le décret fixe la liste des gaz à effet de serre et des polluants atmosphériques concernés. Il définit la méthode utilisée par les exploitants d’aérodrome pour établir les quantités et l’intensité de gaz à effet de serre et de polluants atmosphériques émis pendant l’année 2010 ainsi que la méthode pour élaborer les prévisions de quantités et d’intensité de gaz à effet de serre et de polluants atmosphériques émis pour les années 2020 et 2025.</t>
  </si>
  <si>
    <t>L’article 52, complété par l’article 86 de la loi n°2016-816 du 20 juin 2016 pour l’économie bleue, stipule que l'Etat favorise, notamment en soutenant des opérations pilotes, l'installation de systèmes de distribution de gaz naturel liquéfié et d'alimentation électrique à quai dans les ports pour les navires et les bateaux, à moins qu’il n’y ait pas de demande et que les coûts soient disproportionnés par rapport aux avantages, y compris les avantages environnementaux.</t>
  </si>
  <si>
    <t>Article 41 de la loi n° 2015-992 du 17 août 2015 relative à la transition énergétique pour la croissance verte portant objectif de développement de bornes de recharge électrique à 2030</t>
  </si>
  <si>
    <t>Cet article institue, pour la collectivité territoriale exerçant la compétence d’installation des bornes de recharge, la possibilité de mettre en place un schéma directeur de développement des infrastructures de recharge ouvertes au public pour les véhicules électriques. Ces schémas définissent les priorités de l’action des autorités locales pour parvenir à une offre de recharge suffisante pour le trafic local et le trafic de transit. Ils seront élaborés en concertation avec les gestionnaires des réseaux de distribution, les autorités organisatrices de mobilités ainsi qu’avec les gestionnaires de voiries concernés. Ils s’appuieront sur les données d’occupation des infrastructures de recharge existantes fournies par leurs exploitants. Un décret précisera le contenu des schémas.
Afin d’inciter les territoires à adopter ces schémas, les bornes prévues au titre de ces schémas pourront bénéficier de la réfaction tarifaire prévue à l’article 23 jusque fin 2025.</t>
  </si>
  <si>
    <t>Aide à l'acquisition de véhicules propres</t>
  </si>
  <si>
    <t>Prime à la conversion pour les véhicules anciens</t>
  </si>
  <si>
    <t>M1.3</t>
  </si>
  <si>
    <t>Action Véhicules et transport du futur (Programme d'investissements d'avenir opéré par l'ADEME) : dispositif d'aide au déploiement d'infrastructures de recharge pour les véhicules hybrides et électriques</t>
  </si>
  <si>
    <t>Crédit d'impôt pour la transition énergétique pour le déploiement de points de charge chez les particuliers</t>
  </si>
  <si>
    <t>Fiscalité des carburants</t>
  </si>
  <si>
    <t>M1.4</t>
  </si>
  <si>
    <t>M1.5</t>
  </si>
  <si>
    <t>Moebus</t>
  </si>
  <si>
    <t>M1.7</t>
  </si>
  <si>
    <t>Article 52 de la loi relative à la transition énergétique pour la croissance verte sur l’accompagnement du déploiement d’installations de distribution de GNL marin et d’alimentation électrique à quai</t>
  </si>
  <si>
    <t>Article 40 de la loi relative à la transition énergétique pour la croissance verte portant élaboration d’une stratégie de développement de la mobilité propre</t>
  </si>
  <si>
    <t>Décret n° 2016-858 du 29 juin 2016 relatif aux certificats qualité de l'air, pris en application de l’article 37 de la loi relative à la transition énergétique pour la croissance verte
Arrêtés du 29 juin 2016 relatif aux modalités de délivrance et d'apposition des certificats qualité de l'air</t>
  </si>
  <si>
    <t>Taxe additionnelle sur l'immatriculation des véhicules les plus polluants</t>
  </si>
  <si>
    <t>Code de l'énergie D251-1</t>
  </si>
  <si>
    <t>Code général des impôts 1011 bis et ter</t>
  </si>
  <si>
    <t>Code de l'énergie D251-3</t>
  </si>
  <si>
    <t>Code des douanes 265</t>
  </si>
  <si>
    <t>Code de l'énergie L341-2 (évolution en LOM23)</t>
  </si>
  <si>
    <t>Code générale des impôts 39 decies A</t>
  </si>
  <si>
    <t>Code de l'environnement L446-7 à L446-17 (LOM 25)</t>
  </si>
  <si>
    <t>Code de l'énergie L447-1 (LEC 6 octies)</t>
  </si>
  <si>
    <t>M1.6</t>
  </si>
  <si>
    <t>M1.8</t>
  </si>
  <si>
    <t>M1.9</t>
  </si>
  <si>
    <t>M1.10</t>
  </si>
  <si>
    <t>M1.11</t>
  </si>
  <si>
    <t>Exemption de redevance d'occupation du domaine public</t>
  </si>
  <si>
    <t>Loi n°2014-877
Décret n°2014-1313</t>
  </si>
  <si>
    <t>Taxe sur les véhicules de société</t>
  </si>
  <si>
    <t>Code général des impôts 1010</t>
  </si>
  <si>
    <t>Prise en charge partielle des coûts de raccordement des points de recharge accessibles au public</t>
  </si>
  <si>
    <t>Prise en charge partielle des coûts de raccordement des points de recharge destinés aux véhicules de transport public</t>
  </si>
  <si>
    <t>Exonérations de taxes régionales sur les certificats d'immatriculation</t>
  </si>
  <si>
    <t>LTECV 38</t>
  </si>
  <si>
    <t>Autorisation de pratique de tarifs différenciés sur le réseau routier concédé</t>
  </si>
  <si>
    <t>Disque vert</t>
  </si>
  <si>
    <t>M1.12</t>
  </si>
  <si>
    <t>M1.13</t>
  </si>
  <si>
    <t>M1.14</t>
  </si>
  <si>
    <t>M1.15</t>
  </si>
  <si>
    <t>Article 52 de la loi relative à la transition énergétique pour la croissance verte prévoyant l'accompagnement du GNL</t>
  </si>
  <si>
    <t>Afin de permettre aux professionnels concernés d’investir dans la durée, aux chercheurs de travailler aux évolutions technologiques dans un environnement stable et au grand public de s’habituer progressivement à de nouvelles perspectives en matière de choix des véhicules, cet article fixe plusieurs objectifs aboutissant à une décarbonation complète du secteur des transports en 2050, au sens de l’analyse de cycle de vie du carburant utilisé. La montée en puissance des véhicules à faibles et très faibles émissions est prévue à échéance 2030, dans la continuité des objectifs fixés par le règlement 2019/63 CE. En 2040, l'objectif est d'aboutir à la fin de la vente de véhicules particuliers et utilitaires légers neufs utilisant des énergies d'origine fossile. L’Office parlementaire d’évaluation des choix scientifiques et technologiques se voit confié le soin de rédiger tous les cinq ans un rapport d’évaluation qui tiendra compte des évolutions technologiques observées. Sa rédaction permettra la tenue d’un vaste débat au Parlement sur les orientations industrielles.</t>
  </si>
  <si>
    <t>Arrêté du 2 janvier 2019 portant modification de l'arrêté du 8 août 2016 fixant les conditions d'organisation du service public sur les installations annexes situées sur le réseau autoroutier concédé</t>
  </si>
  <si>
    <t>L'arrêté facilite l'installation et le maintien des bornes de recharge sur les aires autoroutières du réseau concédé en précisant les conditions d'organisation du service de recharge sur plusieurs points :
- la garantie pour les investisseurs d'avoir une compensation financière si la durée du contrat de sous concession ne permet pas d'amortir l'investissement ;
- les places associées à des points de recharge restent comptabilisées au nombre de places réputées offertes et sont signalées par des panneaux et marquage au sol ;
- les sociétés concessionnaires, dès lors que la réalité du besoin de recharge est établie ou à la demande d'un aménageur ou d'un exploitant d'infrastructures de recharge, doivent étudier la faisabilité technique de l'installation de points de recharge ;
- il ne peut être mis fin au service de recharge sans motif sérieux et légitime ; en outre, toute diminution significative du niveau de service offert aux usagers doit être pareillement justifié.</t>
  </si>
  <si>
    <t>Programme ADVENIR</t>
  </si>
  <si>
    <t>CGI 200 quater</t>
  </si>
  <si>
    <t>Voir supra</t>
  </si>
  <si>
    <t>Mis en place en 2016, le suramortissement des poids lourds roulant au GNV inscrit à l’article 39 décies A du Code général des impôts, par lequel les entreprises pouvaient déduire 40% de leur coût d’achat de leur résultat imposable en plus de l’amortissement classique, a été étendu et renforcé par la loi de finances pour l’année 2018. Depuis début 2019 et jusque fin 2021, les poids lourds utilisant du GNV, de l’éthanol, de l’électricité ou de l’hydrogène peuvent être suramortis à 60% (le taux de suramortissement retombera à 40% à partir de 2022). Les VUL utilisant les mêmes carburants bénéficient d’un suramortissement de 20%.</t>
  </si>
  <si>
    <t>Amortissement majoré pour les véhicules de plus de 3,5 tonnes utilisant des carburants alternatifs</t>
  </si>
  <si>
    <t xml:space="preserve">Le gouvernement est habilité par la loi d'orientation des mobilités à prendre par voie d'ordonnance les mesures nécessaires à :
- définir une terminologie des différents types d'hydrogène en fonction de la source d'énergie utilisée pour sa production 
- permettre la production, le transport, le stockage et la traçabilité de l'hydrogène 
- définir un cadre de soutien à l'hydrogène renouvelable 
Un dispositif de garanties d'origines pour l'hydrogène renouvelable est institué et sera précisé par décret.
</t>
  </si>
  <si>
    <t>Le décret n°2014-1313 précise les conditions dans lesquelles les projets d'implantation d'infrastructures de recharge pour véhicules électriques et hybrides sur le domaine public peuvent être regardés comme revêtant une dimension nationale au sens de la loi du 4 août 2014 ainsi que les modalités de présentation des demandes. 
Si le projet est reconnu de dimension nationale, l'opérateur porteur du projet est exonéré du paiement de la redevance d'occupation du domaine public afférente à ce projet, sous réserve de l'acceptation de celui-ci par les collectivités locales concernées, lesquelles conservent la pleine maîtrise de leur domaine public respectif.
Le projet est de dimension nationale à la condition qu’il concerne au moins deux régions et permette d’assurer un aménagement équilibré du territoire.
Les modalités d’implantation des bornes de recharge doivent faire l’objet, de par la loi, d’une « concertation entre le porteur du projet, les collectivités territoriales et les personnes publiques gestionnaires du domaine public concerné, l’autorité ou les autorités organisatrices du réseau de distribution d’électricité, lorsqu’elles assurent la maîtrise d’ouvrage des travaux de développement des réseaux publics de distribution d’électricité, ainsi que les gestionnaires de réseau de distribution d’électricité compétents au titre de leur zone de desserte exclusive en application de l’article L.322-8 du Code de l’énergie »</t>
  </si>
  <si>
    <t xml:space="preserve">La fiscalité des carburants, à travers la Taxe intérieure de consommation de produits énergétiques  (TICPE) constitue une incitation à l’achat de véhicules utilisant des carburants alternatifs. Elle pèse principalement sur le segment des véhicules particuliers et utilitaires légers, les transporteurs routiers bénéficiant d'exemptions. L'E10, le GNV, et le GPL bénéficent d'un avantage net sur les autres carburants tandis que l'électricité n'est pas soumise à cette accise.
</t>
  </si>
  <si>
    <t>Le plafond de prise en charge du raccordement pour les installations de recharge des véhicules électriques et hybrides rechargeables ouvertes au public par le tarif d’utilisation du réseau public d’électricité (TURPE) sera relevé de 40% à 75% avec l'adoption de la LOM. Le TURPE est acquitté collectivement par les consommateurs au sein du tarif de l’électricité afin de couvrir l’ensemble des coûts supportés par les gestionnaires de ces réseaux. Une partie des coûts de raccordement aux réseaux est ainsi couverte à un taux déterminé par l’autorité administrative, après avis de la Commission de régulation de l’énergie. Jusqu’en fin 2021 pour les bornes ouvertes au public et jusqu'en fin 2022 pour les ateliers de charge des véhicules routiers affectés au transport public de personnes, le coût de raccordement pourra donc être pris en charge jusqu’à 75%, laissant les 25% restants à la charge de l’exploitant.</t>
  </si>
  <si>
    <t xml:space="preserve">L’article vise à faciliter l’installation de bornes de recharge dans les parcs de stationnement intérieurs et extérieurs des immeubles pour un copropriétaire, un occupant de bonne foi ou un locataire. Le demandeur peut notifier à son propriétaire ou, dans le cas d’un copropriétaire, le syndicat représenté par le syndic, son intention d’installer à ses frais un équipement de recharge permettant un décompte individuel de la consommation d’électricité sur son emplacement de stationnement. Si nécessaire, le propriétaire doit faire remonter la notification de son locataire au syndic sous un délai de 3 mois. Une fois notifié et s’il entend refuser, le propriétaire ou le syndic dispose d’un délai de 6 mois pour saisir le tribunal d’instance et faire état d’un motif sérieux et légitime empêchant la réalisation des travaux.
Existant depuis 2014, ce droit est considérablement renforcé par la LOM. Il a été étendu aux parkings extérieurs, à  tous les bâtiments  (alors que le droit actuel vise exclusivement les parkings intérieurs et les bâtiments d’habitation) et au copropriétaire bailleur. Le champ d'application a également été clarifié pour bien inclure les locataires ou occupants de bonne foi d'une place de stationnement (alors même qu’ils ne sont pas locataires ou occupants de bonne foi d’un logement dans le bâtiment). En outre, lorsqu’un locataire souhaite exercer son droit, le propriétaire doit contracter avec le prestataire choisi dans un délai qui sera fixé par décret. Par ailleurs, les syndicats de propriétaires sont incités à réaliser une étude préalable afin de délibérer en mesurant pleinement l’étendue des travaux à mener et non à partir d’un devis portant uniquement sur un emplacement. Le sujet devra figurer à l’ordre du jour avant le 1er janvier 2023. 
La loi prévoit aussi la possibilité pour un ou plusieurs copropriétaires qui souhaitent faire réaliser des travaux d'équipement des places de stationnement ou de modification des installations électriques intérieures de prendre à leur charge le coût de tels travaux, qui seront réalisés sous la responsabilité du syndicat des copropriétaires et de pouvoir faire voter ces derniers à la majorité simple. Enfin, un décret est prévu pour réduire le délai de saisie du tribunal d'instance de 6 mois à 3 mois.
</t>
  </si>
  <si>
    <t>La loi prévoit que l'autorité investie du pouvoir de police de la circulation peut réserver une partie de la voie publique pour en faire une voie de circulation destinée à faciliter la circulation de certains véhicules dont les véhicules à très faibles émissions. Le maire peut également réserver sur la voie publique ou dans tout autre lieu de stationnement ouvert au public des emplacements de stationnement à certains véhicules dont les véhicules à très faibles émissions. Il peut également réserver des emplacements sur la voie publique, de façon permanente ou à certaines heures, pour faciliter la circulation de certains véhicules dont des véhicules à très faibles émissions.</t>
  </si>
  <si>
    <t>L’article 52, complété par l’article 86 de la loi n°2016-816 du 20 juin 2016 pour l’économie bleue, précise que l'Etat favorise, notamment en soutenant des opérations pilotes, l'installation de systèmes de distribution de gaz naturel liquéfié et d'alimentation électrique à quai dans les ports pour les navires et les bateaux, à moins qu’il n’y ait pas de demande et que les coûts soient disproportionnés par rapport aux avantages, y compris les avantages environnementaux.</t>
  </si>
  <si>
    <t>Code de l'énergie L341-2 (évolution portée par l'article 23 de la loi d'orientation des mobilités)</t>
  </si>
  <si>
    <t>Les obligations de pré-équipement applicables aux bâtiments neufs, mis en travaux et d’équipement des bâtiments existants sont renforcées, en transposition de la directive 2018/844 du Parlement européen et du Conseil du 30 mai 2018. A partir de 2021, les parcs de stationnement de plus de 10 emplacements devront être pré-équipés pour l’accueil de bornes de recharge sur 100% des emplacements dans les bâtiments résidentiels et sur 20% dont 2% accessibles aux personnes à mobilité réduite dans les bâtiments non résidentiels lors de la construction ou lors d’une rénovation importante, c’est-à-dire lorsque le montant des travaux représente au moins un quart de la valeur du bâtiment. 
Par ailleurs, les bâtiments non résidentiels existants disposant d’un parc de stationnement de plus de 20 emplacements devront s’équiper d’au moins un point de charge au plus tard le 1er janvier 2025. Tant que le montant des travaux d’adaptation du réseau électrique en amont du tableau général basse tension (inclus) n’excède pas le montant des travaux d’équipement en aval, ces bâtiments sont équipés d’un point de charge par tranche de 20 emplacements supplémentaires. La Fédération du commerce de détail et Perifem (qui représentent les grandes surfaces, qui disposent de parc de stationnement important) ont récemment estimé que cet atricle aboutirait à la mise en place de 180 000 points de charge ouverts au public.
Le non-respect des dispositions sur l’équipement et le pré-équipement pourra faire l’objet de contrôles et de sanctions pénales. Il sera passible de 45 000€ d’amende et, pour les personnes morales, d’une interdiction d’exercer.</t>
  </si>
  <si>
    <t xml:space="preserve">L’État poursuit depuis 2008 une politique budgétaire de soutien à la demande de véhicules propres grâce au mécanisme du bonus-malus. Ce dernier permet une prise en charge d’une partie du coût du véhicule par l’État sous certains seuils d’émissions pour les particuliers comme pour les personnes morales. À l’inverse, les véhicules les plus polluants sont frappés d’une taxe additionnelle échelonnée en fonction du dépassement du seuil d’émissions fixé par voie législative. Le dispositif inscrit aux articles D. 251-1 du code de l’énergie pour le bonus et 1011 bis et ter du Code général des impôts pour le malus évolue régulièrement pour tenir compte des évolutions du marché des véhicules particuliers et des véhicules utilitaires légers et des objectifs de décarbonation de ce segment.
Depuis 2018, ce seuil a été abaissé et seuls les véhicules neufs 100% électriques à batterie ou à hydrogène sont éligibles au bonus. En 2018 et en 2019, la prime pour l’achat d’un véhicule zéro émission est de 6000€ (dans la limite de 27% du prix du véhicule) pour les voitures ou camionnettes. D'autres primes existent pour certains M2 ou N2, véhicules de catégorie L et pour les vélos à assistance électrique. La prime et la taxe additionnelle s’appliquent aux personnes morales aussi bien qu’aux personnes physiques. La loi de finance pour 2020 devrait intégrer une nouvelle évolution qui réservera le bonus aux véhicules électriques les moins couteux.
Depuis 2018, ce seuil a été abaissé et seuls les véhicules électriques à batterie sont éligibles au bonus. En 2018, la prime pour l’achat d’un véhicule zéro émissions atteignait par exemple 6000€. La prime et la taxe additionnelle s’appliquent aux personnes morales aussi bien qu’aux personnes physiques. La loi de finance pour 2020 devrait intégrer une nouvelle évolution qui réservera le bonus aux véhicules électriques les moins couteux.
</t>
  </si>
  <si>
    <t>Depuis 2015 et au moins jusque fin 2022, une prime à la conversion est versée aux particuliers et aux personnes morales pour la mise au retrait des voitures les plus anciennes. Le dispositif  inscrit à l’article D. 251-3 du code de l’énergie permet le versement d’une prime à l’achat d'une voiture ou d'une camionnette neuve ou d'occasion (ou d'un 2 ou 3 roues ou quadricycle à moteur électrique neuf n'utilisant pas de batterie au plomb) si celui-ci s’accompagne du retrait de la circulation et de la remise pour destruction d’un véhicule personnel ou utilitaire léger diesel immatriculé avant 2001 (ou 2006 pour les foyers dans les cinq premiers déciles de revenus) ou essence immatriculé avant 1997. Le barème de la prime s’échelonne entre 1500 € et 5000 € en fonction des émissions du véhicule de remplacement et des revenus du foyer. Par exemple, les ménages les plus modestes et les gros rouleurs bénéficient d'une prime doublée.</t>
  </si>
  <si>
    <t>La taxe sur les véhicules de société  inscrite à l'article 1010 du Code général des impôts incite les entreprises à avoir recours à des véhicules à impact minimal sur le climat et, depuis 2014, sur la qualité de l’air ambiant. La base de calcul de la taxe s’appuie sur deux composantes : le taux d’émissions de CO2 ainsi que les émissions de polluants atmosphériques. Les véhicules zéro émissions ne sont donc pas visés par la taxe. Notons enfin que les véhicules hybrides bénéficient d’une exonération de la composante de la taxe calculée sur les émissions de CO2 pendant douze trimestres à partir de leur achat si ces dernières sont inférieures à 100 grammes par kilomètre. Cette exonération est définitive pour les véhicules émettant 60gCO2/km ou moins.</t>
  </si>
  <si>
    <t>Pour les particuliers, la pose d’un point de charge sur l’installation électrique d’une habitation individuelle comme collective bénéficie du Crédit d’impôt sur la transition énergétique, qui porte sur la quote-part acquittée par le résident dans le cas d’un logement en habitat collectif. Ce crédit d’impôt permet la prise en charge de 30% du coût d’un point de charge à domicile, frais de main d’œuvre exclus et est cumulable avec la prime CEE du programme ADVENIR. Le dispositif évoluera en 2020, avec l’introduction d’un forfait de 300€ pour l’installation d’un point de charge.</t>
  </si>
  <si>
    <t>Lancé en 2016, le programme d’Aide au Développement du Véhicule Électrique grâce à de Nouvelles Infrastructures de Recharge (ADVENIR) s’appuie sur le dispositif des Certificats d’économie d’énergie (CEE), par lequel la France finance une part de la transition énergétique. Les obligés du dispositif de CEE, dont les énergéticiens et les metteurs à la consommation de carburants conventionnels, sont tenus de justifier chaque année d’actions de réduction de la consommation d’énergie de leur activité, d’économies via une activité tierce ou d’achat de CEE auprès d’éligibles à leur délivrance, comme les entreprises exerçant l’activité de rénovation thermique des bâtiments. Bien qu’ils soient initialement calculés en fonction des économies d’énergie réalisées par les éligibles, il est devenu possible d’acquérir des CEE à travers la participation à des programmes désignés par voie réglementaire. C’est ainsi que l’arrêté du 14 mars 2016 a permis l’acquisition de CEE à travers le financement de réseaux de recharge dans le cadre d’un programme porté par l’AVERE et EcoC02 avec l’ADEME et le Ministère de la transition écologique et solidaire.
La première phase du programme portait un objectif d’installation de 12 000 points de recharge par des installateurs labélisés avant la fin 2018, essentiellement pour les installations en résidentiel collectif et dans les entreprises et établissements publics, l’habitat individuel étant exclu du dispositif. L’aide, portant sur l’achat de la borne et sur sa pose, se montait à 50% pour les particuliers et à 40% pour les entreprises, avec un plafond de prise en charge variable entre 600€ et 1500€ augmenté de 360€ en cas d’installation d’un dispositif de pilotage énergétique. Ce bonus au pilotage a assuré, en pratique, le financement de ces dispositifs dans la plupart des cas.
La troisième phase du programme lancée en 2019 est étendue aux réseaux de recharge en voirie ouverts au public. Les plafonds sont compris entre 600€ et 1860€. En outre, un nouveau dispositif va permettre de financer à hauteur de 50% l'installation d'une infrastructure collective d'électrification des parkings permettant de faciliter l'installation de plusieurs points de charge dans les 3000 premières copropriétés qui en feront la demande. Les financements seront orientés de manière à favoriser la mise en place de systèmes de recharge bidirectionnel et de programmes de bornes à la demande. Les points de charge installés dans le cadre d'un programme de bornes à la demande bénéficient d'une surprime de 300€. Ces programmes permettent à tout propriétaire de véhicule électrique justifiant de l’impossibilité d’accéder à un emplacement de stationnement à domicile de solliciter la collectivité locale en charge du développement du réseau de recharge pour faire installer un point de charge ouvert au public dans le voisinage. Leur généralisation permettrait d’envoyer un signal fort aux habitants des 12,3 M de logements ne disposant pas d’emplacement de stationnement réservé.</t>
  </si>
  <si>
    <t>Abbatement de l'avantage en nature</t>
  </si>
  <si>
    <t>L'arrêté  du 21 mai 2019 prévoit un abattement de 50% (dans la limite de 1800€ par an) pour le calcul de l'avantage en nature déclaré par le salarié lié à l'acquisition d'un véhicule électrique. En outre, lorsque l'employeur met à disposition une borne de recharge, l'avantage en nature est considéré comme nul pour les déplacements à des fins non professionnelles.</t>
  </si>
  <si>
    <t>Arrêté du 21 mai 2019 modifiant l'article 3 de l'arrêté du 10 décembre 2002 relatif à l'évaluation des avantages en nature en vue du calcul des cotisations de sécurité sociale en ce qu'il concerne la mise à disposition de véhicules électriques par l'employeur</t>
  </si>
  <si>
    <t>Augmentation du plafond d'amortissement pour les voitures particulières à faibles émissions</t>
  </si>
  <si>
    <t>La déduction fiscale de l'amortissement sur les voitures particulières ne s'applique pas pour la fraction du prix d'acquisition qui dépasse 18 300€. Cette somme est portée à 30 000€ pour les véhicules émettant 20gCO2/km ou moins et à 20 300€ pour les véhicules émettant entre 20 et 60gCO2/km.</t>
  </si>
  <si>
    <t>L'immatriculation d'un véhicule routier, et l'obtention d'un certificat, occasionne le paiement de plusieurs taxes et d'une redevance (dont le malus écologique pour les véhicules les plus polluants). La taxe régionale est fixée par le conseil régional, qui peut décider d'éxonérer les véhicules à très faibles émissions. En 2019, 17 régions métropolitaines sur 20 pratiquent l'éxonération totale de la taxe pour les véhicules propres et 2 pratiques une éxonération de 50%.</t>
  </si>
  <si>
    <t>La différentiation dans les abonnements proposés par les concessionnaires d'autoroutes afin de favoriser les véhicules à très faibles émissions dont le poids total autorisé en charge est inférieur à 3,5 tonnes ainsi que des véhicules utilisés en covoiturage est mise en oeuvre, pour les concessionnaires qui souhaitent le faire, sans modification du rythme d'évolution des tarifs de péage et sans augmentation de la durée des concessions autoroutières.</t>
  </si>
  <si>
    <t>Les disque vert est une mesure incitative de stationnement gratuit démarrée en 2008 par l'Association des voitures écologiques qui propose aux collectivités d'accorder deux heures de franchise de stationnement en voirie pour les utilisateurs de véhicule électrique, hybride, GPL, GNV, hydrogène, flex-fuel E85, microcitadines de moins de 3 mètres ou utilisé en auto-partage.
Dans le cas où la collectivité ne dispose pas de stationnement payant, elle peut également réserver des emplacements aux seuls possesseurs du disque vert.
En mars 2016, l'ADEME a souhaité signer un convention avec l'association afin d'apporter son soutien pour promouvoir ce dispositif et démultiplier le nombre de collectivitésqui le proposent.</t>
  </si>
  <si>
    <t>Le programme Moebus vise à soutenir l'achat de bus électriques et l'installation des points de charge dédiés. Financé comme le programme ADVENIR par la mobilisation des certificats d'économie d'énergie (voir "Programme ADVENIR"), le programme a pour objectif de cofinancer, en 2019 et en 2020, l'achat de 500 bus et l'électrification de 50 dépôts. Jusqu'à 30% du montant d'achat des bus et 10% des coûts d'électrification des dépôts pourront être avancés.</t>
  </si>
  <si>
    <t>Alors qu'un article du projet de loi de finance pour 2019 prévoyait l'application d'un amortissement majoré pour les navires utilisant du GNL, l'application en a été repoussé pour mettre la mesure en conformité avec le RGEC. Le gouvernement prévoit de réintroduire cette mesure au titre du projet de loi de finance pour 2020 selon des modalités à discuter lors de l'examen du texte.</t>
  </si>
  <si>
    <t>~600 M€</t>
  </si>
  <si>
    <t>Action véhicules et transports du furtur (Phases I &amp; II du Programme d'investissement d'avenir)</t>
  </si>
  <si>
    <t>Accélération du développement des écosystèmes d’innovation performants - Volet transports et mobilités durables de la phase III du Programme d'investissement d'avenir</t>
  </si>
  <si>
    <t>L'objectif est de soutenir des projets portés par des entreprises implantées sur le territoire national et déployant des technologies issues des travaux des laboratoires de recherche publics. Ces projets devront s'inscrire dans la thématique des transports et de la mobilité durable et concerner un montant supérieur à 2 M€.
Les projets soumis devront viser au moins un des axes de développement de la mobilité durable évoqués dans la SDMP (Véhicules plus propres et performants, véhicules automatisés et connectés, solutions de mobilité intelligente, transports guidés, transport maritime et fluvial, infrastructures routières intégrées). Deux axes concernent particulièrement les carburants alternatifs.
Véhicules plus propres et plus performants :
Les projets, visant au développement de technologies et innovations pour améliorer les performances des véhicules (du deux-roues au véhicule lourd) pourraient notamment porter sur les champs suivants :
- développement des technologies fondées sur les vecteurs énergétiques alternatifs (électricité, GNV, hydrogène, etc.) ;
- hybridation / électrification des chaînes de traction et gestion de l’énergie à bord ;
- amélioration du rendement du groupe motopropulseur et plus généralement du rendement du véhicule ;
- développement de procédés et matériaux innovants permettant l’allègement des véhicules ;
- réduction des impacts environnementaux (systèmes de combustion, dépollution, etc.).
Transport maritime, transport fluvial :
Sur cette thématique, les projets pourraient notamment porter sur :
- la diffusion d’innovations permettant un gain significatif sur les conditions d’exploitation des navires, et notamment la consommation en énergie ou le recours à de nouvelles énergies à faibles impacts environnementaux, tel que notamment l’hybridation / électrification ou les technologies en rupture (H2…);
- la diffusion des nouvelles technologies de l’information dans les navires et nouveaux usages de navires (maintenance EMR) : aides à la navigation ; gestion de l’état du navire en temps réel ; navigation autonome, navigation connectée ;
- la réduction de l’ensemble des rejets d’un navire à toute étape de son cycle de vie ;
- l’amélioration de la sûreté et de la sécurité : sécurité et robustesse en conditions météorologiques extrêmes ; sécurité liée à l’utilisation de nouvelles énergies ; prévention et protection contre les actes illicites ; sécurité des opérations en mer ;
- l’optimisation de la gestion globale des navires dans l’environnement portuaire (énergie, fret, personnes) ;
- le développement des matériaux de rupture ou intelligents / hybrides intégrant des capteurs, pour répondre aux enjeux de limitation de l’empreinte environnementale (biocompatibilité, biosourcing, recyclabilité) ;
- le développement des méthodes de production, visant une meilleure flexibilité de l’outil industriel, l’amélioration de la qualité, et l’amélioration des conditions de travail des opérateurs, par la robotisation et l’automatisation par exemple.</t>
  </si>
  <si>
    <t xml:space="preserve">Les phases I et II du PIA ont permis de soutenir les projets d'installation de réseaux d'IRVE portés par les collectivités territoriales. Les projets visés étaient ceux qui permettaient la mise à disposition d'au moins un point de charge ouvert au public pour 3000 habitants et qui représentaient un investissement totale supérieur à 200 000 €. L'accord des subventions était réservé aux points de charge ouverts au public offrant un certain niveau d'interopérabilité.
Entre 2013 et 2017, le programme a permis le financement de 21 241 points de charge pour un montant d'aide estimé à 64,7 M€.
</t>
  </si>
  <si>
    <t>En 2019, l'ADEME a lancé un nouvel appel à projets visant à soutenir l'installation d'IRVE en zones non interconnectées suivants 5 cibles :
- le développement des flottes captives
- les transports collectifs
- les établissements recevant du public
- le résidentiel collectif
- les parc de stationnements accessibles au public
En septembre 2019, 13 lauréats ont été retenus pour un montant d'investissement proche de 3,3 M€.</t>
  </si>
  <si>
    <t>Lancé en juillet 2016, l'appel à projets "Solutions intégrées de mobilités GNV" a permis d'amorcer le déploiement du GNV en soutenant simultanément l'installation de stations de distribution et de flottes de véhicules sur des territoires donnés.
Les 8 projets lauréats présentés en 2017 représentent plus de 381 M€ d'investissement dont 30 M€ pris en charge par l'État via le PIA. Dans leur ensemble, ils devraient permettre l'ouverture de 100 stations sur les axes du RTE-T et l'achat de 2100 poids lourds entre 2018 et 2022.</t>
  </si>
  <si>
    <t>Suite au premier appel à projets GNV lancé par l'ADEME, un second s'est concentré sur la couverture des zones blanches. L'appel à projet de 2017 s'était en effet concentré sur les axes du RTE-T et avait logiquement abouti à une couverture inégale du territoire métropolitain.
Visant à soutenir le même type de projet que le précédant (soutien à l'ouverture de stations et à l'achat de véhicules GNV), l'appel à projet permet le financement de 19 stations et l'acquisition de 470 véhicules en cours de déploiement. Le montant d'aide versé est estimé à 4,2 M€.</t>
  </si>
  <si>
    <t>Appel à projet "Solution intégrée de mobilités GNV"</t>
  </si>
  <si>
    <t>Programme d'investissements d'avenir - Appel à projet "IRVE en zones non interconnectées"</t>
  </si>
  <si>
    <t>Appel à projet "Écosystèmes de mobilité hydrogène"</t>
  </si>
  <si>
    <t>Appel à projets "Gaz naturel et biogaz en zones blanches"</t>
  </si>
  <si>
    <t>Gaz naturel</t>
  </si>
  <si>
    <t>GPL</t>
  </si>
  <si>
    <t>Electricité</t>
  </si>
  <si>
    <t>Carburants liquides</t>
  </si>
  <si>
    <t>2021-2022</t>
  </si>
  <si>
    <t>NC</t>
  </si>
  <si>
    <t>M1.16</t>
  </si>
  <si>
    <t xml:space="preserve">Depuis l'adoption de la LTECV, des Zones à Circulation Restreinte (ZCR) pouvaient être créées dans les agglomérations et les zones pour lesquelles un plan de protection de l’atmosphère (PPA) était adopté, en cours d’élaboration ou de révision, par arrêté du maire ou du président d’EPCI titulaire du pouvoir de police de la circulation. Elles pouvaient s’appliquer sur tout ou partie du territoire. 
La LOM réécrit les articles relatifs aux ZCR et les transforme en Zones à Faibles Émissions (ZFE) pour renforcer l’action des collectivités territoriales en matière de sauvegarde de la qualité de l’air. L’élaboration d’un plan d’amélioration de la qualité de l’air est rendue obligatoire pour les métropoles et les EPCI de plus de 100 000 habitants et ceux concernés par un plan de protection de l’atmosphère. Pour les métropoles et les EPCI les plus pollués, ce plan devra s’accompagner de la mise en œuvre d’une ZFE puis d'une étude pour renforcer progressivement les restrictions afin de privilégier la circulation des véhicules à zéro moteur à partir de 2025. Ces plans pourront être mutualisés entre plusieurs communes limitrophes souhaitant adopter des objectifs similaires. Un cadre juridique est également prévu, pour renforcer les contrôles et permettre leur automatisation tout en apportant les garanties nécessaires au respect de la vie privée.
Le certificat qualité de l’air, mis en place par le décret n°2016-858 pris en application de l'article 37 de la LTECV, est un dispositif visant à donner la possibilité aux utilisateurs des véhicules les moins polluants de bénéficier d’avantages de circulation. Une nomenclature classe les véhicules en fonction des émissions de polluants atmosphériques. Ces classes permettent de différencier les véhicules et d’adopter une progressivité dans les mesures qui seront mises en place.
</t>
  </si>
  <si>
    <t>Article 45 de la loi relative à la transition énergétique pour la croissance verte qui prévoit que les exploitants des principaux aéroports mettent en place, avant le 31 décembre 2016, un programme d’actions destinées à réduire les émissions de gaz à effet de serre et les polluants atmosphériques des activités directes au sol de la plateforme aéroportuaire.
Décret n° 2016-565 du 10 mai 2016 pris en application</t>
  </si>
  <si>
    <t>En 2015, la LTECV avait permis de fixer des quotas de véhicules à faible émissions à intégrer lors du renouvellement des flottes de l'Etat et de ses établissements publics, des collectivités territoriales, des loueurs de véhicules, des entreprises de taxis et de véhicules de tourisme avec chauffeur :
- L’État, ses établissements publics, les collectivités territoriales et leurs groupements ainsi que les entreprises nationales et certains secteurs d’activité devaient, lors du renouvellement de leur flotte de véhicules, acquérir ou utiliser des véhicules à faibles émissions.
- L’État et ses établissements publics, lorsqu’ils géraient un parc de plus de vingt véhicules dont le Poids Total Autorisé en Charge (PTAC) est inférieur à 3,5 tonnes, utilisaient dans la proportion minimale de 50 % du renouvellement, des véhicules à faibles émissions ; proportion identique pour les véhicules dont le PTAC est supérieur à 3,5 tonnes ;
- Les collectivités territoriales et leurs groupements ainsi que les entreprises nationales, lorsqu’ils géraient un parc de plus de vingt véhicules dont le PTAC est inférieur à 3,5 tonnes, utilisaient dans la proportion minimale de 20 % du renouvellement, des véhicules à faibles émissions. Lorsqu’ils géraient un parc de plus de vingt véhicules dont le PTAC est supérieur à 3,5 tonnes, les collectivités et leurs groupements réalisent une étude technico-économique sur l’opportunité d’acquérir des véhicules à faibles émissions ;
- La moitié des nouveaux bus et autocars acquis à partir de 2020 par l’État, ses établissements publics, les collectivités territoriales et leurs groupements, le STIF et la métropole de Lyon pour les services publics de transport devront être à faibles émissions ; en totalité à partir de 2025 ;
- Avant 2020, les loueurs de véhicules automobiles acquièrent lors du renouvellement de leur parc, dans la proportion de minimale de 10 % de ce renouvellement des véhicules à faibles émissions ;
- Avant 2020, les exploitants de taxis et les exploitants de voitures de transport avec chauffeur gérant plus de dix véhicules, acquièrent lors du renouvellement de leur parc, dans la proportion minimale de 10 % de ce renouvellement.
La LOM a permis de réhausser ces obligations d'achat et de les étendre aux flottes de véhicules d'entreprise pour participer à l'atteinte des objectifs de décarbonation des transports terrestres en 2050. Sauf mention contraire, les flottes concernées sont celles qui rassemblent plus de 20 véhicules dont le poids total autorisé en charge est inférieur à 3,5 tonnes. Les véhicules légers à faible émissions sont définis par les décret du 11 janvier 2017 comme ceux qui émettent moins de 60 grammes de CO2 par kilomètre, assurant le recours à des véhicules électriques ou hybrides rechargeables pour satisfaire cette obligation. Tous les taux fixés sont évidemment des planchers et peuvent être dépassés.
- Pour l'Etat et ses établissements publics, l'obligation en vigueur de 50% d'achat de véhicules à faible émission n'est pas modifiée jusqu'en fin 2025. A partir de 2026, l'Etat devra intégrer lors du renouvellement des flottes, au moins 37,4% de véhicules à très faibles émissions.
- Les collectivités territoriales et leurs dépendances, aujourd'hui astreintes à 20% de recours aux véhicules à faible émissions passeront à 30% au 1er juillet 2021 puis à 37,4% de véhicules à très faibles émissions à partir du 1er janvier 2026.
- Les exploitants taxis, les sociétés de véhicules de tourisme avec chauffeur et les loueurs de véhicules sont aujourd'hui soumis à une obligation portant sur 10% des achats lorsqu'ils gèrent un parc de plus de 10 véhicules. La LOM prévoit de définir par décret les obligations s'appliquant aux centrales de réservation de taxis/VTC afin d'assurer un taux minimal croissant de mise en relation de clients avec des exploitants de véhicules à faibles émissions.
- Les entreprises, non-concernées jusqu'ici devront, si elles gèrent directement ou indirectement une flotte de plus de 100 véhicules, avoir recours aux véhicules à faibles émissions pour 10% de leur renouvellement à compter du 1er janvier 2022, puis 20% à partir de 2024, puis 35% à partir de 2027, puis 50% à partir de 2030.
Les décrets n°2017-22, n°2017-23 et n°2017-24 précisent les critères :
- définissant les véhicules à faibles émissions de moins de 3,5 tonnes (voitures particulières et camionnettes) (décret n°2017-24) ;
- définissant les véhicules à faibles émissions de plus de 3,5 tonnes conçus essentiellement pour le transport de marchandises (décret n°2017-22) ;
- définissant les véhicules à faibles émissions destinés au transport en commun de personnes (décret n°2017-23 du 11 janvier 2017).</t>
  </si>
  <si>
    <t>Article 37 de la loi relative à la transition énergétique pour la croissance verte (articles L.224‑7, L.224‑8 et L.224‑9 du code de l’environnement) instaurant des obligations d’achat ou d’utilisation de véhicules à faibles émissions par les gestionnaires de flottes de véhicules, les loueurs de véhicules automobiles, les exploitants de taxis et exploitants de voitures de transport avec chauffeur en application de la directive véhicules propres
(A venir) Articles 26 ABA et suivant de la loi d'orientation des mobilités renforçant ces obligations
Décret n°2017-24, 2017-25 et 2017-26 du 12 janvier 2017 précisant les critères définissant les véhicules à faibles émissions</t>
  </si>
  <si>
    <t>Cette stratégie concerne : 
1) Le développement des véhicules à faibles émissions et le déploiement des infrastructures permettant leur alimentation en carburant. Elle détermine notamment le cadre d’action national pour le développement du marché relatif aux carburants alternatifs et le déploiement des infrastructures correspondantes ;
2) L’amélioration de l’efficacité énergétique du parc de véhicules ;  
3) Les reports modaux de la voiture individuelle vers les transports en commun terrestres, le vélo et la marche à pied, ainsi que du transport routier vers le transport ferroviaire et fluvial ; 
4) Le développement des modes de transports collaboratifs, notamment l’auto-partage ou le covoiturage ; 
5) L’augmentation du taux de remplissage des véhicules de transport de marchandises. 
Cette stratégie est fixée par voie réglementaire. Elle comporte une évaluation de l’offre existante de mobilité propre, chiffrée et ventilée par type d’infrastructures, et fixe, aux horizons de la programmation pluriannuelle de l’énergie, mentionnée à l’article L. 141- 1 du code de l’énergie dans sa rédaction résultant du I de l’article 176 de la présente loi, dont elle constitue un volet annexé, des objectifs de développement des véhicules et de déploiement des infrastructures mentionnés au 1) du présent article, de l’intermodalité et des taux de remplissage des véhicules de transport de marchandises. Elle définit les territoires et les réseaux routiers prioritaires pour le développement de la mobilité propre, en particulier en termes d’infrastructures, en cohérence avec une stratégie ciblée de déploiement de certains types de véhicules à faibles émissions. Le Gouvernement soumet, pour avis, cette stratégie au Conseil national de la transition écologique, puis la transmet au Parlement.
La première stratégie adoptée est en cours de révision. La consultation est lancée pour la stratégie portant sur la période 2018-2028.</t>
  </si>
  <si>
    <t>Décrets n°2017-26 du 12 janvier 2017 et 2017-1673 portant diverses mesures de transposition de la directive 2014/94/UE du Parlement européen et du Conseil du 22 octobre 2014 sur le déploiement d'une infrastructure pour carburants alternatifs</t>
  </si>
  <si>
    <t xml:space="preserve">Le gouvernement projette d'appliquer 0,5 € par mégawattheure de taxe intérieure sur la consommation finale d'électricité au lieu de 22,5 aux consommations finales d’électricité effectuées pour l’alimentation à quai des bateaux et des navires autre que ceux utilisés pour la navigation de plaisance privée. Cette mesure devrait entrer en vigueur courant 2020 sous réserve d’une décision positive du Conseil de l’UE avant l’entrée en vigueur de la loi de finances. </t>
  </si>
  <si>
    <t>M1.17</t>
  </si>
  <si>
    <t>M1.18</t>
  </si>
  <si>
    <t>Mise en ligne du site internet je-roule-en-electrique.fr</t>
  </si>
  <si>
    <t>Je-roule-en-electrique.fr est un site d'information pédagogique géré par l'Avere-France, l'association nationale pour le développement de la mobilité électrique, en coopération avec nos partenaires et le ministère de la Transition Écologique et Solidaire. Nous voulons accompagner les Français dans leur transition vers une mobilité plus propre, plus économique et plus pratique en offrant des réponses éclairées à leurs questions.</t>
  </si>
  <si>
    <t>Le décret n°2017-26 précise : 
- les exigences requises pour la configuration des points de recharge normale et rapide, les relations avec le gestionnaire du réseau de distribution, 
- les dispositions relatives à l’exploitation des infrastructures de recharge, 
- la mise à disposition des données relatives aux caractéristiques des infrastructures de recharge notamment l’obligation faite à l’opérateur de l’infrastructure de les rendre publiques sur le site de la plate-forme ouverte des données publiques françaises (www.data.gouv.fr), de les rendre disponibles sur une plate-forme d’interopérabilité conformément au paragraphe 7 de l’article 7 de la directive, 
- les dispositions relatives à l’accès aux infrastructures et au paiement de la recharge, les dispositions relatives à la qualification des installateurs, de l’installation et de la maintenance des infrastructures.
Le décret n°2017-1673 porte diverses mesures de transposition de la directive.
Le décret est en cours de révision sur la base de la loi d'orientation des mobilités afin notamment de rendre obligatoire l'ouverture des points de charge accessibles au public à l'interopérabilité.</t>
  </si>
  <si>
    <t xml:space="preserve">Cet AAP visait à accompagner les métropoles et établissements publics de coopération intercommunale à fiscalité propre regroupant plus de 100 000 habitants, et ceux dont le territoire est en tout ou partie couvert par un plan de protection de l’atmosphère dans la mise en œuvre d’une zone à faibles émissions (ZFE).
19 collectivités ont été retenues et bénéficient d’un accompagnement financier par l’Ademe. L’objectif est donc de préfigurer leur ZFE conformément à la future obligation inscrite au projet de loi d'orientation des mobilités 
</t>
  </si>
  <si>
    <t>(A renouveler) Appel à projet ZFE</t>
  </si>
  <si>
    <t>Participation à l'alliance européenne sur les batteries</t>
  </si>
  <si>
    <t>La transition énergétique conduit à une très forte croissance des besoins en batteries pour les applications de mobilité (électrification des véhicules) et stationnaires. Compte-tenu du caractère stratégique de ce marché et de son poids économique, l’émergence d’une offre industrielle européenne est un chantier prioritaire.
Des industriels européens, dont Saft, Solvay, Manz et Siemens, ont formé l’« alliance pour la batterie du futur » qui est un ambitieux programme de recherche, de développement et d’industrialisation de cellules électrochimiques rechargeables au lithium de 4e génération et de batteries construites autour de ces cellules.
En février 2019, le Président de la République a annoncé le déblocage de 700 M EUR d'aide de l'État au lancement du programme.</t>
  </si>
  <si>
    <t>Suite à l'adoption du plan hydrogène en 2018, un appel d'offre a été confié à l'ADEME pour amorcer le développement du marché de l'hydrogène. Les projets soutenus visent à développer des écosystèmes associant production d'hydrogène renouvelable, distribution et usage en mobilité sur un territoire donné.
Les 11 premiers lauréats retenus en mai 2019 laissent apparaitre une grande diversité d'usages, comme la logistique du dernier kilomètre en milieu urbain, le transport collectif en bus et en navette maritime, la collecte de déchets ou encore l'utilisation de l'hydrogène par des engins de chantier. Les subventions accordés à ces projets, d'un montant total de 35,5 M€, devraient permettre l'ouverture de 35 stations contre 29 existantes aujourd'hui. Les appels à projets mobilité partagent une enveloppe de 100M€ allouée à l'ensemble du plan hydrogène. Un deuxième relevé prévu en janvier 2020 devrait permettre la selection de nouveaux projets orientés vers les mobilités.</t>
  </si>
  <si>
    <t>Rapportage CANCA</t>
  </si>
  <si>
    <t>Objectif de la SDMP 2</t>
  </si>
  <si>
    <t>ELECTRIQUE</t>
  </si>
  <si>
    <t>Routier</t>
  </si>
  <si>
    <t>Deux roues</t>
  </si>
  <si>
    <t>X</t>
  </si>
  <si>
    <t>VP</t>
  </si>
  <si>
    <t>BEV</t>
  </si>
  <si>
    <t>VUL</t>
  </si>
  <si>
    <t>PL</t>
  </si>
  <si>
    <t>Bus</t>
  </si>
  <si>
    <t>Navires</t>
  </si>
  <si>
    <t>Maritimes</t>
  </si>
  <si>
    <t>Fluviaux</t>
  </si>
  <si>
    <t>Ferroviaire</t>
  </si>
  <si>
    <t>Aérien</t>
  </si>
  <si>
    <t>Hydrogène</t>
  </si>
  <si>
    <t>GNV</t>
  </si>
  <si>
    <t>GNC</t>
  </si>
  <si>
    <t>GNL</t>
  </si>
  <si>
    <t>Bus &amp; autocars</t>
  </si>
  <si>
    <t>Natural Gas</t>
  </si>
  <si>
    <t>Estimations intermédiaires</t>
  </si>
  <si>
    <t>~100</t>
  </si>
  <si>
    <t>Estimations passées</t>
  </si>
  <si>
    <t>Note</t>
  </si>
  <si>
    <t>Lorsqu'un champ est marqué d'une croix, l'estimation n'est pas disponible ou le type de véhicule concerné ne fait pas l'objet d'un objectif de mise en circulation au niveau français.</t>
  </si>
  <si>
    <t xml:space="preserve">Le plan Escales Zéro Fumées récemment annoncé par la région Sud vise à moyen terme une réduction drastique des émissions de GES et de polluants par les navires à quais dans les ports de Marseille, de Nice et de Toulon. Les objectifs chiffrés de déploiement n’ont pas encore été arrêtés, mais les métropoles de Toulon et de Marseille ont déjà annoncé un objectif d’électrification de l’ensemble des quais pour 2023. Le plan devrait également permettre l’installation d’une alimentation pour paquebots de croisière à Marseille à l’horizon 2025. Dans le port de Nice, le plan permettra de soutenir l’achat d’équipement d’alimentation utilisant des piles à combustible. Les plus importantes compagnies de ferries, pour certaines déjà engagées dans l’électrification, ont annoncé leur volonté d’équiper leurs navires.
La région a engagé une enveloppe de 30 M destinés à soutenir l’électrification des quais (20 M€), l’adaptation des systèmes électriques des navires et le cas échéant, leur conversion au GNL (1 M€). Cette enveloppe devrait être abondée par l’État, le Programme d’Investissement d’Avenir piloté par l’ADEME et les Fonds européens.
Notons qu’en 2015, le port de Marseille s’était déjà équipé de 3 points d’alimentation destinés à 5 ferries de La Méridionale et de la Corsica Linea effectuant la liaison Corse – Continent. L’investissement de près de 5 M€ pour les installations à terre auxquels s’ajoutent 2 à 5 M€ d’adaptation par navire avait été couvert par le GPMM avec le soutien de l’État, du Programme d’Investissement d’Avenir piloté par l’ADEME, du fond européen FEDER et du Conseil Général des Bouches-du-Rhône.
</t>
  </si>
  <si>
    <t>Les chiffres renseignés dans la décomposition entre recharges normale et rapide reflètent un nombre de stations, et non de points de charges</t>
  </si>
  <si>
    <t>L'objectif est de garantir l'ouverture de toutes infrastructures de recharge et de ravitaillement en carburants alternatifs à l'interopérabilité, notamment pour permettre l'accès à tous les points de recharge pour véhicules électriques via des accords d'itinérance.</t>
  </si>
  <si>
    <t>Plan "Escale zéro fumées"</t>
  </si>
  <si>
    <t>La SNCF prévoit la mise en circulation de 15 trains régionaux roulant à l'hydrogène sur les lignes non électrifiée parcourues aujourd'hui par des trains diesel. Cette alternative est jugée moins couteuse que les travaux d'électrification et Alstom a déjà testé un premier prototype. Les premiers trains devraient circuler en 2022. Les régions seront associées au financement de ces trains et l'État pourrait soutenir le projet dans le cadre du plan hydrogène.</t>
  </si>
  <si>
    <t xml:space="preserve">L'action Véhicules et transports du futur du Programme d'Investissements d'Avenir (PIA) pilotée par l'ADEME a permis le financement de plusieurs projets innovants avec un objectif de mise sur le amarché à court terme. Elle a permis l'ouverture de plusieurs appels à projets entre 2011 et 2017 (détaillés dans le CANCA) qui ont contribué au financement de projets estimés la plupart du temps à plusieurs dizaines de M€ portés par des entreprises de toutes tailles, pour un montant total de subventions de l'ordre de 600 M€.
</t>
  </si>
  <si>
    <t>Arrêté du 7 août 2019 modifiant la quatrième partie réglementaire du code des transports</t>
  </si>
  <si>
    <t>Cette article précise diverses spécifications relatives aux raccordement à quai des bateaux de navigation intérieure et permet, sur certains quais, d'appliquer une obligation de raccordement pour les bateaux stationnés.</t>
  </si>
  <si>
    <t>Première vague du concours d'innovation de la phase III du PIA</t>
  </si>
  <si>
    <t>1,7 M€</t>
  </si>
  <si>
    <t>L’article 23 de la loi d'orientation des mobilités modifie le code de l’énergie ainsi que le code de la construction et de l’habitation afin de faciliter le déploiement des bornes de recharge pour les véhicules électriques et hybrides rechargeables.
1) Le statut d’opérateur d'infrastructure de recharge ou de ravitaillement en GNV est précisé afin que leur activité soit considérée comme une prestation de service et non comme une fourniture d’énergie. Ces opérateurs ne seront ainsi pas soumis aux obligations administratives pesant sur les fournisseurs d’énergie et aux diverses contributions tarifaires associées à ce statut. Cette clarification s’applique également aux exploitants de points de ravitaillement en GNV et aux exploitants de bornes de recharge des bateaux à quai.
2) L’article autorise le raccordement indirect des infrastructures de recharge au réseau public de distribution afin de permettre la mise en œuvre de schémas de raccordement innovants en matière de mobilité électrique, s’appuyant par exemple sur le réseau d’éclairage public. Cette dérogation permettra également à un opérateur désigné pour l’exploitation de points de charge liés à un bâtiment accueillant du public de se connecter sur le réseau existant sans faire appel à l’intervention du gestionnaire du réseau de distribution.</t>
  </si>
  <si>
    <t>La Programmation pluriannuelle de l’énergie préparée par la France dans le cadre du paquet énergie climat prévoit la production de 10% de gaz naturel renouvelable en 2030. Le soutien au biogaz injecté devrait dans ce cadre représenter 1,7 Mds € d’engagement supplémentaire, 4,8 Mds € ayant déjà été engagé depuis le l’ouverture du système de tarifs d’achat.
La loi d’orientation des mobilités prévoit un complément de rémunération pour les producteurs de biogaz non-injecté dans le réseau de transport. Ces derniers ne bénéficiaient pas jusqu’ici des tarifs d’achat relatifs à l’injection dans les réseaux, alors que les territoires ruraux non connectés concentrent la biomasse mobilisable pour la production de biogaz.
Cet article permet également le raccordement des stations GNC au réseau de transport de gaz, dont la pression est plus proche de la pression de remplissage des réservoirs de GNC que celle du réseau de distribution. L'objectif est de diminuer les coûts d'investissement dans les stations GNC.</t>
  </si>
  <si>
    <t>La troisième phase du Programme d'investissement d'avenir s'est ouverte avec un concours d'innovation permettant l'octroi d'avances remboursables et de subventions à divers projets innovants, notamment dans le domaine des transports et des mobilités durables. Ce concours a permis l'octroi de subventions et d'avances remboursables à plusieurs PME et start-ups engagées dans le développement de prototypes innovants. Certaines de ces innovations portent directement sur les carburants alternatifs, comme des blocs de redressement pour la charge des batteries, des échangeurs thermiques pour le reforidissement des batteries et des petites stations hydrogène, des système de charge magnétique ou des foils pour bateaux électriques. Au total, le concours a permis le versement de 1,7 M€ aux lauréats.</t>
  </si>
  <si>
    <t>À compter du 1er janvier 2022, dans les ports de plaisance d’une capacité de plus de cent places, au moins 1 % des postes à quai bénéficiant d’une disposition privative d’un an sont réservés à des navires électriques.</t>
  </si>
  <si>
    <t>La France défend au niveau de l’Organisation maritime internationale une stratégie ambitieuse de réduction des émissions de gaz à effet de serre et des polluants atmosphériques en navigation internationale, en cohérence avec ses engagements dans le cadre de l’accord de Paris sur le climat et de réduction des pollutions atmosphériques.
En parallèle, l’État engage une concertation avec l’ensemble des parties prenantes pour définir une stratégie pour accélérer la transition vers une propulsion neutre en carbone à l’horizon 2050 pour l’ensemble des flottes de commerce, de transport de passagers, de pêche et de plaisance sous pavillon national.
La stratégie porte sur les moyens d’accompagnement et leur conditionnalité et, pour les flottes n’effectuant pas des liaisons internationales, sur les objectifs intermédiaires et les leviers réglementaires à activer tant au niveau national qu’européen, en veillant à ne pas créer de distorsions injustifiées.
L’État définit un programme permettant d’intégrer ces impératifs d’accélération de la transition écologique dans sa politique de renouvellement de la flotte côtière d’État.</t>
  </si>
  <si>
    <t>Les opérateurs du réseau autoroutier concédé sont signataires de conventions de délégation des missions du service public autoroutier fixent les conditions d'exploitation des autoroutes. A partir de la promulgation de la loi d'orientation des mobilités, ces conventions devront comprendre une stratégie de renforcement et de déploiement de stations d'avitaillement en carburants alternatifs. Elles devront également prévoir la mise en place d'une tarification différenciée selon les niveaux d'émissions des véhicules.</t>
  </si>
  <si>
    <t>Le compte des véhicules utilitaires légers électrique inclue les véhicules à batterie, hybrides rechargeables et à hydrogène</t>
  </si>
  <si>
    <t>Notes</t>
  </si>
  <si>
    <t>Les comptes des poids lourds et des bus et autocars électriques comprend les véhicules électriques à batterie et à hydrogène.</t>
  </si>
  <si>
    <t>Déploiement de l'hydrogène en substitution du diesel dans le domaine ferroviaire</t>
  </si>
  <si>
    <t>(A venir)* Article 27 de la loi d'orientation des mobilités (codifié à l'article L.2213-4-4 du code général des collectivités territoriales) relatif à la mise en place des zones à faibles émissions
Décret n°2016-858
(Anciennement portées par l'article 48 de la loi relative à la transition énergétique pour la croissance verte)</t>
  </si>
  <si>
    <t>(A venir)* Article 23 de la LOM renforçant les obligations de pré-équipement et d'équipement applicables aux parc de stationnements (codifié aux articles L111-5-2 à L111-5-4 et L111-6-4 à L1116-4 à L111-6-5 du code de la construction et de l'habitation)</t>
  </si>
  <si>
    <t>(A venir)* Article 24 de la LOM renforçant le droit à la prise (codifié à l'article L.111-3-9 de code de la construction et de l'habitation)</t>
  </si>
  <si>
    <t>(A venir)* Article 26 AA de la loi d'orientation des mobilités portant objectifs de décarbonation du secteur des transports terrestres</t>
  </si>
  <si>
    <t>(A venir)* Article 23 quarter de la loi d'orientation des mobilités incitant à la mise en place de schémas territoriaux de développement des bornes de recharge</t>
  </si>
  <si>
    <t>(A venir)* Article 23 de la loi d'orientation des mobilités visant à faciliter le déploiement de bornes de recharge et de ravitaillement en carburants alternatifs</t>
  </si>
  <si>
    <t>(A venir)* Article 40 bis de la LOM précisant le contenu des conventions de délégation des missions du service public autoroutier (codifié à l'article L122-4 du code de la voirie routière)</t>
  </si>
  <si>
    <t>(A venir)* Article 37 bis AA de la LOM prévoyant la réservation d'emplacements pour les bateaux électriques dans les ports de plaisance</t>
  </si>
  <si>
    <t>(A venir)* Article 37 bis C de la LOM portant sur élaboration d'une stratégie de décarbonation des transports maritimes et sur l'engagement de la France au sein de l'OMI</t>
  </si>
  <si>
    <t>(A venir)* Article 23 ter de la LOM garantissant l'interopérabilité des infrastructures de recharge et de ravitaillement en carburants alternatifs (codifié à l'article L.641-4-2 du code de l'énergie)</t>
  </si>
  <si>
    <t>(A venir)* Article 15 de la LOM autorisant la réservation des voies et d'emplacements aux véhicules à très faibles émissions (codifié à l'article L,411-8 du code de la route et à l'article L,2213-3 du code des collectivités territoriales)</t>
  </si>
  <si>
    <t>* pour les dispositions inscrites dans la loi d'orientation des mobilités, celle-ci a été adoptée par le Parlement français le 19 novembre 2019 mais son entrée en vigueur est retardée par une saisine du Conseil constitutionnel, qui ne porte pas, toutefois sur ces dispositions.</t>
  </si>
  <si>
    <t>(A venir)* Mise en place d'un cadre de soutien à la production d'hydrogène décarbonné</t>
  </si>
  <si>
    <t>(A venir)* Mise en place d'un cadre de soutien à l'utilisation du biogaz non-injecté en mobilité</t>
  </si>
  <si>
    <t>**Amortissement majoré pour les navires utilisant des carburants alternatifs</t>
  </si>
  <si>
    <t>**ces dispositifs sont en cours de discussions avec la Commission.</t>
  </si>
  <si>
    <t>** Application d'un tarif préférentiel de la taxe intérieure sur la consommation finale d'électricité pour renforcer l'attractivité du branchement à quai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</si>
</sst>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2]\ * #,##0_-;\-[$€-2]\ * #,##0_-;_-[$€-2]\ * &quot;-&quot;_-;_-@_-"/>
    <numFmt numFmtId="165" formatCode="0.0%"/>
    <numFmt numFmtId="166" formatCode="_-* #,##0\ _€_-;\-* #,##0\ _€_-;_-* &quot;-&quot;??\ _€_-;_-@_-"/>
  </numFmts>
  <fonts count="51"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Liberation Sans"/>
      <family val="2"/>
    </font>
    <font>
      <b/>
      <i/>
      <sz val="12"/>
      <color theme="1"/>
      <name val="Calibri"/>
      <family val="2"/>
      <scheme val="minor"/>
    </font>
    <font>
      <b/>
      <i/>
      <sz val="10"/>
      <name val="Calibri"/>
      <family val="2"/>
    </font>
    <font>
      <b/>
      <i/>
      <sz val="10"/>
      <color theme="1"/>
      <name val="Calibri"/>
      <family val="2"/>
      <scheme val="minor"/>
    </font>
    <font>
      <sz val="11"/>
      <color theme="1"/>
      <name val="Liberation Sans"/>
      <family val="2"/>
    </font>
    <font>
      <sz val="11"/>
      <name val="Liberation Sans"/>
      <family val="2"/>
    </font>
    <font>
      <sz val="10"/>
      <color rgb="FF000000"/>
      <name val="Calibri"/>
      <family val="2"/>
      <scheme val="minor"/>
    </font>
    <font>
      <sz val="10"/>
      <color rgb="FF00000A"/>
      <name val="Calibri"/>
      <family val="2"/>
      <scheme val="minor"/>
    </font>
    <font>
      <b/>
      <i/>
      <sz val="12"/>
      <name val="Calibri"/>
      <family val="2"/>
      <scheme val="minor"/>
    </font>
    <font>
      <sz val="10"/>
      <name val="Liberation Sans"/>
      <family val="2"/>
    </font>
    <font>
      <i/>
      <sz val="12"/>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medium">
        <color auto="1"/>
      </left>
      <right style="thin">
        <color auto="1"/>
      </right>
      <top/>
      <bottom style="medium">
        <color auto="1"/>
      </bottom>
      <diagonal/>
    </border>
  </borders>
  <cellStyleXfs count="96">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38" fillId="0" borderId="0" applyFont="0" applyFill="0" applyBorder="0" applyAlignment="0" applyProtection="0"/>
    <xf numFmtId="43" fontId="38" fillId="0" borderId="0" applyFont="0" applyFill="0" applyBorder="0" applyAlignment="0" applyProtection="0"/>
  </cellStyleXfs>
  <cellXfs count="832">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0" fillId="0" borderId="0" xfId="0" applyBorder="1"/>
    <xf numFmtId="0" fontId="7" fillId="0" borderId="0" xfId="0" applyFont="1" applyBorder="1"/>
    <xf numFmtId="0" fontId="7"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4"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8" fillId="0" borderId="0" xfId="0" applyFont="1" applyBorder="1"/>
    <xf numFmtId="0" fontId="6" fillId="0" borderId="0" xfId="0" applyFont="1" applyBorder="1" applyAlignment="1">
      <alignment horizontal="center" vertical="center"/>
    </xf>
    <xf numFmtId="0" fontId="15"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9"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4" fillId="0" borderId="0" xfId="0" applyFont="1" applyBorder="1"/>
    <xf numFmtId="0" fontId="3" fillId="0" borderId="0" xfId="0" applyFont="1" applyBorder="1"/>
    <xf numFmtId="0" fontId="23" fillId="0" borderId="0" xfId="0" applyFont="1" applyBorder="1" applyAlignment="1">
      <alignment vertical="center" wrapText="1"/>
    </xf>
    <xf numFmtId="0" fontId="0" fillId="0" borderId="0" xfId="0"/>
    <xf numFmtId="0" fontId="18" fillId="0" borderId="19" xfId="0" applyFont="1" applyBorder="1" applyAlignment="1">
      <alignment horizontal="right" vertical="center" wrapText="1"/>
    </xf>
    <xf numFmtId="0" fontId="18" fillId="0" borderId="43" xfId="0" applyFont="1" applyBorder="1" applyAlignment="1">
      <alignment horizontal="right" vertical="center" wrapText="1"/>
    </xf>
    <xf numFmtId="0" fontId="18" fillId="0" borderId="19" xfId="0" applyFont="1" applyBorder="1" applyAlignment="1">
      <alignment horizontal="right" vertical="center"/>
    </xf>
    <xf numFmtId="0" fontId="18" fillId="0" borderId="7" xfId="0" applyFont="1" applyBorder="1" applyAlignment="1">
      <alignment horizontal="right"/>
    </xf>
    <xf numFmtId="0" fontId="17" fillId="2" borderId="35" xfId="0" applyFont="1" applyFill="1" applyBorder="1" applyAlignment="1">
      <alignmen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7" xfId="0" applyNumberFormat="1" applyFont="1" applyBorder="1" applyAlignment="1">
      <alignment horizontal="right" vertical="center" wrapText="1"/>
    </xf>
    <xf numFmtId="3" fontId="18" fillId="0" borderId="6" xfId="0" applyNumberFormat="1" applyFont="1" applyBorder="1" applyAlignment="1">
      <alignment horizontal="right" vertical="center" wrapText="1"/>
    </xf>
    <xf numFmtId="3" fontId="18" fillId="0" borderId="1" xfId="0" applyNumberFormat="1" applyFont="1" applyBorder="1" applyAlignment="1">
      <alignment horizontal="right" vertical="center" wrapText="1"/>
    </xf>
    <xf numFmtId="3" fontId="18" fillId="0" borderId="29" xfId="0" applyNumberFormat="1" applyFont="1" applyBorder="1" applyAlignment="1">
      <alignment horizontal="right" vertical="center" wrapText="1"/>
    </xf>
    <xf numFmtId="3" fontId="18" fillId="0" borderId="7" xfId="0" applyNumberFormat="1" applyFont="1" applyFill="1" applyBorder="1" applyAlignment="1">
      <alignment horizontal="right" vertical="center"/>
    </xf>
    <xf numFmtId="3" fontId="18" fillId="0" borderId="7" xfId="0" applyNumberFormat="1" applyFont="1" applyBorder="1" applyAlignment="1">
      <alignment horizontal="right" vertical="center" wrapText="1"/>
    </xf>
    <xf numFmtId="3" fontId="18" fillId="0" borderId="6" xfId="0" applyNumberFormat="1" applyFont="1" applyBorder="1" applyAlignment="1">
      <alignment horizontal="right" vertical="center"/>
    </xf>
    <xf numFmtId="3" fontId="18" fillId="0" borderId="1" xfId="0" applyNumberFormat="1" applyFont="1" applyBorder="1" applyAlignment="1">
      <alignment horizontal="right" vertical="center"/>
    </xf>
    <xf numFmtId="3" fontId="18" fillId="0" borderId="7" xfId="0" applyNumberFormat="1" applyFont="1" applyBorder="1" applyAlignment="1">
      <alignment horizontal="right" vertical="center"/>
    </xf>
    <xf numFmtId="3" fontId="19" fillId="0" borderId="13" xfId="0" applyNumberFormat="1" applyFont="1" applyBorder="1" applyAlignment="1">
      <alignment horizontal="right" vertical="center" wrapText="1"/>
    </xf>
    <xf numFmtId="3" fontId="18" fillId="0" borderId="4" xfId="0" applyNumberFormat="1" applyFont="1" applyBorder="1" applyAlignment="1">
      <alignment horizontal="right" vertical="center" wrapText="1"/>
    </xf>
    <xf numFmtId="3" fontId="18" fillId="0" borderId="27" xfId="0" applyNumberFormat="1" applyFont="1" applyBorder="1" applyAlignment="1">
      <alignment horizontal="right" vertical="center" wrapText="1"/>
    </xf>
    <xf numFmtId="3" fontId="18" fillId="0" borderId="3" xfId="0" applyNumberFormat="1" applyFont="1" applyBorder="1" applyAlignment="1">
      <alignment horizontal="right" vertical="center" wrapText="1"/>
    </xf>
    <xf numFmtId="3" fontId="18" fillId="0" borderId="4" xfId="0" applyNumberFormat="1" applyFont="1" applyBorder="1" applyAlignment="1">
      <alignment horizontal="right" vertical="center"/>
    </xf>
    <xf numFmtId="3" fontId="18" fillId="0" borderId="5" xfId="0" applyNumberFormat="1" applyFont="1" applyBorder="1" applyAlignment="1">
      <alignment horizontal="right" vertical="center"/>
    </xf>
    <xf numFmtId="3" fontId="19" fillId="0" borderId="14" xfId="0" applyNumberFormat="1" applyFont="1" applyBorder="1" applyAlignment="1">
      <alignment horizontal="right" vertical="center" wrapText="1"/>
    </xf>
    <xf numFmtId="3" fontId="17" fillId="0" borderId="58" xfId="0" applyNumberFormat="1" applyFont="1" applyBorder="1" applyAlignment="1">
      <alignment horizontal="right" vertical="center" wrapText="1"/>
    </xf>
    <xf numFmtId="3" fontId="17" fillId="0" borderId="19" xfId="0" applyNumberFormat="1" applyFont="1" applyBorder="1" applyAlignment="1">
      <alignment horizontal="right" vertical="center" wrapText="1"/>
    </xf>
    <xf numFmtId="3" fontId="17" fillId="0" borderId="47" xfId="0" applyNumberFormat="1" applyFont="1" applyBorder="1" applyAlignment="1">
      <alignment horizontal="right" vertical="center" wrapText="1"/>
    </xf>
    <xf numFmtId="3" fontId="17" fillId="0" borderId="43" xfId="0" applyNumberFormat="1" applyFont="1" applyBorder="1" applyAlignment="1">
      <alignment horizontal="right" vertical="center" wrapText="1"/>
    </xf>
    <xf numFmtId="3" fontId="17"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20" fillId="0" borderId="19" xfId="0" applyFont="1" applyBorder="1" applyAlignment="1">
      <alignment horizontal="right" vertical="center"/>
    </xf>
    <xf numFmtId="0" fontId="18" fillId="0" borderId="44" xfId="0" applyFont="1" applyBorder="1" applyAlignment="1">
      <alignment horizontal="right"/>
    </xf>
    <xf numFmtId="0" fontId="11" fillId="0" borderId="0" xfId="0" applyFont="1"/>
    <xf numFmtId="0" fontId="11" fillId="0" borderId="35" xfId="0" applyFont="1" applyBorder="1" applyAlignment="1">
      <alignment horizontal="center" vertical="center" wrapText="1"/>
    </xf>
    <xf numFmtId="0" fontId="11" fillId="0" borderId="37" xfId="0" applyFont="1" applyBorder="1" applyAlignment="1">
      <alignment horizontal="center" vertical="center" wrapText="1"/>
    </xf>
    <xf numFmtId="0" fontId="0" fillId="0" borderId="0" xfId="0" applyAlignment="1">
      <alignment horizontal="left"/>
    </xf>
    <xf numFmtId="0" fontId="13" fillId="0" borderId="18" xfId="0" applyFont="1" applyFill="1" applyBorder="1" applyAlignment="1">
      <alignment vertical="top" wrapText="1"/>
    </xf>
    <xf numFmtId="0" fontId="13" fillId="0" borderId="1" xfId="0" applyFont="1" applyFill="1" applyBorder="1" applyAlignment="1">
      <alignment vertical="top" wrapText="1"/>
    </xf>
    <xf numFmtId="0" fontId="13" fillId="0" borderId="7" xfId="0" applyFont="1" applyFill="1" applyBorder="1" applyAlignment="1">
      <alignment vertical="top" wrapText="1"/>
    </xf>
    <xf numFmtId="0" fontId="13" fillId="0" borderId="9" xfId="0" applyFont="1" applyFill="1" applyBorder="1" applyAlignment="1">
      <alignment vertical="top" wrapText="1"/>
    </xf>
    <xf numFmtId="0" fontId="13" fillId="0" borderId="10" xfId="0" applyFont="1" applyFill="1" applyBorder="1" applyAlignment="1">
      <alignment vertical="top" wrapText="1"/>
    </xf>
    <xf numFmtId="0" fontId="13" fillId="0" borderId="4" xfId="0" applyFont="1" applyFill="1" applyBorder="1" applyAlignment="1">
      <alignment vertical="center" wrapText="1"/>
    </xf>
    <xf numFmtId="164" fontId="13" fillId="0" borderId="26" xfId="0" applyNumberFormat="1" applyFont="1" applyFill="1" applyBorder="1" applyAlignment="1">
      <alignment wrapText="1"/>
    </xf>
    <xf numFmtId="0" fontId="13" fillId="0" borderId="4" xfId="0" applyFont="1" applyFill="1" applyBorder="1" applyAlignment="1">
      <alignment wrapText="1"/>
    </xf>
    <xf numFmtId="0" fontId="13" fillId="0" borderId="1" xfId="0" applyFont="1" applyFill="1" applyBorder="1" applyAlignment="1">
      <alignment vertical="center" wrapText="1"/>
    </xf>
    <xf numFmtId="164" fontId="13" fillId="0" borderId="6" xfId="0" applyNumberFormat="1" applyFont="1" applyFill="1" applyBorder="1" applyAlignment="1">
      <alignment wrapText="1"/>
    </xf>
    <xf numFmtId="164" fontId="13" fillId="0" borderId="1" xfId="0" applyNumberFormat="1" applyFont="1" applyFill="1" applyBorder="1" applyAlignment="1">
      <alignment wrapText="1"/>
    </xf>
    <xf numFmtId="164" fontId="13" fillId="0" borderId="28" xfId="0" applyNumberFormat="1" applyFont="1" applyFill="1" applyBorder="1" applyAlignment="1">
      <alignment wrapText="1"/>
    </xf>
    <xf numFmtId="0" fontId="13" fillId="0" borderId="1" xfId="0" applyFont="1" applyFill="1" applyBorder="1" applyAlignment="1">
      <alignment wrapText="1"/>
    </xf>
    <xf numFmtId="164" fontId="13" fillId="0" borderId="43" xfId="0" applyNumberFormat="1" applyFont="1" applyFill="1" applyBorder="1" applyAlignment="1">
      <alignment wrapText="1"/>
    </xf>
    <xf numFmtId="164" fontId="13" fillId="0" borderId="19" xfId="0" applyNumberFormat="1" applyFont="1" applyFill="1" applyBorder="1" applyAlignment="1">
      <alignment wrapText="1"/>
    </xf>
    <xf numFmtId="164" fontId="13" fillId="0" borderId="65" xfId="0" applyNumberFormat="1" applyFont="1" applyFill="1" applyBorder="1" applyAlignment="1">
      <alignment wrapText="1"/>
    </xf>
    <xf numFmtId="164" fontId="13" fillId="0" borderId="39" xfId="0" applyNumberFormat="1" applyFont="1" applyFill="1" applyBorder="1" applyAlignment="1">
      <alignment wrapText="1"/>
    </xf>
    <xf numFmtId="0" fontId="13" fillId="0" borderId="19" xfId="0" applyFont="1" applyFill="1" applyBorder="1" applyAlignment="1">
      <alignment wrapText="1"/>
    </xf>
    <xf numFmtId="0" fontId="13" fillId="0" borderId="9" xfId="0" applyFont="1" applyFill="1" applyBorder="1" applyAlignment="1">
      <alignment vertical="center" wrapText="1"/>
    </xf>
    <xf numFmtId="164" fontId="13" fillId="0" borderId="8" xfId="0" applyNumberFormat="1" applyFont="1" applyFill="1" applyBorder="1" applyAlignment="1">
      <alignment wrapText="1"/>
    </xf>
    <xf numFmtId="164" fontId="13" fillId="0" borderId="9" xfId="0" applyNumberFormat="1" applyFont="1" applyFill="1" applyBorder="1" applyAlignment="1">
      <alignment wrapText="1"/>
    </xf>
    <xf numFmtId="164" fontId="13" fillId="0" borderId="66" xfId="0" applyNumberFormat="1" applyFont="1" applyFill="1" applyBorder="1" applyAlignment="1">
      <alignment wrapText="1"/>
    </xf>
    <xf numFmtId="0" fontId="13" fillId="0" borderId="9" xfId="0" applyFont="1" applyFill="1" applyBorder="1" applyAlignment="1">
      <alignment wrapText="1"/>
    </xf>
    <xf numFmtId="164" fontId="13" fillId="0" borderId="3" xfId="0" applyNumberFormat="1" applyFont="1" applyFill="1" applyBorder="1" applyAlignment="1">
      <alignment wrapText="1"/>
    </xf>
    <xf numFmtId="164" fontId="13" fillId="0" borderId="4" xfId="0" applyNumberFormat="1" applyFont="1" applyFill="1" applyBorder="1" applyAlignment="1">
      <alignment wrapText="1"/>
    </xf>
    <xf numFmtId="164" fontId="13" fillId="0" borderId="67" xfId="0" applyNumberFormat="1" applyFont="1" applyFill="1" applyBorder="1" applyAlignment="1">
      <alignment wrapText="1"/>
    </xf>
    <xf numFmtId="0" fontId="13" fillId="0" borderId="4" xfId="0" applyFont="1" applyFill="1" applyBorder="1" applyAlignment="1">
      <alignment vertical="top" wrapText="1"/>
    </xf>
    <xf numFmtId="164" fontId="13" fillId="0" borderId="4" xfId="0" applyNumberFormat="1" applyFont="1" applyFill="1" applyBorder="1" applyAlignment="1">
      <alignment vertical="top" wrapText="1"/>
    </xf>
    <xf numFmtId="164" fontId="13" fillId="0" borderId="5" xfId="0" applyNumberFormat="1" applyFont="1" applyFill="1" applyBorder="1" applyAlignment="1">
      <alignment vertical="top" wrapText="1"/>
    </xf>
    <xf numFmtId="164" fontId="13" fillId="0" borderId="38" xfId="0" applyNumberFormat="1" applyFont="1" applyFill="1" applyBorder="1" applyAlignment="1">
      <alignment vertical="top" wrapText="1"/>
    </xf>
    <xf numFmtId="164" fontId="13" fillId="0" borderId="18" xfId="0" applyNumberFormat="1" applyFont="1" applyFill="1" applyBorder="1" applyAlignment="1">
      <alignment vertical="top" wrapText="1"/>
    </xf>
    <xf numFmtId="164" fontId="13" fillId="0" borderId="23" xfId="0" applyNumberFormat="1" applyFont="1" applyFill="1" applyBorder="1" applyAlignment="1">
      <alignment vertical="top" wrapText="1"/>
    </xf>
    <xf numFmtId="164" fontId="13" fillId="0" borderId="1" xfId="0" applyNumberFormat="1" applyFont="1" applyFill="1" applyBorder="1" applyAlignment="1">
      <alignment vertical="top" wrapText="1"/>
    </xf>
    <xf numFmtId="164" fontId="13" fillId="0" borderId="7" xfId="0" applyNumberFormat="1" applyFont="1" applyFill="1" applyBorder="1" applyAlignment="1">
      <alignment vertical="top" wrapText="1"/>
    </xf>
    <xf numFmtId="164" fontId="13" fillId="0" borderId="28" xfId="0" applyNumberFormat="1" applyFont="1" applyFill="1" applyBorder="1" applyAlignment="1">
      <alignment vertical="top" wrapText="1"/>
    </xf>
    <xf numFmtId="0" fontId="13" fillId="0" borderId="32" xfId="0" applyFont="1" applyFill="1" applyBorder="1" applyAlignment="1">
      <alignment vertical="top" wrapText="1"/>
    </xf>
    <xf numFmtId="164" fontId="13" fillId="0" borderId="9" xfId="0" applyNumberFormat="1" applyFont="1" applyFill="1" applyBorder="1" applyAlignment="1">
      <alignment vertical="top" wrapText="1"/>
    </xf>
    <xf numFmtId="164" fontId="13" fillId="0" borderId="10" xfId="0" applyNumberFormat="1" applyFont="1" applyFill="1" applyBorder="1" applyAlignment="1">
      <alignment vertical="top" wrapText="1"/>
    </xf>
    <xf numFmtId="164" fontId="13" fillId="0" borderId="31" xfId="0" applyNumberFormat="1" applyFont="1" applyFill="1" applyBorder="1" applyAlignment="1">
      <alignment vertical="top" wrapText="1"/>
    </xf>
    <xf numFmtId="164" fontId="13" fillId="0" borderId="26" xfId="0" applyNumberFormat="1" applyFont="1" applyFill="1" applyBorder="1" applyAlignment="1">
      <alignment vertical="top" wrapText="1"/>
    </xf>
    <xf numFmtId="0" fontId="13" fillId="0" borderId="29" xfId="0" applyFont="1" applyFill="1" applyBorder="1" applyAlignment="1">
      <alignment vertical="top" wrapText="1"/>
    </xf>
    <xf numFmtId="0" fontId="13" fillId="0" borderId="46" xfId="0" applyFont="1" applyFill="1" applyBorder="1" applyAlignment="1">
      <alignment vertical="top" wrapText="1"/>
    </xf>
    <xf numFmtId="0" fontId="13" fillId="0" borderId="38" xfId="0" applyFont="1" applyFill="1" applyBorder="1" applyAlignment="1">
      <alignment vertical="top" wrapText="1"/>
    </xf>
    <xf numFmtId="0" fontId="13" fillId="0" borderId="28" xfId="0" applyFont="1" applyFill="1" applyBorder="1" applyAlignment="1">
      <alignment vertical="top" wrapText="1"/>
    </xf>
    <xf numFmtId="0" fontId="13" fillId="0" borderId="31" xfId="0" applyFont="1" applyFill="1" applyBorder="1" applyAlignment="1">
      <alignment vertical="top" wrapText="1"/>
    </xf>
    <xf numFmtId="3" fontId="18" fillId="0" borderId="43"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xf>
    <xf numFmtId="3" fontId="18" fillId="0" borderId="19" xfId="0" applyNumberFormat="1" applyFont="1" applyBorder="1" applyAlignment="1">
      <alignment horizontal="right" vertical="center"/>
    </xf>
    <xf numFmtId="3" fontId="18" fillId="0" borderId="44" xfId="0" applyNumberFormat="1" applyFont="1" applyBorder="1" applyAlignment="1">
      <alignment horizontal="right" vertical="center"/>
    </xf>
    <xf numFmtId="0" fontId="11" fillId="0" borderId="2" xfId="0" applyFont="1" applyBorder="1" applyAlignment="1">
      <alignment horizontal="center" vertical="center" wrapText="1"/>
    </xf>
    <xf numFmtId="0" fontId="11" fillId="0" borderId="35" xfId="0" applyFont="1" applyBorder="1" applyAlignment="1">
      <alignment horizontal="center" vertical="center"/>
    </xf>
    <xf numFmtId="0" fontId="11" fillId="0" borderId="2" xfId="0" applyFont="1" applyBorder="1" applyAlignment="1">
      <alignment horizontal="center" vertical="center"/>
    </xf>
    <xf numFmtId="3" fontId="19" fillId="0" borderId="3" xfId="0" applyNumberFormat="1" applyFont="1" applyBorder="1" applyAlignment="1">
      <alignment horizontal="right" vertical="center" wrapText="1"/>
    </xf>
    <xf numFmtId="0" fontId="13" fillId="0" borderId="5" xfId="0" applyFont="1" applyFill="1" applyBorder="1" applyAlignment="1">
      <alignment vertical="top" wrapText="1"/>
    </xf>
    <xf numFmtId="164" fontId="13" fillId="0" borderId="0" xfId="0" applyNumberFormat="1" applyFont="1" applyFill="1" applyBorder="1" applyAlignment="1">
      <alignment wrapText="1"/>
    </xf>
    <xf numFmtId="0" fontId="13" fillId="0" borderId="0" xfId="0" applyFont="1" applyFill="1" applyBorder="1" applyAlignment="1">
      <alignment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3" fontId="17"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45" xfId="0" applyFont="1" applyBorder="1" applyAlignment="1">
      <alignment horizontal="center" vertical="center"/>
    </xf>
    <xf numFmtId="0" fontId="13" fillId="0" borderId="56" xfId="0" applyFont="1" applyFill="1" applyBorder="1" applyAlignment="1">
      <alignment vertical="top" wrapText="1"/>
    </xf>
    <xf numFmtId="0" fontId="13" fillId="0" borderId="41" xfId="0" applyFont="1" applyFill="1" applyBorder="1" applyAlignment="1">
      <alignment vertical="top" wrapText="1"/>
    </xf>
    <xf numFmtId="0" fontId="13" fillId="0" borderId="70" xfId="0" applyFont="1" applyFill="1" applyBorder="1" applyAlignment="1">
      <alignment vertical="top" wrapText="1"/>
    </xf>
    <xf numFmtId="0" fontId="17" fillId="2" borderId="2" xfId="0" applyFont="1" applyFill="1" applyBorder="1" applyAlignment="1">
      <alignment vertical="center" wrapText="1"/>
    </xf>
    <xf numFmtId="3" fontId="20" fillId="0" borderId="19" xfId="0" applyNumberFormat="1" applyFont="1" applyBorder="1" applyAlignment="1">
      <alignment horizontal="right" wrapText="1"/>
    </xf>
    <xf numFmtId="3" fontId="20" fillId="0" borderId="47" xfId="0" applyNumberFormat="1" applyFont="1" applyBorder="1" applyAlignment="1">
      <alignment horizontal="right" wrapText="1"/>
    </xf>
    <xf numFmtId="3" fontId="20" fillId="0" borderId="43" xfId="0" applyNumberFormat="1" applyFont="1" applyBorder="1" applyAlignment="1">
      <alignment horizontal="right" wrapText="1"/>
    </xf>
    <xf numFmtId="3" fontId="20" fillId="0" borderId="19" xfId="0" applyNumberFormat="1" applyFont="1" applyBorder="1" applyAlignment="1">
      <alignment horizontal="right" vertical="center"/>
    </xf>
    <xf numFmtId="0" fontId="18" fillId="0" borderId="18" xfId="0" applyFont="1" applyBorder="1" applyAlignment="1">
      <alignment horizontal="right" vertical="center" wrapText="1"/>
    </xf>
    <xf numFmtId="0" fontId="18" fillId="0" borderId="22" xfId="0" applyFont="1" applyBorder="1" applyAlignment="1">
      <alignment horizontal="right" vertical="center" wrapText="1"/>
    </xf>
    <xf numFmtId="0" fontId="18" fillId="0" borderId="18" xfId="0" applyFont="1" applyBorder="1" applyAlignment="1">
      <alignment horizontal="right" vertical="center"/>
    </xf>
    <xf numFmtId="3" fontId="20" fillId="0" borderId="44" xfId="0" applyNumberFormat="1" applyFont="1" applyBorder="1" applyAlignment="1">
      <alignment horizontal="right" vertical="center"/>
    </xf>
    <xf numFmtId="0" fontId="18"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2"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3" fillId="0" borderId="0" xfId="0" applyFont="1" applyFill="1" applyBorder="1"/>
    <xf numFmtId="0" fontId="26" fillId="0" borderId="0" xfId="0" applyFont="1" applyBorder="1" applyAlignment="1">
      <alignment horizontal="center" vertical="center" wrapText="1"/>
    </xf>
    <xf numFmtId="0" fontId="16" fillId="3"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applyFont="1" applyBorder="1" applyAlignment="1">
      <alignment vertical="center"/>
    </xf>
    <xf numFmtId="0" fontId="16" fillId="3" borderId="0" xfId="0" applyFont="1" applyFill="1" applyBorder="1" applyAlignment="1">
      <alignment vertical="center" wrapText="1"/>
    </xf>
    <xf numFmtId="0" fontId="23" fillId="4"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9" fillId="0" borderId="0" xfId="85" applyFont="1"/>
    <xf numFmtId="0" fontId="31" fillId="0" borderId="49"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21" xfId="0" applyFont="1" applyBorder="1" applyAlignment="1">
      <alignment horizontal="center" vertical="center" wrapText="1"/>
    </xf>
    <xf numFmtId="0" fontId="19" fillId="0" borderId="51" xfId="0" applyFont="1" applyBorder="1" applyAlignment="1">
      <alignment vertical="center" wrapText="1"/>
    </xf>
    <xf numFmtId="0" fontId="19" fillId="0" borderId="60" xfId="0" applyFont="1" applyBorder="1" applyAlignment="1">
      <alignment vertical="center" wrapText="1"/>
    </xf>
    <xf numFmtId="0" fontId="19" fillId="0" borderId="59" xfId="0" applyFont="1" applyBorder="1" applyAlignment="1">
      <alignment vertical="center" wrapText="1"/>
    </xf>
    <xf numFmtId="0" fontId="19" fillId="0" borderId="3" xfId="0" applyFont="1" applyBorder="1" applyAlignment="1">
      <alignment vertical="center" wrapText="1"/>
    </xf>
    <xf numFmtId="3" fontId="18" fillId="0" borderId="3" xfId="0" applyNumberFormat="1" applyFont="1" applyBorder="1" applyAlignment="1">
      <alignment horizontal="right" vertical="center"/>
    </xf>
    <xf numFmtId="0" fontId="19" fillId="0" borderId="61" xfId="0" applyFont="1" applyBorder="1" applyAlignment="1">
      <alignment vertical="center" wrapText="1"/>
    </xf>
    <xf numFmtId="0" fontId="19" fillId="0" borderId="52" xfId="0" applyFont="1" applyBorder="1" applyAlignment="1">
      <alignment vertical="center" wrapText="1"/>
    </xf>
    <xf numFmtId="3" fontId="18" fillId="0" borderId="8" xfId="0" applyNumberFormat="1" applyFont="1" applyBorder="1" applyAlignment="1">
      <alignment horizontal="right" vertical="center" wrapText="1"/>
    </xf>
    <xf numFmtId="3" fontId="18" fillId="0" borderId="9" xfId="0" applyNumberFormat="1" applyFont="1" applyBorder="1" applyAlignment="1">
      <alignment horizontal="right" vertical="center" wrapText="1"/>
    </xf>
    <xf numFmtId="3" fontId="18" fillId="0" borderId="32" xfId="0" applyNumberFormat="1" applyFont="1" applyBorder="1" applyAlignment="1">
      <alignment horizontal="right" vertical="center" wrapText="1"/>
    </xf>
    <xf numFmtId="3" fontId="18" fillId="0" borderId="8" xfId="0" applyNumberFormat="1" applyFont="1" applyBorder="1" applyAlignment="1">
      <alignment horizontal="right" vertical="center"/>
    </xf>
    <xf numFmtId="3" fontId="18" fillId="0" borderId="9" xfId="0" applyNumberFormat="1" applyFont="1" applyBorder="1" applyAlignment="1">
      <alignment horizontal="right" vertical="center"/>
    </xf>
    <xf numFmtId="3" fontId="18" fillId="0" borderId="10" xfId="0" applyNumberFormat="1" applyFont="1" applyBorder="1" applyAlignment="1">
      <alignment horizontal="right" vertical="center"/>
    </xf>
    <xf numFmtId="0" fontId="19" fillId="0" borderId="56" xfId="0" applyFont="1" applyBorder="1" applyAlignment="1">
      <alignment vertical="center" wrapText="1"/>
    </xf>
    <xf numFmtId="0" fontId="19" fillId="0" borderId="58" xfId="0" applyFont="1" applyBorder="1" applyAlignment="1">
      <alignment vertical="center" wrapText="1"/>
    </xf>
    <xf numFmtId="0" fontId="19" fillId="0" borderId="3" xfId="0" applyFont="1" applyBorder="1" applyAlignment="1">
      <alignment horizontal="left" vertical="center" wrapText="1"/>
    </xf>
    <xf numFmtId="0" fontId="19" fillId="0" borderId="43" xfId="0" applyFont="1" applyBorder="1" applyAlignment="1">
      <alignment horizontal="left" vertical="center" wrapText="1"/>
    </xf>
    <xf numFmtId="0" fontId="17" fillId="0" borderId="43" xfId="0" applyFont="1" applyBorder="1" applyAlignment="1">
      <alignment horizontal="left" vertical="center" wrapText="1"/>
    </xf>
    <xf numFmtId="0" fontId="31" fillId="0" borderId="54" xfId="0" applyFont="1" applyBorder="1" applyAlignment="1">
      <alignment horizontal="center" vertical="center" wrapText="1"/>
    </xf>
    <xf numFmtId="0" fontId="18" fillId="0" borderId="33" xfId="0" applyFont="1" applyBorder="1" applyAlignment="1">
      <alignment horizontal="justify" vertical="center" wrapText="1"/>
    </xf>
    <xf numFmtId="0" fontId="18" fillId="0" borderId="30" xfId="0" applyFont="1" applyBorder="1" applyAlignment="1">
      <alignment horizontal="justify" vertical="center" wrapText="1"/>
    </xf>
    <xf numFmtId="0" fontId="18" fillId="0" borderId="34" xfId="0" applyFont="1" applyBorder="1" applyAlignment="1">
      <alignment horizontal="justify" vertical="center" wrapText="1"/>
    </xf>
    <xf numFmtId="0" fontId="18" fillId="0" borderId="62" xfId="0" applyFont="1" applyBorder="1" applyAlignment="1">
      <alignment horizontal="justify" vertical="center" wrapText="1"/>
    </xf>
    <xf numFmtId="164" fontId="13" fillId="0" borderId="7" xfId="0" applyNumberFormat="1" applyFont="1" applyFill="1" applyBorder="1" applyAlignment="1">
      <alignment wrapText="1"/>
    </xf>
    <xf numFmtId="164" fontId="13" fillId="0" borderId="10" xfId="0" applyNumberFormat="1" applyFont="1" applyFill="1" applyBorder="1" applyAlignment="1">
      <alignment wrapText="1"/>
    </xf>
    <xf numFmtId="164" fontId="13" fillId="0" borderId="5" xfId="0" applyNumberFormat="1" applyFont="1" applyFill="1" applyBorder="1" applyAlignment="1">
      <alignment wrapText="1"/>
    </xf>
    <xf numFmtId="164" fontId="13" fillId="0" borderId="44" xfId="0" applyNumberFormat="1" applyFont="1" applyFill="1" applyBorder="1" applyAlignment="1">
      <alignment wrapText="1"/>
    </xf>
    <xf numFmtId="164" fontId="13" fillId="0" borderId="39" xfId="0" applyNumberFormat="1" applyFont="1" applyFill="1" applyBorder="1" applyAlignment="1">
      <alignment vertical="top" wrapText="1"/>
    </xf>
    <xf numFmtId="164" fontId="13" fillId="0" borderId="19" xfId="0" applyNumberFormat="1" applyFont="1" applyFill="1" applyBorder="1" applyAlignment="1">
      <alignment vertical="top" wrapText="1"/>
    </xf>
    <xf numFmtId="164" fontId="13"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1" fillId="0" borderId="0" xfId="0" applyFont="1" applyBorder="1" applyAlignment="1">
      <alignment horizontal="center" vertical="center" wrapText="1"/>
    </xf>
    <xf numFmtId="0" fontId="13" fillId="0" borderId="0" xfId="0" applyFont="1" applyBorder="1" applyAlignment="1">
      <alignment vertical="center"/>
    </xf>
    <xf numFmtId="0" fontId="31" fillId="0" borderId="16"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77" xfId="0" applyFont="1" applyBorder="1" applyAlignment="1">
      <alignment horizontal="center" vertical="center" wrapText="1"/>
    </xf>
    <xf numFmtId="0" fontId="17"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3" fontId="17" fillId="0" borderId="76" xfId="0" applyNumberFormat="1" applyFont="1" applyBorder="1" applyAlignment="1">
      <alignment horizontal="right" vertical="center" wrapText="1"/>
    </xf>
    <xf numFmtId="3" fontId="17" fillId="0" borderId="45" xfId="0" applyNumberFormat="1" applyFont="1" applyBorder="1" applyAlignment="1">
      <alignment horizontal="right" vertical="center" wrapText="1"/>
    </xf>
    <xf numFmtId="3" fontId="17" fillId="0" borderId="77" xfId="0" applyNumberFormat="1" applyFont="1" applyBorder="1" applyAlignment="1">
      <alignment horizontal="right" vertical="center" wrapText="1"/>
    </xf>
    <xf numFmtId="0" fontId="19" fillId="0" borderId="13" xfId="0" applyFont="1" applyBorder="1" applyAlignment="1">
      <alignment vertical="center" wrapText="1"/>
    </xf>
    <xf numFmtId="0" fontId="17" fillId="2" borderId="2" xfId="0" applyFont="1" applyFill="1" applyBorder="1" applyAlignment="1">
      <alignment horizontal="left" vertical="center" wrapText="1"/>
    </xf>
    <xf numFmtId="0" fontId="17" fillId="2" borderId="35" xfId="0" applyFont="1" applyFill="1" applyBorder="1" applyAlignment="1">
      <alignment horizontal="left" vertical="center" wrapText="1"/>
    </xf>
    <xf numFmtId="0" fontId="17" fillId="0" borderId="76" xfId="0" applyFont="1" applyBorder="1" applyAlignment="1">
      <alignment vertical="center" wrapText="1"/>
    </xf>
    <xf numFmtId="3" fontId="17" fillId="0" borderId="35" xfId="0" applyNumberFormat="1" applyFont="1" applyBorder="1" applyAlignment="1">
      <alignment horizontal="right" vertical="center" wrapText="1"/>
    </xf>
    <xf numFmtId="3" fontId="17" fillId="0" borderId="81" xfId="0" applyNumberFormat="1" applyFont="1" applyBorder="1" applyAlignment="1">
      <alignment horizontal="right" vertical="center" wrapText="1"/>
    </xf>
    <xf numFmtId="0" fontId="19" fillId="0" borderId="8" xfId="0" applyFont="1" applyBorder="1" applyAlignment="1">
      <alignment vertical="center" wrapText="1"/>
    </xf>
    <xf numFmtId="3" fontId="19" fillId="0" borderId="15" xfId="0" applyNumberFormat="1" applyFont="1" applyBorder="1" applyAlignment="1">
      <alignment horizontal="right" vertical="center" wrapText="1"/>
    </xf>
    <xf numFmtId="0" fontId="17" fillId="0" borderId="2" xfId="0" applyFont="1" applyBorder="1" applyAlignment="1">
      <alignment vertical="center" wrapText="1"/>
    </xf>
    <xf numFmtId="0" fontId="19" fillId="0" borderId="22" xfId="0" applyFont="1" applyBorder="1" applyAlignment="1">
      <alignment horizontal="right" vertical="center" wrapText="1"/>
    </xf>
    <xf numFmtId="0" fontId="18" fillId="0" borderId="23" xfId="0" applyFont="1" applyBorder="1" applyAlignment="1">
      <alignment horizontal="right" vertical="center" wrapText="1"/>
    </xf>
    <xf numFmtId="0" fontId="19" fillId="0" borderId="43" xfId="0" applyFont="1" applyBorder="1" applyAlignment="1">
      <alignment horizontal="right" vertical="center" wrapText="1"/>
    </xf>
    <xf numFmtId="0" fontId="18" fillId="0" borderId="44" xfId="0" applyFont="1" applyBorder="1" applyAlignment="1">
      <alignment horizontal="right" vertical="center" wrapText="1"/>
    </xf>
    <xf numFmtId="0" fontId="19" fillId="0" borderId="8" xfId="0" applyFont="1" applyBorder="1" applyAlignment="1">
      <alignment horizontal="right" vertical="center" wrapText="1"/>
    </xf>
    <xf numFmtId="0" fontId="18" fillId="0" borderId="9" xfId="0" applyFont="1" applyBorder="1" applyAlignment="1">
      <alignment horizontal="right" vertical="center" wrapText="1"/>
    </xf>
    <xf numFmtId="0" fontId="18" fillId="0" borderId="10" xfId="0" applyFont="1" applyBorder="1" applyAlignment="1">
      <alignment horizontal="right" vertical="center" wrapText="1"/>
    </xf>
    <xf numFmtId="0" fontId="19" fillId="0" borderId="18" xfId="0" applyFont="1" applyBorder="1" applyAlignment="1">
      <alignment horizontal="right" vertical="center" wrapText="1"/>
    </xf>
    <xf numFmtId="0" fontId="19" fillId="0" borderId="23" xfId="0" applyFont="1" applyBorder="1" applyAlignment="1">
      <alignment horizontal="right" vertical="center" wrapText="1"/>
    </xf>
    <xf numFmtId="0" fontId="25" fillId="0" borderId="76" xfId="0" applyFont="1" applyBorder="1" applyAlignment="1">
      <alignment horizontal="right" vertical="center" wrapText="1"/>
    </xf>
    <xf numFmtId="0" fontId="10" fillId="0" borderId="45" xfId="0" applyFont="1" applyBorder="1" applyAlignment="1">
      <alignment horizontal="right" wrapText="1"/>
    </xf>
    <xf numFmtId="0" fontId="10" fillId="0" borderId="77" xfId="0" applyFont="1" applyBorder="1" applyAlignment="1">
      <alignment horizontal="right" wrapText="1"/>
    </xf>
    <xf numFmtId="0" fontId="20" fillId="0" borderId="37" xfId="0" applyFont="1" applyBorder="1" applyAlignment="1">
      <alignment horizontal="right" vertical="center"/>
    </xf>
    <xf numFmtId="0" fontId="18" fillId="0" borderId="8" xfId="0" applyFont="1" applyBorder="1" applyAlignment="1">
      <alignment horizontal="right" vertical="center" wrapText="1"/>
    </xf>
    <xf numFmtId="0" fontId="20" fillId="0" borderId="9" xfId="0" applyFont="1" applyBorder="1" applyAlignment="1">
      <alignment horizontal="right" vertical="center"/>
    </xf>
    <xf numFmtId="0" fontId="18" fillId="0" borderId="10" xfId="0" applyFont="1" applyBorder="1" applyAlignment="1">
      <alignment horizontal="right"/>
    </xf>
    <xf numFmtId="3" fontId="19" fillId="0" borderId="22" xfId="0" applyNumberFormat="1" applyFont="1" applyBorder="1" applyAlignment="1">
      <alignment horizontal="right" vertical="center" wrapText="1"/>
    </xf>
    <xf numFmtId="3" fontId="18" fillId="0" borderId="18" xfId="0" applyNumberFormat="1" applyFont="1" applyBorder="1" applyAlignment="1">
      <alignment horizontal="right" vertical="center" wrapText="1"/>
    </xf>
    <xf numFmtId="3" fontId="18" fillId="0" borderId="46" xfId="0" applyNumberFormat="1" applyFont="1" applyBorder="1" applyAlignment="1">
      <alignment horizontal="right" vertical="center" wrapText="1"/>
    </xf>
    <xf numFmtId="3" fontId="18" fillId="0" borderId="22" xfId="0" applyNumberFormat="1" applyFont="1" applyBorder="1" applyAlignment="1">
      <alignment horizontal="right" vertical="center" wrapText="1"/>
    </xf>
    <xf numFmtId="3" fontId="18" fillId="0" borderId="18" xfId="0" applyNumberFormat="1" applyFont="1" applyBorder="1" applyAlignment="1">
      <alignment horizontal="right" vertical="center"/>
    </xf>
    <xf numFmtId="0" fontId="32" fillId="0" borderId="35" xfId="0" applyFont="1" applyBorder="1" applyAlignment="1">
      <alignment vertical="center" wrapText="1"/>
    </xf>
    <xf numFmtId="3" fontId="19" fillId="0" borderId="43" xfId="0" applyNumberFormat="1" applyFont="1" applyBorder="1" applyAlignment="1">
      <alignment horizontal="right" vertical="center" wrapText="1"/>
    </xf>
    <xf numFmtId="3" fontId="18" fillId="0" borderId="18" xfId="0" applyNumberFormat="1" applyFont="1" applyBorder="1" applyAlignment="1">
      <alignment horizontal="right" wrapText="1"/>
    </xf>
    <xf numFmtId="3" fontId="18" fillId="0" borderId="46" xfId="0" applyNumberFormat="1" applyFont="1" applyBorder="1" applyAlignment="1">
      <alignment horizontal="right" wrapText="1"/>
    </xf>
    <xf numFmtId="3" fontId="18" fillId="0" borderId="22" xfId="0" applyNumberFormat="1" applyFont="1" applyBorder="1" applyAlignment="1">
      <alignment horizontal="right" wrapText="1"/>
    </xf>
    <xf numFmtId="3" fontId="20" fillId="0" borderId="23" xfId="0" applyNumberFormat="1" applyFont="1" applyBorder="1" applyAlignment="1">
      <alignment horizontal="right" vertical="center"/>
    </xf>
    <xf numFmtId="0" fontId="17" fillId="0" borderId="35" xfId="0" applyFont="1" applyBorder="1" applyAlignment="1">
      <alignment vertical="center" wrapText="1"/>
    </xf>
    <xf numFmtId="3" fontId="17" fillId="0" borderId="22" xfId="0" applyNumberFormat="1" applyFont="1" applyBorder="1" applyAlignment="1">
      <alignment horizontal="right" vertical="center" wrapText="1"/>
    </xf>
    <xf numFmtId="3" fontId="20" fillId="0" borderId="18" xfId="0" applyNumberFormat="1" applyFont="1" applyBorder="1" applyAlignment="1">
      <alignment horizontal="right" wrapText="1"/>
    </xf>
    <xf numFmtId="3" fontId="20" fillId="0" borderId="46" xfId="0" applyNumberFormat="1" applyFont="1" applyBorder="1" applyAlignment="1">
      <alignment horizontal="right" wrapText="1"/>
    </xf>
    <xf numFmtId="3" fontId="20" fillId="0" borderId="22" xfId="0" applyNumberFormat="1" applyFont="1" applyBorder="1" applyAlignment="1">
      <alignment horizontal="right" wrapText="1"/>
    </xf>
    <xf numFmtId="3" fontId="20" fillId="0" borderId="18" xfId="0" applyNumberFormat="1" applyFont="1" applyBorder="1" applyAlignment="1">
      <alignment horizontal="right" vertical="center"/>
    </xf>
    <xf numFmtId="0" fontId="19" fillId="0" borderId="15" xfId="0" applyFont="1" applyBorder="1" applyAlignment="1">
      <alignment vertical="center" wrapText="1"/>
    </xf>
    <xf numFmtId="3" fontId="19" fillId="0" borderId="8" xfId="0" applyNumberFormat="1" applyFont="1" applyBorder="1" applyAlignment="1">
      <alignment horizontal="right" vertical="center" wrapText="1"/>
    </xf>
    <xf numFmtId="3" fontId="18" fillId="0" borderId="9" xfId="0" applyNumberFormat="1" applyFont="1" applyBorder="1" applyAlignment="1">
      <alignment horizontal="right" wrapText="1"/>
    </xf>
    <xf numFmtId="3" fontId="18" fillId="0" borderId="32" xfId="0" applyNumberFormat="1" applyFont="1" applyBorder="1" applyAlignment="1">
      <alignment horizontal="right" wrapText="1"/>
    </xf>
    <xf numFmtId="3" fontId="18" fillId="0" borderId="8" xfId="0" applyNumberFormat="1" applyFont="1" applyBorder="1" applyAlignment="1">
      <alignment horizontal="right" wrapText="1"/>
    </xf>
    <xf numFmtId="0" fontId="17" fillId="0" borderId="59" xfId="0" applyFont="1" applyBorder="1" applyAlignment="1">
      <alignment horizontal="left" vertical="center" wrapText="1"/>
    </xf>
    <xf numFmtId="3" fontId="20" fillId="0" borderId="22" xfId="0" applyNumberFormat="1" applyFont="1" applyBorder="1" applyAlignment="1">
      <alignment horizontal="right" vertical="center" wrapText="1"/>
    </xf>
    <xf numFmtId="3" fontId="20" fillId="0" borderId="18" xfId="0" applyNumberFormat="1" applyFont="1" applyBorder="1" applyAlignment="1">
      <alignment horizontal="right" vertical="center" wrapText="1"/>
    </xf>
    <xf numFmtId="3" fontId="20" fillId="0" borderId="23" xfId="0" applyNumberFormat="1" applyFont="1" applyBorder="1" applyAlignment="1">
      <alignment horizontal="right" vertical="center" wrapText="1"/>
    </xf>
    <xf numFmtId="3" fontId="17" fillId="0" borderId="82" xfId="0" applyNumberFormat="1" applyFont="1" applyBorder="1" applyAlignment="1">
      <alignment horizontal="right" vertical="center" wrapText="1"/>
    </xf>
    <xf numFmtId="3" fontId="20" fillId="0" borderId="76" xfId="0" applyNumberFormat="1" applyFont="1" applyBorder="1" applyAlignment="1">
      <alignment horizontal="right" vertical="center" wrapText="1"/>
    </xf>
    <xf numFmtId="3" fontId="20" fillId="0" borderId="45" xfId="0" applyNumberFormat="1" applyFont="1" applyBorder="1" applyAlignment="1">
      <alignment horizontal="right" vertical="center" wrapText="1"/>
    </xf>
    <xf numFmtId="3" fontId="20" fillId="0" borderId="81" xfId="0" applyNumberFormat="1" applyFont="1" applyBorder="1" applyAlignment="1">
      <alignment horizontal="right" vertical="center" wrapText="1"/>
    </xf>
    <xf numFmtId="3" fontId="20" fillId="0" borderId="77" xfId="0" applyNumberFormat="1" applyFont="1" applyBorder="1" applyAlignment="1">
      <alignment horizontal="right" vertical="center" wrapText="1"/>
    </xf>
    <xf numFmtId="0" fontId="18" fillId="0" borderId="30" xfId="0" applyFont="1" applyBorder="1" applyAlignment="1">
      <alignment horizontal="left" vertical="center" wrapText="1"/>
    </xf>
    <xf numFmtId="0" fontId="31" fillId="0" borderId="82" xfId="0" applyFont="1" applyBorder="1" applyAlignment="1">
      <alignment horizontal="center" vertical="center" wrapText="1"/>
    </xf>
    <xf numFmtId="0" fontId="11"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3" fillId="0" borderId="29" xfId="0" applyNumberFormat="1" applyFont="1" applyFill="1" applyBorder="1" applyAlignment="1">
      <alignment horizontal="right" vertical="center"/>
    </xf>
    <xf numFmtId="1" fontId="13" fillId="0" borderId="7" xfId="0" applyNumberFormat="1" applyFont="1" applyFill="1" applyBorder="1" applyAlignment="1">
      <alignment horizontal="right" vertical="center"/>
    </xf>
    <xf numFmtId="1" fontId="13" fillId="0" borderId="9" xfId="0" applyNumberFormat="1" applyFont="1" applyFill="1" applyBorder="1" applyAlignment="1">
      <alignment horizontal="right" vertical="center"/>
    </xf>
    <xf numFmtId="1" fontId="13" fillId="0" borderId="32" xfId="0" applyNumberFormat="1" applyFont="1" applyFill="1" applyBorder="1" applyAlignment="1">
      <alignment horizontal="right" vertical="center"/>
    </xf>
    <xf numFmtId="1" fontId="13" fillId="0" borderId="8" xfId="0" applyNumberFormat="1" applyFont="1" applyFill="1" applyBorder="1" applyAlignment="1">
      <alignment horizontal="right" vertical="center"/>
    </xf>
    <xf numFmtId="1" fontId="13" fillId="0" borderId="10" xfId="0" applyNumberFormat="1" applyFont="1" applyFill="1" applyBorder="1" applyAlignment="1">
      <alignment horizontal="right" vertical="center"/>
    </xf>
    <xf numFmtId="1" fontId="13" fillId="0" borderId="4" xfId="0" applyNumberFormat="1" applyFont="1" applyBorder="1" applyAlignment="1">
      <alignment vertical="center"/>
    </xf>
    <xf numFmtId="1" fontId="13" fillId="0" borderId="27" xfId="0" applyNumberFormat="1" applyFont="1" applyBorder="1" applyAlignment="1">
      <alignment vertical="center"/>
    </xf>
    <xf numFmtId="1" fontId="13" fillId="0" borderId="3" xfId="0" applyNumberFormat="1" applyFont="1" applyBorder="1" applyAlignment="1">
      <alignment vertical="center"/>
    </xf>
    <xf numFmtId="1" fontId="13" fillId="0" borderId="5" xfId="0" applyNumberFormat="1" applyFont="1" applyBorder="1" applyAlignment="1">
      <alignment vertical="center"/>
    </xf>
    <xf numFmtId="1" fontId="13" fillId="0" borderId="1" xfId="0" applyNumberFormat="1" applyFont="1" applyBorder="1" applyAlignment="1">
      <alignment vertical="center"/>
    </xf>
    <xf numFmtId="1" fontId="13" fillId="0" borderId="29" xfId="0" applyNumberFormat="1" applyFont="1" applyBorder="1" applyAlignment="1">
      <alignment vertical="center"/>
    </xf>
    <xf numFmtId="1" fontId="13" fillId="0" borderId="6" xfId="0" applyNumberFormat="1" applyFont="1" applyBorder="1" applyAlignment="1">
      <alignment vertical="center"/>
    </xf>
    <xf numFmtId="1" fontId="13" fillId="0" borderId="7" xfId="0" applyNumberFormat="1" applyFont="1" applyBorder="1" applyAlignment="1">
      <alignment vertical="center"/>
    </xf>
    <xf numFmtId="1" fontId="13" fillId="0" borderId="9" xfId="0" applyNumberFormat="1" applyFont="1" applyBorder="1" applyAlignment="1">
      <alignment vertical="center"/>
    </xf>
    <xf numFmtId="1" fontId="13" fillId="0" borderId="32" xfId="0" applyNumberFormat="1" applyFont="1" applyBorder="1" applyAlignment="1">
      <alignment vertical="center"/>
    </xf>
    <xf numFmtId="1" fontId="13" fillId="0" borderId="8" xfId="0" applyNumberFormat="1" applyFont="1" applyBorder="1" applyAlignment="1">
      <alignment vertical="center"/>
    </xf>
    <xf numFmtId="1" fontId="13" fillId="0" borderId="10" xfId="0" applyNumberFormat="1" applyFont="1" applyBorder="1" applyAlignment="1">
      <alignment vertical="center"/>
    </xf>
    <xf numFmtId="1" fontId="13" fillId="0" borderId="18" xfId="0" applyNumberFormat="1" applyFont="1" applyBorder="1" applyAlignment="1">
      <alignment vertical="center"/>
    </xf>
    <xf numFmtId="1" fontId="13" fillId="0" borderId="46" xfId="0" applyNumberFormat="1" applyFont="1" applyBorder="1" applyAlignment="1">
      <alignment vertical="center"/>
    </xf>
    <xf numFmtId="1" fontId="13" fillId="0" borderId="22" xfId="0" applyNumberFormat="1" applyFont="1" applyBorder="1" applyAlignment="1">
      <alignment vertical="center"/>
    </xf>
    <xf numFmtId="1" fontId="13" fillId="0" borderId="23" xfId="0" applyNumberFormat="1" applyFont="1" applyBorder="1" applyAlignment="1">
      <alignment vertical="center"/>
    </xf>
    <xf numFmtId="0" fontId="33" fillId="0" borderId="0" xfId="85" applyFont="1"/>
    <xf numFmtId="0" fontId="0" fillId="0" borderId="0" xfId="0" applyFont="1" applyBorder="1" applyAlignment="1">
      <alignment wrapText="1"/>
    </xf>
    <xf numFmtId="0" fontId="34" fillId="0" borderId="0" xfId="0" applyFont="1" applyBorder="1"/>
    <xf numFmtId="0" fontId="13" fillId="7" borderId="4" xfId="0" applyFont="1" applyFill="1" applyBorder="1" applyAlignment="1">
      <alignment vertical="center" wrapText="1"/>
    </xf>
    <xf numFmtId="0" fontId="13" fillId="7" borderId="9" xfId="0" applyFont="1" applyFill="1" applyBorder="1" applyAlignment="1">
      <alignment vertical="center" wrapText="1"/>
    </xf>
    <xf numFmtId="0" fontId="36" fillId="0" borderId="0" xfId="0" applyFont="1" applyBorder="1"/>
    <xf numFmtId="0" fontId="13" fillId="0" borderId="0" xfId="0" applyFont="1" applyBorder="1"/>
    <xf numFmtId="0" fontId="13" fillId="5" borderId="72" xfId="0" applyFont="1" applyFill="1" applyBorder="1"/>
    <xf numFmtId="0" fontId="36" fillId="0" borderId="0" xfId="0" applyFont="1" applyBorder="1" applyAlignment="1">
      <alignment wrapText="1"/>
    </xf>
    <xf numFmtId="0" fontId="36" fillId="0" borderId="72" xfId="0" applyFont="1" applyBorder="1"/>
    <xf numFmtId="0" fontId="13" fillId="5" borderId="83" xfId="0" applyFont="1" applyFill="1" applyBorder="1"/>
    <xf numFmtId="0" fontId="13" fillId="0" borderId="0" xfId="0" applyFont="1"/>
    <xf numFmtId="0" fontId="36" fillId="5" borderId="73" xfId="0" applyFont="1" applyFill="1" applyBorder="1"/>
    <xf numFmtId="0" fontId="13" fillId="0" borderId="73" xfId="0" applyFont="1" applyBorder="1"/>
    <xf numFmtId="0" fontId="13" fillId="6" borderId="0" xfId="0" applyFont="1" applyFill="1" applyBorder="1"/>
    <xf numFmtId="0" fontId="13" fillId="5" borderId="73" xfId="0" applyFont="1" applyFill="1" applyBorder="1"/>
    <xf numFmtId="0" fontId="13" fillId="5" borderId="75" xfId="0" applyFont="1" applyFill="1" applyBorder="1"/>
    <xf numFmtId="0" fontId="13" fillId="0" borderId="0" xfId="0" applyFont="1" applyFill="1" applyBorder="1" applyAlignment="1"/>
    <xf numFmtId="0" fontId="14" fillId="0" borderId="0" xfId="0" applyFont="1" applyFill="1" applyBorder="1" applyAlignment="1"/>
    <xf numFmtId="0" fontId="0" fillId="0" borderId="0" xfId="0" applyAlignment="1">
      <alignment vertical="center" wrapText="1"/>
    </xf>
    <xf numFmtId="0" fontId="21" fillId="0" borderId="0" xfId="85" applyAlignment="1">
      <alignment vertical="center" wrapText="1"/>
    </xf>
    <xf numFmtId="0" fontId="21" fillId="0" borderId="0" xfId="85" applyAlignment="1">
      <alignment horizontal="left" vertical="center" wrapText="1"/>
    </xf>
    <xf numFmtId="0" fontId="11" fillId="0" borderId="0" xfId="0" applyFont="1" applyAlignment="1"/>
    <xf numFmtId="0" fontId="35" fillId="0" borderId="0" xfId="0" applyFont="1" applyAlignment="1"/>
    <xf numFmtId="0" fontId="12" fillId="0" borderId="0" xfId="0" applyFont="1" applyAlignment="1">
      <alignment horizontal="left" vertical="center"/>
    </xf>
    <xf numFmtId="0" fontId="0" fillId="0" borderId="0" xfId="0" applyAlignment="1">
      <alignment vertical="center"/>
    </xf>
    <xf numFmtId="0" fontId="34"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1" fillId="0" borderId="25" xfId="0" applyFont="1" applyBorder="1" applyAlignment="1">
      <alignment horizontal="center" vertical="center" wrapText="1"/>
    </xf>
    <xf numFmtId="0" fontId="0" fillId="0" borderId="53" xfId="0" applyFill="1" applyBorder="1"/>
    <xf numFmtId="0" fontId="13" fillId="6" borderId="0" xfId="0" applyFont="1" applyFill="1" applyBorder="1" applyAlignment="1">
      <alignment vertical="center" wrapText="1"/>
    </xf>
    <xf numFmtId="0" fontId="1" fillId="0" borderId="0" xfId="0" applyFont="1"/>
    <xf numFmtId="0" fontId="12" fillId="0" borderId="0" xfId="0" applyFont="1" applyAlignment="1">
      <alignment vertical="center"/>
    </xf>
    <xf numFmtId="0" fontId="36" fillId="6" borderId="0" xfId="0" applyFont="1" applyFill="1" applyBorder="1"/>
    <xf numFmtId="1" fontId="13" fillId="0" borderId="31" xfId="0" applyNumberFormat="1" applyFont="1" applyFill="1" applyBorder="1" applyAlignment="1">
      <alignment horizontal="right" vertical="center"/>
    </xf>
    <xf numFmtId="1" fontId="13" fillId="0" borderId="26" xfId="0" applyNumberFormat="1" applyFont="1" applyBorder="1" applyAlignment="1">
      <alignment vertical="center"/>
    </xf>
    <xf numFmtId="1" fontId="13" fillId="0" borderId="28" xfId="0" applyNumberFormat="1" applyFont="1" applyBorder="1" applyAlignment="1">
      <alignment vertical="center"/>
    </xf>
    <xf numFmtId="1" fontId="13" fillId="0" borderId="31" xfId="0" applyNumberFormat="1" applyFont="1" applyBorder="1" applyAlignment="1">
      <alignment vertical="center"/>
    </xf>
    <xf numFmtId="0" fontId="3" fillId="0" borderId="0" xfId="0" applyFont="1" applyBorder="1" applyAlignment="1">
      <alignment vertical="center" wrapText="1"/>
    </xf>
    <xf numFmtId="0" fontId="0" fillId="0" borderId="0" xfId="0" applyBorder="1" applyAlignment="1">
      <alignment wrapText="1"/>
    </xf>
    <xf numFmtId="0" fontId="28" fillId="0" borderId="0" xfId="0" applyFont="1" applyAlignment="1">
      <alignment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7"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164" fontId="13" fillId="0" borderId="38" xfId="0" applyNumberFormat="1" applyFont="1" applyFill="1" applyBorder="1" applyAlignment="1">
      <alignment wrapText="1"/>
    </xf>
    <xf numFmtId="0" fontId="13" fillId="0" borderId="18" xfId="0" applyFont="1" applyFill="1" applyBorder="1" applyAlignment="1">
      <alignment wrapText="1"/>
    </xf>
    <xf numFmtId="0" fontId="13" fillId="0" borderId="46" xfId="0" applyFont="1" applyFill="1" applyBorder="1" applyAlignment="1">
      <alignment wrapText="1"/>
    </xf>
    <xf numFmtId="0" fontId="13" fillId="0" borderId="29" xfId="0" applyFont="1" applyFill="1" applyBorder="1" applyAlignment="1">
      <alignment wrapText="1"/>
    </xf>
    <xf numFmtId="0" fontId="13" fillId="0" borderId="47" xfId="0" applyFont="1" applyFill="1" applyBorder="1" applyAlignment="1">
      <alignment wrapText="1"/>
    </xf>
    <xf numFmtId="0" fontId="13" fillId="0" borderId="32" xfId="0" applyFont="1" applyFill="1" applyBorder="1" applyAlignment="1">
      <alignment wrapText="1"/>
    </xf>
    <xf numFmtId="0" fontId="13"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13" fillId="0" borderId="26" xfId="0" applyFont="1" applyFill="1" applyBorder="1" applyAlignment="1">
      <alignment vertical="top" wrapText="1"/>
    </xf>
    <xf numFmtId="0" fontId="36" fillId="0" borderId="0" xfId="0" applyFont="1"/>
    <xf numFmtId="0" fontId="13" fillId="0" borderId="27" xfId="0" applyFont="1" applyFill="1" applyBorder="1" applyAlignment="1">
      <alignment vertical="center" wrapText="1"/>
    </xf>
    <xf numFmtId="0" fontId="13" fillId="0" borderId="29" xfId="0" applyFont="1" applyFill="1" applyBorder="1" applyAlignment="1">
      <alignment vertical="center" wrapText="1"/>
    </xf>
    <xf numFmtId="0" fontId="13" fillId="0" borderId="32" xfId="0" applyFont="1" applyFill="1" applyBorder="1" applyAlignment="1">
      <alignment vertical="center" wrapText="1"/>
    </xf>
    <xf numFmtId="0" fontId="13" fillId="0" borderId="27" xfId="0" applyFont="1" applyFill="1" applyBorder="1" applyAlignment="1">
      <alignment vertical="top" wrapText="1"/>
    </xf>
    <xf numFmtId="0" fontId="13" fillId="0" borderId="51" xfId="0" applyFont="1" applyFill="1" applyBorder="1" applyAlignment="1">
      <alignment vertical="center" wrapText="1"/>
    </xf>
    <xf numFmtId="0" fontId="13" fillId="0" borderId="60" xfId="0" applyFont="1" applyFill="1" applyBorder="1" applyAlignment="1">
      <alignment vertical="center" wrapText="1"/>
    </xf>
    <xf numFmtId="0" fontId="13"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3" fontId="18" fillId="0" borderId="22" xfId="0" applyNumberFormat="1" applyFont="1" applyBorder="1" applyAlignment="1">
      <alignment horizontal="right" vertical="center"/>
    </xf>
    <xf numFmtId="3" fontId="18" fillId="0" borderId="23" xfId="0" applyNumberFormat="1" applyFont="1" applyBorder="1" applyAlignment="1">
      <alignment horizontal="right" vertical="center"/>
    </xf>
    <xf numFmtId="3" fontId="18" fillId="0" borderId="3" xfId="0" applyNumberFormat="1" applyFont="1" applyFill="1" applyBorder="1" applyAlignment="1">
      <alignment horizontal="right" vertical="center"/>
    </xf>
    <xf numFmtId="3" fontId="18" fillId="0" borderId="4" xfId="0" applyNumberFormat="1" applyFont="1" applyFill="1" applyBorder="1" applyAlignment="1">
      <alignment horizontal="right" vertical="center"/>
    </xf>
    <xf numFmtId="3" fontId="18" fillId="0" borderId="5" xfId="0" applyNumberFormat="1" applyFont="1" applyFill="1" applyBorder="1" applyAlignment="1">
      <alignment horizontal="right" vertical="center"/>
    </xf>
    <xf numFmtId="0" fontId="13" fillId="0" borderId="59" xfId="0" applyFont="1" applyFill="1" applyBorder="1" applyAlignment="1">
      <alignment vertical="center" wrapText="1"/>
    </xf>
    <xf numFmtId="1" fontId="39" fillId="0" borderId="26" xfId="0" applyNumberFormat="1" applyFont="1" applyFill="1" applyBorder="1" applyAlignment="1">
      <alignment horizontal="right" vertical="center" wrapText="1"/>
    </xf>
    <xf numFmtId="1" fontId="39" fillId="0" borderId="4" xfId="0" applyNumberFormat="1" applyFont="1" applyFill="1" applyBorder="1" applyAlignment="1">
      <alignment horizontal="right" vertical="center" wrapText="1"/>
    </xf>
    <xf numFmtId="1" fontId="39" fillId="0" borderId="3" xfId="0" applyNumberFormat="1" applyFont="1" applyFill="1" applyBorder="1" applyAlignment="1">
      <alignment horizontal="right" vertical="center" wrapText="1"/>
    </xf>
    <xf numFmtId="1" fontId="13" fillId="0" borderId="5" xfId="0" applyNumberFormat="1" applyFont="1" applyFill="1" applyBorder="1" applyAlignment="1">
      <alignment horizontal="right" vertical="center"/>
    </xf>
    <xf numFmtId="1" fontId="13" fillId="0" borderId="23" xfId="0" applyNumberFormat="1" applyFont="1" applyFill="1" applyBorder="1" applyAlignment="1">
      <alignment horizontal="right" vertical="center"/>
    </xf>
    <xf numFmtId="1" fontId="39" fillId="0" borderId="28" xfId="0" applyNumberFormat="1" applyFont="1" applyFill="1" applyBorder="1" applyAlignment="1">
      <alignment horizontal="right" vertical="center" wrapText="1"/>
    </xf>
    <xf numFmtId="1" fontId="39" fillId="0" borderId="1" xfId="0" applyNumberFormat="1" applyFont="1" applyFill="1" applyBorder="1" applyAlignment="1">
      <alignment horizontal="right" vertical="center" wrapText="1"/>
    </xf>
    <xf numFmtId="1" fontId="39" fillId="0" borderId="6" xfId="0" applyNumberFormat="1" applyFont="1" applyFill="1" applyBorder="1" applyAlignment="1">
      <alignment horizontal="right" vertical="center" wrapText="1"/>
    </xf>
    <xf numFmtId="1" fontId="13" fillId="0" borderId="13" xfId="0" applyNumberFormat="1" applyFont="1" applyFill="1" applyBorder="1" applyAlignment="1">
      <alignment horizontal="left" vertical="center"/>
    </xf>
    <xf numFmtId="1" fontId="13" fillId="0" borderId="14" xfId="0" applyNumberFormat="1" applyFont="1" applyFill="1" applyBorder="1" applyAlignment="1">
      <alignment horizontal="left" vertical="center"/>
    </xf>
    <xf numFmtId="0" fontId="13" fillId="0" borderId="15" xfId="0" applyFont="1" applyFill="1" applyBorder="1" applyAlignment="1">
      <alignment horizontal="left" vertical="center" wrapText="1"/>
    </xf>
    <xf numFmtId="1" fontId="13" fillId="0" borderId="38" xfId="0" applyNumberFormat="1" applyFont="1" applyBorder="1" applyAlignment="1">
      <alignment vertical="center"/>
    </xf>
    <xf numFmtId="1" fontId="39" fillId="0" borderId="27" xfId="0" applyNumberFormat="1" applyFont="1" applyFill="1" applyBorder="1" applyAlignment="1">
      <alignment horizontal="right" vertical="center" wrapText="1"/>
    </xf>
    <xf numFmtId="1" fontId="39" fillId="0" borderId="29" xfId="0" applyNumberFormat="1" applyFont="1" applyFill="1" applyBorder="1" applyAlignment="1">
      <alignment horizontal="right" vertical="center" wrapText="1"/>
    </xf>
    <xf numFmtId="0" fontId="31" fillId="0" borderId="20" xfId="0" applyFont="1" applyBorder="1" applyAlignment="1">
      <alignment horizontal="center" vertical="center" wrapText="1"/>
    </xf>
    <xf numFmtId="1" fontId="13"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0" fillId="0" borderId="0" xfId="0" applyFont="1" applyBorder="1" applyAlignment="1">
      <alignment horizontal="justify" vertical="center" wrapText="1"/>
    </xf>
    <xf numFmtId="0" fontId="19" fillId="0" borderId="60" xfId="0" applyFont="1" applyBorder="1" applyAlignment="1">
      <alignment vertical="center"/>
    </xf>
    <xf numFmtId="0" fontId="19" fillId="0" borderId="52" xfId="0" applyFont="1" applyBorder="1" applyAlignment="1">
      <alignment vertical="center"/>
    </xf>
    <xf numFmtId="0" fontId="40" fillId="0" borderId="0" xfId="0" applyFont="1" applyAlignment="1">
      <alignment horizontal="left" vertical="center"/>
    </xf>
    <xf numFmtId="0" fontId="13" fillId="0" borderId="1" xfId="0" applyFont="1" applyFill="1" applyBorder="1" applyAlignment="1">
      <alignment horizontal="left" vertical="top" wrapText="1"/>
    </xf>
    <xf numFmtId="0" fontId="0" fillId="0" borderId="0" xfId="0" applyBorder="1" applyAlignment="1">
      <alignment horizontal="center"/>
    </xf>
    <xf numFmtId="0" fontId="13" fillId="0" borderId="19" xfId="0" applyFont="1" applyFill="1" applyBorder="1" applyAlignment="1">
      <alignment vertical="center" wrapText="1"/>
    </xf>
    <xf numFmtId="0" fontId="13" fillId="0" borderId="47" xfId="0" applyFont="1" applyFill="1" applyBorder="1" applyAlignment="1">
      <alignment vertical="center" wrapText="1"/>
    </xf>
    <xf numFmtId="0" fontId="13" fillId="0" borderId="29" xfId="0" applyFont="1" applyBorder="1" applyAlignment="1">
      <alignment horizontal="center" vertical="center" wrapText="1"/>
    </xf>
    <xf numFmtId="0" fontId="13" fillId="0" borderId="78" xfId="0" applyFont="1" applyFill="1" applyBorder="1" applyAlignment="1">
      <alignment vertical="top" wrapText="1"/>
    </xf>
    <xf numFmtId="0" fontId="0" fillId="0" borderId="0" xfId="0" applyBorder="1" applyAlignment="1">
      <alignment horizontal="center"/>
    </xf>
    <xf numFmtId="3" fontId="42" fillId="0" borderId="76" xfId="0" applyNumberFormat="1" applyFont="1" applyBorder="1" applyAlignment="1">
      <alignment horizontal="right" vertical="center" wrapText="1"/>
    </xf>
    <xf numFmtId="0" fontId="0" fillId="0" borderId="0" xfId="0" applyBorder="1" applyAlignment="1">
      <alignment horizontal="center"/>
    </xf>
    <xf numFmtId="164" fontId="13" fillId="0" borderId="3" xfId="0" applyNumberFormat="1" applyFont="1" applyFill="1" applyBorder="1" applyAlignment="1">
      <alignment vertical="top" wrapText="1"/>
    </xf>
    <xf numFmtId="164" fontId="13" fillId="0" borderId="6" xfId="0" applyNumberFormat="1" applyFont="1" applyFill="1" applyBorder="1" applyAlignment="1">
      <alignment vertical="top" wrapText="1"/>
    </xf>
    <xf numFmtId="164" fontId="13" fillId="0" borderId="8" xfId="0" applyNumberFormat="1" applyFont="1" applyFill="1" applyBorder="1" applyAlignment="1">
      <alignment vertical="top" wrapText="1"/>
    </xf>
    <xf numFmtId="0" fontId="18" fillId="0" borderId="3" xfId="0" applyFont="1" applyFill="1" applyBorder="1" applyAlignment="1">
      <alignment vertical="top" wrapText="1"/>
    </xf>
    <xf numFmtId="0" fontId="18" fillId="0" borderId="6" xfId="0" applyFont="1" applyFill="1" applyBorder="1" applyAlignment="1">
      <alignment vertical="top" wrapText="1"/>
    </xf>
    <xf numFmtId="0" fontId="18" fillId="0" borderId="8" xfId="0" applyFont="1" applyFill="1" applyBorder="1" applyAlignment="1">
      <alignment vertical="top" wrapText="1"/>
    </xf>
    <xf numFmtId="0" fontId="10" fillId="0" borderId="24" xfId="0" applyFont="1" applyBorder="1" applyAlignment="1">
      <alignment vertical="top" wrapText="1"/>
    </xf>
    <xf numFmtId="0" fontId="10" fillId="0" borderId="48" xfId="0" applyFont="1" applyBorder="1" applyAlignment="1">
      <alignment vertical="top" wrapText="1"/>
    </xf>
    <xf numFmtId="0" fontId="13" fillId="0" borderId="18" xfId="0" applyFont="1" applyFill="1" applyBorder="1" applyAlignment="1">
      <alignment vertical="center" wrapText="1"/>
    </xf>
    <xf numFmtId="0" fontId="13" fillId="0" borderId="46" xfId="0" applyFont="1" applyFill="1" applyBorder="1" applyAlignment="1">
      <alignment vertical="center" wrapText="1"/>
    </xf>
    <xf numFmtId="0" fontId="13" fillId="0" borderId="38" xfId="0" applyFont="1" applyFill="1" applyBorder="1" applyAlignment="1">
      <alignment horizontal="left" vertical="top" wrapText="1"/>
    </xf>
    <xf numFmtId="0" fontId="13" fillId="0" borderId="51"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5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Border="1" applyAlignment="1">
      <alignment horizontal="center"/>
    </xf>
    <xf numFmtId="0" fontId="13" fillId="0" borderId="4" xfId="0" applyFont="1" applyFill="1" applyBorder="1" applyAlignment="1">
      <alignment horizontal="left" vertical="top" wrapText="1"/>
    </xf>
    <xf numFmtId="0" fontId="13" fillId="0" borderId="0" xfId="0" applyFont="1" applyAlignment="1">
      <alignment wrapText="1"/>
    </xf>
    <xf numFmtId="0" fontId="13" fillId="0" borderId="0" xfId="0" applyFont="1" applyAlignment="1">
      <alignment vertical="top" wrapText="1"/>
    </xf>
    <xf numFmtId="0" fontId="13" fillId="0" borderId="0" xfId="0" applyFont="1" applyAlignment="1">
      <alignment horizontal="left" vertical="top" wrapText="1"/>
    </xf>
    <xf numFmtId="0" fontId="13" fillId="0" borderId="1" xfId="0" applyFont="1" applyBorder="1" applyAlignment="1">
      <alignment wrapText="1"/>
    </xf>
    <xf numFmtId="0" fontId="0" fillId="0" borderId="60" xfId="0" applyBorder="1" applyAlignment="1">
      <alignment vertical="top" wrapText="1"/>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13" fillId="0" borderId="19" xfId="0" applyFont="1" applyBorder="1" applyAlignment="1">
      <alignment horizontal="left" vertical="top" wrapText="1"/>
    </xf>
    <xf numFmtId="0" fontId="13" fillId="0" borderId="55" xfId="0" applyFont="1" applyBorder="1" applyAlignment="1">
      <alignment horizontal="left" vertical="top" wrapText="1"/>
    </xf>
    <xf numFmtId="0" fontId="13" fillId="0" borderId="2" xfId="0" applyFont="1" applyFill="1" applyBorder="1" applyAlignment="1">
      <alignment vertical="top" wrapText="1"/>
    </xf>
    <xf numFmtId="0" fontId="13" fillId="0" borderId="2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1" xfId="0" applyFont="1" applyBorder="1" applyAlignment="1">
      <alignment horizontal="left" vertical="top" wrapText="1"/>
    </xf>
    <xf numFmtId="0" fontId="13" fillId="0" borderId="30" xfId="0" applyFont="1" applyFill="1" applyBorder="1" applyAlignment="1">
      <alignment vertical="top" wrapText="1"/>
    </xf>
    <xf numFmtId="164" fontId="13" fillId="0" borderId="43" xfId="0" applyNumberFormat="1" applyFont="1" applyFill="1" applyBorder="1" applyAlignment="1">
      <alignment vertical="top" wrapText="1"/>
    </xf>
    <xf numFmtId="0" fontId="13" fillId="0" borderId="80" xfId="0" applyFont="1" applyBorder="1" applyAlignment="1">
      <alignment horizontal="left" vertical="top" wrapText="1"/>
    </xf>
    <xf numFmtId="0" fontId="13" fillId="0" borderId="28" xfId="0" applyFont="1" applyBorder="1" applyAlignment="1">
      <alignment horizontal="left" vertical="top" wrapText="1"/>
    </xf>
    <xf numFmtId="0" fontId="13" fillId="0" borderId="61" xfId="0" applyFont="1" applyBorder="1" applyAlignment="1">
      <alignment horizontal="center" vertical="center" wrapText="1"/>
    </xf>
    <xf numFmtId="0" fontId="13" fillId="0" borderId="52"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2" xfId="0" applyFont="1" applyBorder="1" applyAlignment="1">
      <alignment horizontal="center" vertical="center" wrapText="1"/>
    </xf>
    <xf numFmtId="0" fontId="13" fillId="0" borderId="6" xfId="0" applyFont="1" applyBorder="1" applyAlignment="1">
      <alignment vertical="top" wrapText="1"/>
    </xf>
    <xf numFmtId="0" fontId="13" fillId="0" borderId="64" xfId="0" applyFont="1" applyFill="1" applyBorder="1" applyAlignment="1">
      <alignment vertical="top" wrapText="1"/>
    </xf>
    <xf numFmtId="0" fontId="13" fillId="0" borderId="27" xfId="0" applyFont="1" applyBorder="1" applyAlignment="1">
      <alignment horizontal="center" vertical="center" wrapText="1"/>
    </xf>
    <xf numFmtId="0" fontId="41" fillId="0" borderId="3" xfId="0" applyFont="1" applyBorder="1" applyAlignment="1">
      <alignment horizontal="left" vertical="top" wrapText="1"/>
    </xf>
    <xf numFmtId="0" fontId="41" fillId="0" borderId="6" xfId="0" applyFont="1" applyBorder="1" applyAlignment="1">
      <alignment horizontal="left" vertical="top" wrapText="1"/>
    </xf>
    <xf numFmtId="0" fontId="41" fillId="0" borderId="6" xfId="0" applyFont="1" applyBorder="1" applyAlignment="1">
      <alignment horizontal="justify" vertical="top" wrapText="1"/>
    </xf>
    <xf numFmtId="0" fontId="41" fillId="0" borderId="6" xfId="0" applyFont="1" applyBorder="1" applyAlignment="1">
      <alignment vertical="top" wrapText="1"/>
    </xf>
    <xf numFmtId="0" fontId="3" fillId="0" borderId="84" xfId="0" applyFont="1" applyBorder="1" applyAlignment="1">
      <alignment horizontal="center" vertical="center"/>
    </xf>
    <xf numFmtId="0" fontId="0" fillId="0" borderId="0" xfId="0" applyAlignment="1">
      <alignment horizontal="left"/>
    </xf>
    <xf numFmtId="165" fontId="13" fillId="0" borderId="4" xfId="94" applyNumberFormat="1" applyFont="1" applyBorder="1" applyAlignment="1">
      <alignment vertical="center"/>
    </xf>
    <xf numFmtId="165" fontId="13" fillId="0" borderId="5" xfId="94" applyNumberFormat="1" applyFont="1" applyBorder="1" applyAlignment="1">
      <alignment vertical="center"/>
    </xf>
    <xf numFmtId="165" fontId="13" fillId="0" borderId="1" xfId="94" applyNumberFormat="1" applyFont="1" applyBorder="1" applyAlignment="1">
      <alignment vertical="center"/>
    </xf>
    <xf numFmtId="165" fontId="13" fillId="0" borderId="7" xfId="94" applyNumberFormat="1" applyFont="1" applyBorder="1" applyAlignment="1">
      <alignment vertical="center"/>
    </xf>
    <xf numFmtId="165" fontId="13" fillId="0" borderId="6" xfId="94" applyNumberFormat="1" applyFont="1" applyBorder="1" applyAlignment="1">
      <alignment vertical="center"/>
    </xf>
    <xf numFmtId="165" fontId="13" fillId="0" borderId="8" xfId="94" applyNumberFormat="1" applyFont="1" applyBorder="1" applyAlignment="1">
      <alignment vertical="center"/>
    </xf>
    <xf numFmtId="165" fontId="13" fillId="0" borderId="9" xfId="94" applyNumberFormat="1" applyFont="1" applyBorder="1" applyAlignment="1">
      <alignment vertical="center"/>
    </xf>
    <xf numFmtId="165" fontId="13" fillId="0" borderId="10" xfId="94" applyNumberFormat="1" applyFont="1" applyBorder="1" applyAlignment="1">
      <alignment vertical="center"/>
    </xf>
    <xf numFmtId="165" fontId="10" fillId="0" borderId="49" xfId="94" applyNumberFormat="1" applyFont="1" applyBorder="1" applyAlignment="1">
      <alignment vertical="center"/>
    </xf>
    <xf numFmtId="165" fontId="10" fillId="0" borderId="53" xfId="94" applyNumberFormat="1" applyFont="1" applyBorder="1" applyAlignment="1">
      <alignment vertical="center"/>
    </xf>
    <xf numFmtId="165" fontId="10" fillId="0" borderId="54" xfId="94" applyNumberFormat="1" applyFont="1" applyBorder="1" applyAlignment="1">
      <alignment vertical="center"/>
    </xf>
    <xf numFmtId="165" fontId="13" fillId="0" borderId="3" xfId="94" applyNumberFormat="1" applyFont="1" applyBorder="1" applyAlignment="1">
      <alignment vertical="center"/>
    </xf>
    <xf numFmtId="165" fontId="13" fillId="0" borderId="22" xfId="94" applyNumberFormat="1" applyFont="1" applyBorder="1" applyAlignment="1">
      <alignment vertical="center"/>
    </xf>
    <xf numFmtId="165" fontId="13" fillId="0" borderId="18" xfId="94" applyNumberFormat="1" applyFont="1" applyBorder="1" applyAlignment="1">
      <alignment vertical="center"/>
    </xf>
    <xf numFmtId="165" fontId="13" fillId="0" borderId="23" xfId="94" applyNumberFormat="1" applyFont="1" applyBorder="1" applyAlignment="1">
      <alignment vertical="center"/>
    </xf>
    <xf numFmtId="165" fontId="39" fillId="0" borderId="3" xfId="94" applyNumberFormat="1" applyFont="1" applyBorder="1" applyAlignment="1">
      <alignment horizontal="right" vertical="center" wrapText="1"/>
    </xf>
    <xf numFmtId="165" fontId="39" fillId="0" borderId="4" xfId="94" applyNumberFormat="1" applyFont="1" applyBorder="1" applyAlignment="1">
      <alignment horizontal="right" vertical="center" wrapText="1"/>
    </xf>
    <xf numFmtId="165" fontId="39" fillId="0" borderId="5" xfId="94" applyNumberFormat="1" applyFont="1" applyBorder="1" applyAlignment="1">
      <alignment horizontal="right" vertical="center" wrapText="1"/>
    </xf>
    <xf numFmtId="0" fontId="43" fillId="0" borderId="26" xfId="0" applyFont="1" applyFill="1" applyBorder="1" applyAlignment="1">
      <alignment horizontal="left" vertical="top" wrapText="1"/>
    </xf>
    <xf numFmtId="0" fontId="43" fillId="0" borderId="38" xfId="0" applyFont="1" applyFill="1" applyBorder="1" applyAlignment="1">
      <alignment horizontal="left" vertical="top" wrapText="1"/>
    </xf>
    <xf numFmtId="0" fontId="43" fillId="0" borderId="28" xfId="0" applyFont="1" applyFill="1" applyBorder="1" applyAlignment="1">
      <alignment horizontal="left" vertical="top" wrapText="1"/>
    </xf>
    <xf numFmtId="0" fontId="43" fillId="0" borderId="12" xfId="0" applyFont="1" applyFill="1" applyBorder="1" applyAlignment="1">
      <alignment horizontal="left" vertical="top" wrapText="1"/>
    </xf>
    <xf numFmtId="0" fontId="43" fillId="0" borderId="26" xfId="0" applyFont="1" applyFill="1" applyBorder="1" applyAlignment="1">
      <alignment vertical="center" wrapText="1"/>
    </xf>
    <xf numFmtId="0" fontId="43" fillId="0" borderId="4" xfId="0" applyFont="1" applyFill="1" applyBorder="1" applyAlignment="1">
      <alignment vertical="top" wrapText="1"/>
    </xf>
    <xf numFmtId="166" fontId="44" fillId="0" borderId="3" xfId="95" applyNumberFormat="1" applyFont="1" applyFill="1" applyBorder="1" applyAlignment="1">
      <alignment horizontal="left" vertical="center"/>
    </xf>
    <xf numFmtId="166" fontId="45" fillId="0" borderId="3" xfId="95" applyNumberFormat="1" applyFont="1" applyFill="1" applyBorder="1" applyAlignment="1">
      <alignment horizontal="left" vertical="center"/>
    </xf>
    <xf numFmtId="166" fontId="45" fillId="0" borderId="4" xfId="95" applyNumberFormat="1" applyFont="1" applyFill="1" applyBorder="1" applyAlignment="1">
      <alignment horizontal="left" vertical="center"/>
    </xf>
    <xf numFmtId="166" fontId="45" fillId="0" borderId="5" xfId="95" applyNumberFormat="1" applyFont="1" applyFill="1" applyBorder="1" applyAlignment="1">
      <alignment horizontal="left" vertical="center"/>
    </xf>
    <xf numFmtId="166" fontId="45" fillId="0" borderId="6" xfId="95" applyNumberFormat="1" applyFont="1" applyFill="1" applyBorder="1" applyAlignment="1">
      <alignment horizontal="left" vertical="center"/>
    </xf>
    <xf numFmtId="166" fontId="45" fillId="0" borderId="1" xfId="95" applyNumberFormat="1" applyFont="1" applyFill="1" applyBorder="1" applyAlignment="1">
      <alignment horizontal="left" vertical="center"/>
    </xf>
    <xf numFmtId="166" fontId="45" fillId="0" borderId="7" xfId="95" applyNumberFormat="1" applyFont="1" applyFill="1" applyBorder="1" applyAlignment="1">
      <alignment horizontal="left" vertical="center"/>
    </xf>
    <xf numFmtId="166" fontId="44" fillId="0" borderId="4" xfId="95" applyNumberFormat="1" applyFont="1" applyFill="1" applyBorder="1" applyAlignment="1">
      <alignment horizontal="left" vertical="center"/>
    </xf>
    <xf numFmtId="164" fontId="18" fillId="0" borderId="67" xfId="0" applyNumberFormat="1" applyFont="1" applyFill="1" applyBorder="1" applyAlignment="1">
      <alignment wrapText="1"/>
    </xf>
    <xf numFmtId="164" fontId="18" fillId="0" borderId="80" xfId="0" applyNumberFormat="1" applyFont="1" applyFill="1" applyBorder="1" applyAlignment="1">
      <alignment wrapText="1"/>
    </xf>
    <xf numFmtId="164" fontId="18" fillId="0" borderId="64" xfId="0" applyNumberFormat="1" applyFont="1" applyFill="1" applyBorder="1" applyAlignment="1">
      <alignment wrapText="1"/>
    </xf>
    <xf numFmtId="0" fontId="45" fillId="0" borderId="26" xfId="95" applyNumberFormat="1" applyFont="1" applyFill="1" applyBorder="1" applyAlignment="1">
      <alignment horizontal="left" vertical="center"/>
    </xf>
    <xf numFmtId="0" fontId="45" fillId="0" borderId="28" xfId="95" applyNumberFormat="1" applyFont="1" applyFill="1" applyBorder="1" applyAlignment="1">
      <alignment horizontal="left" vertical="center"/>
    </xf>
    <xf numFmtId="0" fontId="18" fillId="0" borderId="1" xfId="0" applyNumberFormat="1" applyFont="1" applyFill="1" applyBorder="1" applyAlignment="1">
      <alignment wrapText="1"/>
    </xf>
    <xf numFmtId="166" fontId="45" fillId="0" borderId="18" xfId="95" applyNumberFormat="1" applyFont="1" applyFill="1" applyBorder="1" applyAlignment="1">
      <alignment horizontal="left" vertical="center"/>
    </xf>
    <xf numFmtId="0" fontId="13" fillId="0" borderId="61" xfId="0" applyFont="1" applyFill="1" applyBorder="1" applyAlignment="1">
      <alignment vertical="center" wrapText="1"/>
    </xf>
    <xf numFmtId="0" fontId="13" fillId="0" borderId="60" xfId="0" applyFont="1" applyFill="1" applyBorder="1" applyAlignment="1">
      <alignment vertical="top" wrapText="1"/>
    </xf>
    <xf numFmtId="0" fontId="13" fillId="0" borderId="40" xfId="0" applyFont="1" applyFill="1" applyBorder="1" applyAlignment="1">
      <alignment vertical="center" wrapText="1"/>
    </xf>
    <xf numFmtId="0" fontId="13" fillId="0" borderId="7" xfId="0" applyFont="1" applyBorder="1" applyAlignment="1">
      <alignment horizontal="center" vertical="center" wrapText="1"/>
    </xf>
    <xf numFmtId="0" fontId="13" fillId="0" borderId="6" xfId="0" applyFont="1" applyFill="1" applyBorder="1" applyAlignment="1">
      <alignment vertical="top" wrapText="1"/>
    </xf>
    <xf numFmtId="0" fontId="3" fillId="0" borderId="20" xfId="0" applyFont="1" applyBorder="1" applyAlignment="1">
      <alignment horizontal="center" vertical="center"/>
    </xf>
    <xf numFmtId="0" fontId="3" fillId="0" borderId="17" xfId="0" applyFont="1" applyFill="1" applyBorder="1" applyAlignment="1">
      <alignment horizontal="center" vertical="center" wrapText="1"/>
    </xf>
    <xf numFmtId="0" fontId="13" fillId="0" borderId="10" xfId="0" applyFont="1" applyBorder="1" applyAlignment="1">
      <alignment horizontal="center" vertical="center" wrapText="1"/>
    </xf>
    <xf numFmtId="0" fontId="41" fillId="0" borderId="8" xfId="0" applyFont="1" applyBorder="1" applyAlignment="1">
      <alignment horizontal="left" vertical="top" wrapText="1"/>
    </xf>
    <xf numFmtId="0" fontId="13" fillId="0" borderId="8" xfId="0" applyFont="1" applyFill="1" applyBorder="1" applyAlignment="1">
      <alignment vertical="top" wrapText="1"/>
    </xf>
    <xf numFmtId="0" fontId="13" fillId="0" borderId="5" xfId="0" applyFont="1" applyBorder="1" applyAlignment="1">
      <alignment horizontal="left" vertical="top" wrapText="1"/>
    </xf>
    <xf numFmtId="0" fontId="13" fillId="0" borderId="7" xfId="0" applyFont="1" applyBorder="1" applyAlignment="1">
      <alignment horizontal="left" vertical="top" wrapText="1"/>
    </xf>
    <xf numFmtId="0" fontId="13" fillId="0" borderId="7" xfId="0" applyFont="1" applyBorder="1" applyAlignment="1">
      <alignment horizontal="justify" vertical="top" wrapText="1"/>
    </xf>
    <xf numFmtId="0" fontId="46" fillId="0" borderId="7" xfId="0" applyFont="1" applyBorder="1" applyAlignment="1">
      <alignment horizontal="left" vertical="top" wrapText="1" readingOrder="1"/>
    </xf>
    <xf numFmtId="0" fontId="13" fillId="0" borderId="10" xfId="0" applyFont="1" applyBorder="1" applyAlignment="1">
      <alignment horizontal="left" vertical="top" wrapText="1"/>
    </xf>
    <xf numFmtId="0" fontId="13" fillId="0" borderId="7" xfId="0" applyFont="1" applyBorder="1" applyAlignment="1">
      <alignment vertical="top" wrapText="1"/>
    </xf>
    <xf numFmtId="0" fontId="43" fillId="0" borderId="31" xfId="0" applyFont="1" applyFill="1" applyBorder="1" applyAlignment="1">
      <alignment horizontal="left" vertical="top" wrapText="1"/>
    </xf>
    <xf numFmtId="0" fontId="13" fillId="0" borderId="9" xfId="0" applyFont="1" applyFill="1" applyBorder="1" applyAlignment="1">
      <alignment horizontal="left" vertical="top" wrapText="1"/>
    </xf>
    <xf numFmtId="0" fontId="43" fillId="0" borderId="9" xfId="0" applyFont="1" applyFill="1" applyBorder="1" applyAlignment="1">
      <alignment horizontal="left" vertical="top" wrapText="1"/>
    </xf>
    <xf numFmtId="0" fontId="43" fillId="0" borderId="39" xfId="0" applyFont="1" applyBorder="1" applyAlignment="1">
      <alignment vertical="top" wrapText="1"/>
    </xf>
    <xf numFmtId="0" fontId="13" fillId="0" borderId="31" xfId="0" applyNumberFormat="1" applyFont="1" applyFill="1" applyBorder="1" applyAlignment="1">
      <alignment vertical="center" wrapText="1"/>
    </xf>
    <xf numFmtId="0" fontId="13" fillId="0" borderId="3" xfId="0" applyNumberFormat="1" applyFont="1" applyFill="1" applyBorder="1" applyAlignment="1">
      <alignment vertical="center" wrapText="1"/>
    </xf>
    <xf numFmtId="0" fontId="10" fillId="0" borderId="58" xfId="0" applyFont="1" applyBorder="1" applyAlignment="1">
      <alignment vertical="top" wrapText="1"/>
    </xf>
    <xf numFmtId="0" fontId="47" fillId="0" borderId="19" xfId="0" applyFont="1" applyBorder="1" applyAlignment="1">
      <alignment vertical="top" wrapText="1"/>
    </xf>
    <xf numFmtId="0" fontId="0" fillId="0" borderId="1" xfId="0" applyBorder="1" applyAlignment="1">
      <alignment vertical="center" wrapText="1"/>
    </xf>
    <xf numFmtId="0" fontId="18" fillId="0" borderId="0" xfId="0" applyFont="1" applyBorder="1" applyAlignment="1">
      <alignment horizontal="justify" vertical="center" wrapText="1"/>
    </xf>
    <xf numFmtId="165" fontId="13" fillId="0" borderId="0" xfId="94" applyNumberFormat="1" applyFont="1" applyBorder="1" applyAlignment="1">
      <alignment vertical="center"/>
    </xf>
    <xf numFmtId="0" fontId="18" fillId="0" borderId="0" xfId="0" applyFont="1" applyBorder="1" applyAlignment="1">
      <alignment horizontal="left" vertical="center" wrapText="1"/>
    </xf>
    <xf numFmtId="0" fontId="13" fillId="0" borderId="6" xfId="0" applyFont="1" applyBorder="1" applyAlignment="1">
      <alignment horizontal="left" vertical="top" wrapText="1"/>
    </xf>
    <xf numFmtId="0" fontId="3" fillId="0" borderId="76" xfId="0" applyFont="1" applyBorder="1" applyAlignment="1">
      <alignment horizontal="center"/>
    </xf>
    <xf numFmtId="0" fontId="3" fillId="0" borderId="37" xfId="0" applyFont="1" applyBorder="1" applyAlignment="1">
      <alignment horizontal="center"/>
    </xf>
    <xf numFmtId="0" fontId="3" fillId="0" borderId="45" xfId="0" applyFont="1" applyBorder="1" applyAlignment="1">
      <alignment horizontal="center"/>
    </xf>
    <xf numFmtId="166" fontId="0" fillId="0" borderId="20" xfId="95" applyNumberFormat="1" applyFont="1" applyFill="1" applyBorder="1" applyAlignment="1">
      <alignment horizontal="center" vertical="center"/>
    </xf>
    <xf numFmtId="166" fontId="0" fillId="0" borderId="57" xfId="95" applyNumberFormat="1" applyFont="1" applyFill="1" applyBorder="1" applyAlignment="1">
      <alignment horizontal="center" vertical="center"/>
    </xf>
    <xf numFmtId="166" fontId="0" fillId="0" borderId="17" xfId="95" applyNumberFormat="1" applyFont="1" applyFill="1" applyBorder="1" applyAlignment="1">
      <alignment horizontal="center" vertical="center"/>
    </xf>
    <xf numFmtId="0" fontId="0" fillId="0" borderId="7" xfId="0" applyFill="1" applyBorder="1" applyAlignment="1">
      <alignment horizontal="center" vertical="center"/>
    </xf>
    <xf numFmtId="166" fontId="0" fillId="8" borderId="6" xfId="95" applyNumberFormat="1" applyFont="1" applyFill="1" applyBorder="1" applyAlignment="1">
      <alignment horizontal="center" vertical="center"/>
    </xf>
    <xf numFmtId="166" fontId="0" fillId="8" borderId="64" xfId="95" applyNumberFormat="1" applyFont="1" applyFill="1" applyBorder="1" applyAlignment="1">
      <alignment horizontal="center" vertical="center"/>
    </xf>
    <xf numFmtId="166" fontId="0" fillId="8" borderId="1" xfId="95" applyNumberFormat="1" applyFont="1" applyFill="1" applyBorder="1" applyAlignment="1">
      <alignment horizontal="center" vertical="center"/>
    </xf>
    <xf numFmtId="166" fontId="0" fillId="9" borderId="6" xfId="95" applyNumberFormat="1" applyFont="1" applyFill="1" applyBorder="1" applyAlignment="1">
      <alignment horizontal="center" vertical="center"/>
    </xf>
    <xf numFmtId="166" fontId="0" fillId="9" borderId="64" xfId="95" applyNumberFormat="1" applyFont="1" applyFill="1" applyBorder="1" applyAlignment="1">
      <alignment horizontal="center" vertical="center"/>
    </xf>
    <xf numFmtId="166" fontId="0" fillId="9" borderId="1" xfId="95" applyNumberFormat="1" applyFont="1" applyFill="1" applyBorder="1" applyAlignment="1">
      <alignment horizontal="center" vertical="center"/>
    </xf>
    <xf numFmtId="166" fontId="0" fillId="8" borderId="6" xfId="95" applyNumberFormat="1" applyFont="1" applyFill="1" applyBorder="1" applyAlignment="1">
      <alignment horizontal="center" vertical="center"/>
    </xf>
    <xf numFmtId="166" fontId="0" fillId="8" borderId="1" xfId="95" applyNumberFormat="1" applyFont="1" applyFill="1" applyBorder="1" applyAlignment="1">
      <alignment horizontal="center" vertical="center"/>
    </xf>
    <xf numFmtId="0" fontId="0" fillId="0" borderId="7" xfId="0" applyBorder="1" applyAlignment="1">
      <alignment horizontal="center" vertical="center"/>
    </xf>
    <xf numFmtId="166" fontId="0" fillId="9" borderId="6" xfId="95" applyNumberFormat="1" applyFont="1" applyFill="1" applyBorder="1" applyAlignment="1">
      <alignment horizontal="center" vertical="center"/>
    </xf>
    <xf numFmtId="166" fontId="0" fillId="9" borderId="1" xfId="95" applyNumberFormat="1" applyFont="1" applyFill="1" applyBorder="1" applyAlignment="1">
      <alignment horizontal="center" vertical="center"/>
    </xf>
    <xf numFmtId="166" fontId="0" fillId="0" borderId="6" xfId="95" applyNumberFormat="1" applyFont="1" applyFill="1" applyBorder="1" applyAlignment="1">
      <alignment horizontal="center" vertical="center"/>
    </xf>
    <xf numFmtId="166" fontId="0" fillId="0" borderId="64" xfId="95" applyNumberFormat="1" applyFont="1" applyFill="1" applyBorder="1" applyAlignment="1">
      <alignment horizontal="center" vertical="center"/>
    </xf>
    <xf numFmtId="166" fontId="0" fillId="0" borderId="1" xfId="95" applyNumberFormat="1" applyFont="1"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166" fontId="0" fillId="0" borderId="8" xfId="95" applyNumberFormat="1" applyFont="1" applyFill="1" applyBorder="1" applyAlignment="1">
      <alignment horizontal="center" vertical="center"/>
    </xf>
    <xf numFmtId="166" fontId="0" fillId="0" borderId="66" xfId="95" applyNumberFormat="1" applyFont="1" applyFill="1" applyBorder="1" applyAlignment="1">
      <alignment horizontal="center" vertical="center"/>
    </xf>
    <xf numFmtId="166" fontId="0" fillId="0" borderId="9" xfId="95" applyNumberFormat="1"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166" fontId="0" fillId="0" borderId="3" xfId="95" applyNumberFormat="1" applyFont="1" applyFill="1" applyBorder="1" applyAlignment="1">
      <alignment horizontal="center" vertical="center"/>
    </xf>
    <xf numFmtId="166" fontId="0" fillId="0" borderId="67" xfId="95" applyNumberFormat="1" applyFont="1" applyFill="1" applyBorder="1" applyAlignment="1">
      <alignment horizontal="center" vertical="center"/>
    </xf>
    <xf numFmtId="166" fontId="0" fillId="0" borderId="4" xfId="95" applyNumberFormat="1" applyFont="1" applyFill="1" applyBorder="1" applyAlignment="1">
      <alignment horizontal="center" vertical="center"/>
    </xf>
    <xf numFmtId="0" fontId="0" fillId="0" borderId="6" xfId="0" applyBorder="1" applyAlignment="1">
      <alignment horizontal="center" vertical="center"/>
    </xf>
    <xf numFmtId="166" fontId="0" fillId="0" borderId="49" xfId="95" applyNumberFormat="1" applyFont="1" applyFill="1" applyBorder="1" applyAlignment="1">
      <alignment horizontal="center" vertical="center"/>
    </xf>
    <xf numFmtId="166" fontId="0" fillId="0" borderId="79" xfId="95" applyNumberFormat="1" applyFont="1" applyFill="1" applyBorder="1" applyAlignment="1">
      <alignment horizontal="center" vertical="center"/>
    </xf>
    <xf numFmtId="166" fontId="0" fillId="0" borderId="53" xfId="95" applyNumberFormat="1" applyFont="1" applyFill="1" applyBorder="1" applyAlignment="1">
      <alignment horizontal="center" vertical="center"/>
    </xf>
    <xf numFmtId="166" fontId="0" fillId="0" borderId="85" xfId="95" applyNumberFormat="1" applyFont="1" applyFill="1" applyBorder="1" applyAlignment="1">
      <alignment horizontal="center" vertical="center"/>
    </xf>
    <xf numFmtId="166" fontId="0" fillId="0" borderId="42" xfId="95" applyNumberFormat="1" applyFont="1" applyFill="1" applyBorder="1" applyAlignment="1">
      <alignment horizontal="center" vertical="center"/>
    </xf>
    <xf numFmtId="166" fontId="0" fillId="0" borderId="68" xfId="95" applyNumberFormat="1" applyFont="1" applyFill="1" applyBorder="1" applyAlignment="1">
      <alignment horizontal="center" vertical="center"/>
    </xf>
    <xf numFmtId="0" fontId="0" fillId="0" borderId="10" xfId="0" applyBorder="1" applyAlignment="1">
      <alignment horizontal="center" vertical="center"/>
    </xf>
    <xf numFmtId="166" fontId="0" fillId="8" borderId="6" xfId="95" applyNumberFormat="1" applyFont="1" applyFill="1" applyBorder="1" applyAlignment="1">
      <alignment vertical="center"/>
    </xf>
    <xf numFmtId="166" fontId="0" fillId="8" borderId="1" xfId="95" applyNumberFormat="1" applyFont="1" applyFill="1" applyBorder="1" applyAlignment="1">
      <alignment vertical="center"/>
    </xf>
    <xf numFmtId="0" fontId="3" fillId="0" borderId="0" xfId="0" applyFont="1" applyFill="1" applyBorder="1" applyAlignment="1">
      <alignment horizontal="center"/>
    </xf>
    <xf numFmtId="166" fontId="0" fillId="8" borderId="64" xfId="95" applyNumberFormat="1" applyFont="1" applyFill="1" applyBorder="1" applyAlignment="1">
      <alignment vertical="center"/>
    </xf>
    <xf numFmtId="166" fontId="0" fillId="0" borderId="0" xfId="0" applyNumberFormat="1"/>
    <xf numFmtId="166" fontId="0" fillId="0" borderId="11" xfId="95" applyNumberFormat="1" applyFont="1" applyFill="1" applyBorder="1" applyAlignment="1">
      <alignment horizontal="center" vertical="center"/>
    </xf>
    <xf numFmtId="166" fontId="0" fillId="8" borderId="30" xfId="95" applyNumberFormat="1" applyFont="1" applyFill="1" applyBorder="1" applyAlignment="1">
      <alignment horizontal="center" vertical="center"/>
    </xf>
    <xf numFmtId="166" fontId="0" fillId="9" borderId="30" xfId="95" applyNumberFormat="1" applyFont="1" applyFill="1" applyBorder="1" applyAlignment="1">
      <alignment horizontal="center" vertical="center"/>
    </xf>
    <xf numFmtId="166" fontId="0" fillId="0" borderId="30" xfId="95" applyNumberFormat="1" applyFont="1" applyFill="1" applyBorder="1" applyAlignment="1">
      <alignment horizontal="center" vertical="center"/>
    </xf>
    <xf numFmtId="166" fontId="0" fillId="0" borderId="34" xfId="95" applyNumberFormat="1" applyFont="1" applyFill="1" applyBorder="1" applyAlignment="1">
      <alignment horizontal="center" vertical="center"/>
    </xf>
    <xf numFmtId="166" fontId="0" fillId="0" borderId="33" xfId="95" applyNumberFormat="1" applyFont="1" applyFill="1" applyBorder="1" applyAlignment="1">
      <alignment horizontal="center" vertical="center"/>
    </xf>
    <xf numFmtId="166" fontId="0" fillId="0" borderId="0" xfId="95" applyNumberFormat="1" applyFont="1" applyFill="1" applyBorder="1" applyAlignment="1">
      <alignment horizontal="center" vertical="center"/>
    </xf>
    <xf numFmtId="166" fontId="0" fillId="0" borderId="50" xfId="95" applyNumberFormat="1" applyFont="1" applyFill="1" applyBorder="1" applyAlignment="1">
      <alignment horizontal="center" vertical="center"/>
    </xf>
    <xf numFmtId="0" fontId="0" fillId="0" borderId="49" xfId="0" applyBorder="1" applyAlignment="1">
      <alignment horizontal="center" vertical="center"/>
    </xf>
    <xf numFmtId="0" fontId="0" fillId="0" borderId="85" xfId="0" applyBorder="1" applyAlignment="1">
      <alignment horizontal="center" vertical="center"/>
    </xf>
    <xf numFmtId="0" fontId="3" fillId="0" borderId="37" xfId="0" applyFont="1" applyBorder="1" applyAlignment="1">
      <alignment horizontal="center" wrapText="1"/>
    </xf>
    <xf numFmtId="0" fontId="13" fillId="0" borderId="62" xfId="0" applyFont="1" applyFill="1" applyBorder="1" applyAlignment="1">
      <alignment vertical="top" wrapText="1"/>
    </xf>
    <xf numFmtId="0" fontId="0" fillId="0" borderId="3" xfId="0" applyBorder="1" applyAlignment="1">
      <alignment horizontal="left" vertical="top"/>
    </xf>
    <xf numFmtId="0" fontId="0" fillId="0" borderId="3" xfId="0" applyBorder="1"/>
    <xf numFmtId="0" fontId="18" fillId="0" borderId="29" xfId="0" applyFont="1" applyBorder="1" applyAlignment="1">
      <alignment horizontal="center" vertical="center" wrapText="1"/>
    </xf>
    <xf numFmtId="0" fontId="4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28" xfId="0" applyFont="1" applyFill="1" applyBorder="1" applyAlignment="1">
      <alignment vertical="top" wrapText="1"/>
    </xf>
    <xf numFmtId="0" fontId="18" fillId="0" borderId="1" xfId="0" applyFont="1" applyFill="1" applyBorder="1" applyAlignment="1">
      <alignment vertical="top" wrapText="1"/>
    </xf>
    <xf numFmtId="0" fontId="12" fillId="0" borderId="7" xfId="0" applyFont="1" applyBorder="1"/>
    <xf numFmtId="0" fontId="12" fillId="0" borderId="0" xfId="0" applyFont="1"/>
    <xf numFmtId="0" fontId="49" fillId="0" borderId="0" xfId="0" applyFont="1" applyAlignment="1">
      <alignment horizontal="left" vertical="center"/>
    </xf>
    <xf numFmtId="0" fontId="18" fillId="0" borderId="1" xfId="0" applyFont="1" applyBorder="1" applyAlignment="1">
      <alignment wrapText="1"/>
    </xf>
    <xf numFmtId="0" fontId="18" fillId="0" borderId="7" xfId="0" applyFont="1" applyFill="1" applyBorder="1" applyAlignment="1">
      <alignment vertical="top" wrapText="1"/>
    </xf>
    <xf numFmtId="0" fontId="18" fillId="0" borderId="0" xfId="0" applyFont="1" applyFill="1" applyBorder="1" applyAlignment="1">
      <alignment vertical="top" wrapText="1"/>
    </xf>
    <xf numFmtId="0" fontId="18" fillId="0" borderId="64" xfId="0" applyFont="1" applyBorder="1" applyAlignment="1">
      <alignment horizontal="left" vertical="top" wrapText="1"/>
    </xf>
    <xf numFmtId="0" fontId="12" fillId="0" borderId="60" xfId="0" applyFont="1" applyBorder="1" applyAlignment="1">
      <alignment horizontal="left" vertical="top" wrapText="1"/>
    </xf>
    <xf numFmtId="166" fontId="0" fillId="9" borderId="6" xfId="95" applyNumberFormat="1" applyFont="1" applyFill="1" applyBorder="1" applyAlignment="1">
      <alignment horizontal="center" vertical="center"/>
    </xf>
    <xf numFmtId="0" fontId="18" fillId="0" borderId="7" xfId="0" applyFont="1" applyBorder="1" applyAlignment="1">
      <alignment horizontal="left" vertical="top" wrapText="1" readingOrder="1"/>
    </xf>
    <xf numFmtId="166" fontId="0" fillId="9" borderId="6" xfId="95" applyNumberFormat="1" applyFont="1" applyFill="1" applyBorder="1" applyAlignment="1">
      <alignment vertical="center"/>
    </xf>
    <xf numFmtId="166" fontId="0" fillId="9" borderId="64" xfId="95" applyNumberFormat="1" applyFont="1" applyFill="1" applyBorder="1" applyAlignment="1">
      <alignment vertical="center"/>
    </xf>
    <xf numFmtId="166" fontId="0" fillId="9" borderId="1" xfId="95" applyNumberFormat="1" applyFont="1" applyFill="1" applyBorder="1" applyAlignment="1">
      <alignment vertical="center"/>
    </xf>
    <xf numFmtId="166" fontId="0" fillId="3" borderId="6" xfId="95" applyNumberFormat="1" applyFont="1" applyFill="1" applyBorder="1" applyAlignment="1">
      <alignment horizontal="center" vertical="center"/>
    </xf>
    <xf numFmtId="166" fontId="0" fillId="3" borderId="64" xfId="95" applyNumberFormat="1" applyFont="1" applyFill="1" applyBorder="1" applyAlignment="1">
      <alignment horizontal="center" vertical="center"/>
    </xf>
    <xf numFmtId="166" fontId="0" fillId="3" borderId="1" xfId="95" applyNumberFormat="1" applyFont="1" applyFill="1" applyBorder="1" applyAlignment="1">
      <alignment horizontal="center" vertical="center"/>
    </xf>
    <xf numFmtId="0" fontId="0" fillId="0" borderId="0" xfId="0" applyAlignment="1">
      <alignment horizontal="left"/>
    </xf>
    <xf numFmtId="0" fontId="35"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3" borderId="0" xfId="0" applyFill="1" applyBorder="1" applyAlignment="1"/>
    <xf numFmtId="0" fontId="11" fillId="0" borderId="0" xfId="0" applyFont="1" applyAlignment="1">
      <alignment horizontal="left"/>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3" fillId="0" borderId="20"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20" xfId="0" applyFont="1" applyBorder="1" applyAlignment="1">
      <alignment horizontal="center" vertical="center"/>
    </xf>
    <xf numFmtId="0" fontId="13" fillId="0" borderId="49" xfId="0" applyFont="1" applyBorder="1" applyAlignment="1">
      <alignment horizontal="center" vertical="center"/>
    </xf>
    <xf numFmtId="0" fontId="13" fillId="0" borderId="85" xfId="0" applyFont="1" applyBorder="1" applyAlignment="1">
      <alignment horizontal="center" vertical="center"/>
    </xf>
    <xf numFmtId="0" fontId="12" fillId="0" borderId="0" xfId="0" applyFont="1" applyAlignment="1">
      <alignment horizontal="left" vertical="center" wrapText="1"/>
    </xf>
    <xf numFmtId="0" fontId="3" fillId="0" borderId="0" xfId="0" applyFont="1" applyAlignment="1">
      <alignment horizontal="left"/>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10" fillId="0" borderId="24" xfId="0" applyFont="1" applyBorder="1" applyAlignment="1">
      <alignment horizontal="left" vertical="top" wrapText="1"/>
    </xf>
    <xf numFmtId="0" fontId="13" fillId="0" borderId="41" xfId="0" applyFont="1" applyBorder="1" applyAlignment="1">
      <alignment horizontal="left" vertical="top" wrapText="1"/>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10" fillId="0" borderId="41" xfId="0" applyFont="1" applyBorder="1" applyAlignment="1">
      <alignment horizontal="left" vertical="top" wrapText="1"/>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1" fillId="0" borderId="24" xfId="0" applyFont="1" applyBorder="1" applyAlignment="1">
      <alignment horizontal="center" vertical="center" wrapText="1"/>
    </xf>
    <xf numFmtId="0" fontId="12"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11" xfId="0" applyFont="1" applyBorder="1" applyAlignment="1">
      <alignment horizontal="center" vertical="center"/>
    </xf>
    <xf numFmtId="0" fontId="3" fillId="0" borderId="50" xfId="0" applyFont="1" applyBorder="1" applyAlignment="1"/>
    <xf numFmtId="0" fontId="0" fillId="0" borderId="55" xfId="0" applyBorder="1" applyAlignment="1">
      <alignment horizontal="center" vertical="center"/>
    </xf>
    <xf numFmtId="0" fontId="11" fillId="0" borderId="24" xfId="0" applyFont="1" applyBorder="1" applyAlignment="1">
      <alignment horizontal="center" vertical="center"/>
    </xf>
    <xf numFmtId="0" fontId="12"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2"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50" xfId="0" applyBorder="1" applyAlignment="1">
      <alignment horizontal="center" vertical="center"/>
    </xf>
    <xf numFmtId="0" fontId="0" fillId="0" borderId="55" xfId="0" applyFont="1" applyBorder="1" applyAlignment="1"/>
    <xf numFmtId="0" fontId="3" fillId="0" borderId="48" xfId="0" applyFont="1" applyBorder="1" applyAlignment="1"/>
    <xf numFmtId="0" fontId="3" fillId="0" borderId="55"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0" xfId="0" applyBorder="1" applyAlignment="1">
      <alignment horizontal="left" vertical="top" wrapText="1"/>
    </xf>
    <xf numFmtId="11" fontId="3" fillId="0" borderId="35" xfId="0" applyNumberFormat="1" applyFont="1" applyBorder="1" applyAlignment="1">
      <alignment horizontal="center"/>
    </xf>
    <xf numFmtId="11" fontId="3" fillId="0" borderId="37" xfId="0" applyNumberFormat="1"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xf>
    <xf numFmtId="166" fontId="0" fillId="9" borderId="1" xfId="95" applyNumberFormat="1" applyFont="1" applyFill="1" applyBorder="1" applyAlignment="1">
      <alignment horizontal="center" vertical="center"/>
    </xf>
    <xf numFmtId="166" fontId="0" fillId="9" borderId="6" xfId="95" applyNumberFormat="1" applyFont="1" applyFill="1" applyBorder="1" applyAlignment="1">
      <alignment horizontal="center" vertical="center"/>
    </xf>
    <xf numFmtId="166" fontId="0" fillId="9" borderId="64" xfId="95" applyNumberFormat="1"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66" fontId="0" fillId="8" borderId="1" xfId="95" applyNumberFormat="1" applyFont="1" applyFill="1" applyBorder="1" applyAlignment="1">
      <alignment horizontal="center" vertical="center"/>
    </xf>
    <xf numFmtId="166" fontId="0" fillId="8" borderId="6" xfId="95" applyNumberFormat="1" applyFont="1" applyFill="1" applyBorder="1" applyAlignment="1">
      <alignment horizontal="center" vertical="center"/>
    </xf>
    <xf numFmtId="166" fontId="0" fillId="8" borderId="64" xfId="95" applyNumberFormat="1" applyFont="1" applyFill="1" applyBorder="1" applyAlignment="1">
      <alignment horizontal="center" vertical="center"/>
    </xf>
    <xf numFmtId="0" fontId="3" fillId="0" borderId="55"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166" fontId="0" fillId="9" borderId="65" xfId="95" applyNumberFormat="1" applyFont="1" applyFill="1" applyBorder="1" applyAlignment="1">
      <alignment horizontal="center" vertical="center"/>
    </xf>
    <xf numFmtId="166" fontId="0" fillId="9" borderId="80" xfId="95" applyNumberFormat="1" applyFont="1" applyFill="1" applyBorder="1" applyAlignment="1">
      <alignment horizontal="center" vertical="center"/>
    </xf>
    <xf numFmtId="166" fontId="0" fillId="8" borderId="65" xfId="95" applyNumberFormat="1" applyFont="1" applyFill="1" applyBorder="1" applyAlignment="1">
      <alignment horizontal="center" vertical="center"/>
    </xf>
    <xf numFmtId="166" fontId="0" fillId="8" borderId="80" xfId="95" applyNumberFormat="1" applyFont="1" applyFill="1" applyBorder="1" applyAlignment="1">
      <alignment horizontal="center" vertical="center"/>
    </xf>
    <xf numFmtId="0" fontId="3" fillId="0" borderId="41"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6"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166" fontId="0" fillId="9" borderId="43" xfId="95" applyNumberFormat="1" applyFont="1" applyFill="1" applyBorder="1" applyAlignment="1">
      <alignment horizontal="center" vertical="center"/>
    </xf>
    <xf numFmtId="166" fontId="0" fillId="9" borderId="49" xfId="95" applyNumberFormat="1" applyFont="1" applyFill="1" applyBorder="1" applyAlignment="1">
      <alignment horizontal="center" vertical="center"/>
    </xf>
    <xf numFmtId="166" fontId="0" fillId="9" borderId="22" xfId="95" applyNumberFormat="1" applyFont="1" applyFill="1" applyBorder="1" applyAlignment="1">
      <alignment horizontal="center" vertical="center"/>
    </xf>
    <xf numFmtId="0" fontId="3" fillId="0" borderId="57" xfId="0" applyFont="1" applyBorder="1" applyAlignment="1">
      <alignment horizontal="center" vertical="center"/>
    </xf>
    <xf numFmtId="0" fontId="3" fillId="0" borderId="50" xfId="0" applyFont="1" applyBorder="1" applyAlignment="1">
      <alignment horizontal="center" vertical="center"/>
    </xf>
    <xf numFmtId="0" fontId="3" fillId="0" borderId="42" xfId="0" applyFont="1" applyBorder="1" applyAlignment="1">
      <alignment horizontal="center" vertic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5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xf>
    <xf numFmtId="0" fontId="3" fillId="0" borderId="35" xfId="0" applyFont="1"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0" fillId="0" borderId="0" xfId="0" applyFont="1" applyFill="1" applyBorder="1" applyAlignment="1">
      <alignment horizontal="left" vertical="top" wrapText="1"/>
    </xf>
    <xf numFmtId="166" fontId="0" fillId="0" borderId="17" xfId="95" applyNumberFormat="1" applyFont="1" applyFill="1" applyBorder="1" applyAlignment="1">
      <alignment horizontal="center" vertical="center"/>
    </xf>
    <xf numFmtId="166" fontId="0" fillId="0" borderId="53" xfId="95" applyNumberFormat="1" applyFont="1" applyFill="1" applyBorder="1" applyAlignment="1">
      <alignment horizontal="center" vertical="center"/>
    </xf>
    <xf numFmtId="166" fontId="0" fillId="0" borderId="68" xfId="95" applyNumberFormat="1" applyFont="1" applyFill="1" applyBorder="1" applyAlignment="1">
      <alignment horizontal="center" vertical="center"/>
    </xf>
    <xf numFmtId="166" fontId="0" fillId="9" borderId="19" xfId="95" applyNumberFormat="1" applyFont="1" applyFill="1" applyBorder="1" applyAlignment="1">
      <alignment horizontal="center" vertical="center"/>
    </xf>
    <xf numFmtId="166" fontId="0" fillId="9" borderId="53" xfId="95" applyNumberFormat="1" applyFont="1" applyFill="1" applyBorder="1" applyAlignment="1">
      <alignment horizontal="center" vertical="center"/>
    </xf>
    <xf numFmtId="166" fontId="0" fillId="9" borderId="18" xfId="95" applyNumberFormat="1" applyFont="1" applyFill="1" applyBorder="1" applyAlignment="1">
      <alignment horizontal="center" vertical="center"/>
    </xf>
    <xf numFmtId="166" fontId="0" fillId="9" borderId="44" xfId="95" applyNumberFormat="1" applyFont="1" applyFill="1" applyBorder="1" applyAlignment="1">
      <alignment horizontal="center" vertical="center"/>
    </xf>
    <xf numFmtId="166" fontId="0" fillId="9" borderId="54" xfId="95" applyNumberFormat="1" applyFont="1" applyFill="1" applyBorder="1" applyAlignment="1">
      <alignment horizontal="center" vertical="center"/>
    </xf>
    <xf numFmtId="166" fontId="0" fillId="9" borderId="23" xfId="95" applyNumberFormat="1" applyFont="1" applyFill="1" applyBorder="1" applyAlignment="1">
      <alignment horizontal="center" vertical="center"/>
    </xf>
    <xf numFmtId="166" fontId="0" fillId="9" borderId="79" xfId="95" applyNumberFormat="1" applyFont="1" applyFill="1" applyBorder="1" applyAlignment="1">
      <alignment horizontal="center" vertical="center"/>
    </xf>
    <xf numFmtId="0" fontId="19" fillId="0" borderId="25" xfId="0" applyFont="1" applyBorder="1" applyAlignment="1">
      <alignment horizontal="left" vertical="center" wrapText="1"/>
    </xf>
    <xf numFmtId="0" fontId="19" fillId="0" borderId="40" xfId="0" applyFont="1" applyBorder="1" applyAlignment="1">
      <alignment horizontal="left" vertical="center" wrapText="1"/>
    </xf>
    <xf numFmtId="0" fontId="19" fillId="0" borderId="55"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19" fillId="0" borderId="59" xfId="0" applyFont="1" applyBorder="1" applyAlignment="1">
      <alignment horizontal="left" vertical="center" wrapText="1"/>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17" fillId="0" borderId="37" xfId="0" applyFont="1" applyBorder="1" applyAlignment="1">
      <alignment horizontal="left" vertical="center" wrapText="1"/>
    </xf>
    <xf numFmtId="0" fontId="17" fillId="0" borderId="11" xfId="0" applyFont="1" applyBorder="1" applyAlignment="1">
      <alignment horizontal="left" vertical="center" wrapText="1"/>
    </xf>
    <xf numFmtId="0" fontId="17" fillId="0" borderId="57" xfId="0" applyFont="1" applyBorder="1" applyAlignment="1">
      <alignment horizontal="left" vertical="center" wrapText="1"/>
    </xf>
    <xf numFmtId="0" fontId="19" fillId="0" borderId="61" xfId="0" applyFont="1" applyBorder="1" applyAlignment="1">
      <alignment horizontal="left"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0" fillId="0" borderId="25" xfId="0" applyFont="1" applyBorder="1" applyAlignment="1">
      <alignment vertical="center" wrapText="1"/>
    </xf>
    <xf numFmtId="0" fontId="0" fillId="0" borderId="55" xfId="0" applyFont="1" applyBorder="1" applyAlignment="1">
      <alignment vertical="center" wrapText="1"/>
    </xf>
    <xf numFmtId="0" fontId="11"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Alignment="1">
      <alignment horizontal="left" vertical="center"/>
    </xf>
    <xf numFmtId="0" fontId="17" fillId="0" borderId="35" xfId="0" applyFont="1" applyFill="1" applyBorder="1" applyAlignment="1">
      <alignment vertical="center" wrapText="1"/>
    </xf>
    <xf numFmtId="0" fontId="13" fillId="0" borderId="36" xfId="0" applyFont="1" applyBorder="1" applyAlignment="1">
      <alignment vertical="center" wrapText="1"/>
    </xf>
    <xf numFmtId="0" fontId="13" fillId="0" borderId="37" xfId="0" applyFont="1" applyBorder="1" applyAlignment="1">
      <alignment vertical="center" wrapText="1"/>
    </xf>
    <xf numFmtId="0" fontId="13" fillId="0" borderId="25" xfId="0" applyFont="1" applyBorder="1" applyAlignment="1">
      <alignment horizontal="left" vertical="center"/>
    </xf>
    <xf numFmtId="0" fontId="13" fillId="0" borderId="40" xfId="0" applyFont="1" applyBorder="1" applyAlignment="1">
      <alignment horizontal="left" vertical="center"/>
    </xf>
    <xf numFmtId="0" fontId="13" fillId="0" borderId="55" xfId="0" applyFont="1" applyBorder="1" applyAlignment="1">
      <alignment horizontal="lef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6" fillId="3" borderId="35"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1"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55" xfId="0" applyFont="1" applyBorder="1" applyAlignment="1">
      <alignment horizontal="center" vertical="center" wrapText="1"/>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5" fillId="0" borderId="1" xfId="0" applyFont="1" applyBorder="1" applyAlignment="1">
      <alignment horizontal="center"/>
    </xf>
    <xf numFmtId="0" fontId="15" fillId="0" borderId="0" xfId="0" applyFont="1" applyAlignment="1">
      <alignment horizontal="left" wrapText="1"/>
    </xf>
    <xf numFmtId="0" fontId="50" fillId="0" borderId="24" xfId="0" applyFont="1" applyFill="1" applyBorder="1" applyAlignment="1">
      <alignment horizontal="left" vertical="top" wrapText="1"/>
    </xf>
    <xf numFmtId="0" fontId="50" fillId="0" borderId="11" xfId="0" applyFont="1" applyFill="1" applyBorder="1" applyAlignment="1">
      <alignment horizontal="left" vertical="top" wrapText="1"/>
    </xf>
    <xf numFmtId="0" fontId="0" fillId="0" borderId="11" xfId="0" applyBorder="1" applyAlignment="1">
      <alignment horizontal="left" wrapText="1"/>
    </xf>
  </cellXfs>
  <cellStyles count="96">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Milliers" xfId="95" builtinId="3"/>
    <cellStyle name="Normal" xfId="0" builtinId="0"/>
    <cellStyle name="Pourcentage" xfId="94" builtinId="5"/>
  </cellStyles>
  <dxfs count="59">
    <dxf>
      <fill>
        <patternFill>
          <bgColor theme="7" tint="0.59996337778862885"/>
        </patternFill>
      </fil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40" dataDxfId="39" tableBorderDxfId="38">
  <autoFilter ref="C1:C7"/>
  <tableColumns count="1">
    <tableColumn id="1" name="TRANSPORT MODE" dataDxfId="37"/>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5" dataDxfId="4">
  <autoFilter ref="G1:G2"/>
  <tableColumns count="1">
    <tableColumn id="1" name="Select:" dataDxfId="3"/>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2">
  <autoFilter ref="L1:L5"/>
  <tableColumns count="1">
    <tableColumn id="1" name="APPLICATION LEVEL" dataDxfId="1"/>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6" dataDxfId="35" tableBorderDxfId="34">
  <autoFilter ref="D1:D11"/>
  <tableColumns count="1">
    <tableColumn id="1" name="ALTERNATIVE FUEL" dataDxfId="33"/>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2" dataDxfId="31" tableBorderDxfId="30">
  <autoFilter ref="E1:E11"/>
  <tableColumns count="1">
    <tableColumn id="1" name="TYPE LEGAL MEASURES" dataDxfId="29"/>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8" dataDxfId="27" tableBorderDxfId="26">
  <autoFilter ref="F1:F6"/>
  <tableColumns count="1">
    <tableColumn id="1" name="TYPE OF POLICY MEASURES M1" dataDxfId="25"/>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4" dataDxfId="23">
  <autoFilter ref="H1:H8"/>
  <tableColumns count="1">
    <tableColumn id="1" name="Financial incentives" dataDxfId="22"/>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1" dataDxfId="19" headerRowBorderDxfId="20" tableBorderDxfId="18" totalsRowBorderDxfId="17">
  <autoFilter ref="B1:B6"/>
  <tableColumns count="1">
    <tableColumn id="1" name="AF FIELD" dataDxfId="16"/>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5" dataDxfId="14">
  <autoFilter ref="I1:I2"/>
  <tableColumns count="1">
    <tableColumn id="1" name="Non-financial incentives" dataDxfId="13"/>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2" dataDxfId="11" tableBorderDxfId="10">
  <autoFilter ref="J1:J2"/>
  <tableColumns count="1">
    <tableColumn id="1" name="Education / Information" dataDxfId="9"/>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8" tableBorderDxfId="7">
  <autoFilter ref="K1:K2"/>
  <tableColumns count="1">
    <tableColumn id="1" name="Other " dataDxfId="6"/>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15" sqref="A15"/>
    </sheetView>
  </sheetViews>
  <sheetFormatPr baseColWidth="10" defaultColWidth="8.7109375" defaultRowHeight="15" x14ac:dyDescent="0.25"/>
  <cols>
    <col min="1" max="1" width="97.140625" style="30" customWidth="1"/>
    <col min="2" max="16384" width="8.7109375" style="30"/>
  </cols>
  <sheetData>
    <row r="1" spans="1:17" x14ac:dyDescent="0.25">
      <c r="A1" s="165" t="s">
        <v>180</v>
      </c>
      <c r="B1" s="165"/>
      <c r="C1" s="165"/>
      <c r="D1" s="165"/>
      <c r="E1" s="165"/>
      <c r="F1" s="165"/>
      <c r="G1" s="165"/>
      <c r="H1" s="165"/>
      <c r="I1" s="165"/>
      <c r="J1" s="165"/>
      <c r="K1" s="165"/>
      <c r="L1" s="165"/>
      <c r="M1" s="165"/>
      <c r="N1" s="165"/>
      <c r="O1" s="165"/>
      <c r="P1" s="165"/>
      <c r="Q1" s="165"/>
    </row>
    <row r="2" spans="1:17" ht="30" x14ac:dyDescent="0.25">
      <c r="A2" s="299" t="s">
        <v>353</v>
      </c>
      <c r="B2" s="167"/>
      <c r="C2" s="167"/>
      <c r="D2" s="167"/>
      <c r="E2" s="167"/>
      <c r="F2" s="167"/>
      <c r="G2" s="167"/>
      <c r="H2" s="167"/>
      <c r="I2" s="167"/>
      <c r="J2" s="167"/>
      <c r="K2" s="167"/>
      <c r="L2" s="167"/>
      <c r="M2" s="167"/>
      <c r="N2" s="167"/>
      <c r="O2" s="167"/>
      <c r="P2" s="167"/>
      <c r="Q2" s="167"/>
    </row>
    <row r="3" spans="1:17" x14ac:dyDescent="0.25">
      <c r="A3" s="166"/>
      <c r="B3" s="167"/>
      <c r="C3" s="167"/>
      <c r="D3" s="167"/>
      <c r="E3" s="167"/>
      <c r="F3" s="167"/>
      <c r="G3" s="167"/>
      <c r="H3" s="167"/>
      <c r="I3" s="167"/>
      <c r="J3" s="167"/>
      <c r="K3" s="167"/>
      <c r="L3" s="167"/>
      <c r="M3" s="167"/>
      <c r="N3" s="167"/>
      <c r="O3" s="167"/>
      <c r="P3" s="167"/>
      <c r="Q3" s="167"/>
    </row>
    <row r="5" spans="1:17" x14ac:dyDescent="0.25">
      <c r="A5" s="5" t="s">
        <v>129</v>
      </c>
    </row>
    <row r="6" spans="1:17" ht="30" x14ac:dyDescent="0.25">
      <c r="A6" s="25" t="s">
        <v>338</v>
      </c>
    </row>
    <row r="7" spans="1:17" ht="30" x14ac:dyDescent="0.25">
      <c r="A7" s="25" t="s">
        <v>337</v>
      </c>
    </row>
    <row r="10" spans="1:17" x14ac:dyDescent="0.25">
      <c r="A10" s="5" t="s">
        <v>181</v>
      </c>
    </row>
    <row r="11" spans="1:17" x14ac:dyDescent="0.25">
      <c r="A11" s="168" t="s">
        <v>182</v>
      </c>
    </row>
    <row r="12" spans="1:17" x14ac:dyDescent="0.25">
      <c r="A12" s="168" t="s">
        <v>189</v>
      </c>
    </row>
    <row r="13" spans="1:17" x14ac:dyDescent="0.25">
      <c r="A13" s="168" t="s">
        <v>183</v>
      </c>
    </row>
    <row r="14" spans="1:17" x14ac:dyDescent="0.25">
      <c r="A14" s="168" t="s">
        <v>184</v>
      </c>
    </row>
    <row r="15" spans="1:17" x14ac:dyDescent="0.25">
      <c r="A15" s="168" t="s">
        <v>185</v>
      </c>
    </row>
    <row r="16" spans="1:17" x14ac:dyDescent="0.25">
      <c r="A16" s="168" t="s">
        <v>186</v>
      </c>
    </row>
    <row r="17" spans="1:1" x14ac:dyDescent="0.25">
      <c r="A17" s="168" t="s">
        <v>187</v>
      </c>
    </row>
    <row r="18" spans="1:1" x14ac:dyDescent="0.25">
      <c r="A18" s="168" t="s">
        <v>188</v>
      </c>
    </row>
    <row r="19" spans="1:1" x14ac:dyDescent="0.25">
      <c r="A19" s="168" t="s">
        <v>246</v>
      </c>
    </row>
    <row r="20" spans="1:1" x14ac:dyDescent="0.25">
      <c r="A20" s="298" t="s">
        <v>209</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C5" sqref="C5"/>
    </sheetView>
  </sheetViews>
  <sheetFormatPr baseColWidth="10" defaultColWidth="8.85546875" defaultRowHeight="15" x14ac:dyDescent="0.25"/>
  <cols>
    <col min="1" max="1" width="10.28515625" customWidth="1"/>
    <col min="2" max="2" width="119" style="25" customWidth="1"/>
    <col min="3" max="3" width="85.7109375" style="317" customWidth="1"/>
  </cols>
  <sheetData>
    <row r="1" spans="1:8" ht="14.1" customHeight="1" x14ac:dyDescent="0.25">
      <c r="A1" s="828" t="s">
        <v>246</v>
      </c>
      <c r="B1" s="828"/>
      <c r="C1" s="828"/>
    </row>
    <row r="2" spans="1:8" x14ac:dyDescent="0.25">
      <c r="A2" s="25"/>
    </row>
    <row r="3" spans="1:8" ht="20.45" customHeight="1" x14ac:dyDescent="0.25">
      <c r="A3" s="386" t="s">
        <v>249</v>
      </c>
      <c r="B3" s="317" t="s">
        <v>237</v>
      </c>
      <c r="C3" s="319" t="s">
        <v>219</v>
      </c>
    </row>
    <row r="4" spans="1:8" s="30" customFormat="1" ht="32.1" customHeight="1" x14ac:dyDescent="0.25">
      <c r="A4" s="387" t="s">
        <v>250</v>
      </c>
      <c r="B4" s="323" t="s">
        <v>261</v>
      </c>
      <c r="C4" s="318" t="s">
        <v>260</v>
      </c>
    </row>
    <row r="5" spans="1:8" s="30" customFormat="1" ht="20.45" customHeight="1" x14ac:dyDescent="0.25">
      <c r="A5" s="386" t="s">
        <v>259</v>
      </c>
      <c r="B5" s="317" t="s">
        <v>248</v>
      </c>
      <c r="C5" s="319" t="s">
        <v>247</v>
      </c>
    </row>
    <row r="6" spans="1:8" x14ac:dyDescent="0.25">
      <c r="A6" s="322" t="s">
        <v>256</v>
      </c>
      <c r="B6" s="342" t="s">
        <v>258</v>
      </c>
      <c r="C6" s="318" t="s">
        <v>257</v>
      </c>
    </row>
    <row r="7" spans="1:8" ht="27" customHeight="1" x14ac:dyDescent="0.25">
      <c r="A7" s="386" t="s">
        <v>228</v>
      </c>
      <c r="B7" s="317" t="s">
        <v>238</v>
      </c>
      <c r="C7" s="318" t="s">
        <v>229</v>
      </c>
      <c r="D7" s="317"/>
      <c r="E7" s="317"/>
      <c r="F7" s="317"/>
      <c r="G7" s="317"/>
      <c r="H7" s="317"/>
    </row>
    <row r="8" spans="1:8" ht="33" customHeight="1" x14ac:dyDescent="0.25">
      <c r="A8" s="317" t="s">
        <v>310</v>
      </c>
      <c r="B8" s="317" t="s">
        <v>308</v>
      </c>
      <c r="C8" s="318" t="s">
        <v>312</v>
      </c>
      <c r="D8" s="210"/>
      <c r="E8" s="210"/>
      <c r="F8" s="210"/>
      <c r="G8" s="210"/>
      <c r="H8" s="210"/>
    </row>
    <row r="9" spans="1:8" ht="30" x14ac:dyDescent="0.25">
      <c r="A9" s="317" t="s">
        <v>311</v>
      </c>
      <c r="B9" s="327" t="s">
        <v>309</v>
      </c>
      <c r="C9" s="318" t="s">
        <v>313</v>
      </c>
      <c r="D9" s="210"/>
      <c r="E9" s="210"/>
      <c r="F9" s="210"/>
      <c r="G9" s="210"/>
      <c r="H9" s="210"/>
    </row>
    <row r="10" spans="1:8" ht="35.1" customHeight="1" x14ac:dyDescent="0.25">
      <c r="A10" s="386" t="s">
        <v>302</v>
      </c>
      <c r="B10" s="317" t="s">
        <v>195</v>
      </c>
      <c r="C10" s="318" t="s">
        <v>196</v>
      </c>
      <c r="D10" s="30"/>
      <c r="E10" s="30"/>
      <c r="F10" s="30"/>
      <c r="G10" s="30"/>
      <c r="H10" s="30"/>
    </row>
    <row r="11" spans="1:8" ht="30" x14ac:dyDescent="0.25">
      <c r="A11" s="317" t="s">
        <v>303</v>
      </c>
      <c r="B11" s="317" t="s">
        <v>304</v>
      </c>
      <c r="C11" s="318" t="s">
        <v>301</v>
      </c>
      <c r="D11" s="210"/>
      <c r="E11" s="210"/>
      <c r="F11" s="210"/>
      <c r="G11" s="210"/>
      <c r="H11" s="210"/>
    </row>
    <row r="12" spans="1:8" ht="30" x14ac:dyDescent="0.25">
      <c r="A12" s="386" t="s">
        <v>220</v>
      </c>
      <c r="B12" s="317" t="s">
        <v>241</v>
      </c>
      <c r="C12" s="319" t="s">
        <v>221</v>
      </c>
      <c r="D12" s="30"/>
      <c r="E12" s="30"/>
      <c r="F12" s="30"/>
      <c r="G12" s="30"/>
      <c r="H12" s="30"/>
    </row>
    <row r="13" spans="1:8" ht="30" x14ac:dyDescent="0.25">
      <c r="A13" s="386" t="s">
        <v>193</v>
      </c>
      <c r="B13" s="317" t="s">
        <v>194</v>
      </c>
      <c r="C13" s="318" t="s">
        <v>197</v>
      </c>
      <c r="D13" s="30"/>
      <c r="E13" s="30"/>
      <c r="F13" s="30"/>
      <c r="G13" s="30"/>
      <c r="H13" s="30"/>
    </row>
    <row r="14" spans="1:8" ht="45" x14ac:dyDescent="0.25">
      <c r="A14" s="386" t="s">
        <v>217</v>
      </c>
      <c r="B14" s="317" t="s">
        <v>242</v>
      </c>
      <c r="C14" s="318" t="s">
        <v>218</v>
      </c>
    </row>
    <row r="15" spans="1:8" x14ac:dyDescent="0.25">
      <c r="A15" s="386" t="s">
        <v>226</v>
      </c>
      <c r="B15" s="317" t="s">
        <v>243</v>
      </c>
      <c r="C15" s="318" t="s">
        <v>227</v>
      </c>
    </row>
    <row r="16" spans="1:8" ht="30" customHeight="1" x14ac:dyDescent="0.25">
      <c r="A16" s="317" t="s">
        <v>252</v>
      </c>
      <c r="B16" s="317" t="s">
        <v>251</v>
      </c>
      <c r="C16" s="318" t="s">
        <v>253</v>
      </c>
    </row>
    <row r="17" spans="1:3" ht="30" x14ac:dyDescent="0.25">
      <c r="A17" s="386" t="s">
        <v>224</v>
      </c>
      <c r="B17" s="317" t="s">
        <v>244</v>
      </c>
      <c r="C17" s="318" t="s">
        <v>225</v>
      </c>
    </row>
    <row r="18" spans="1:3" x14ac:dyDescent="0.25">
      <c r="A18" s="386" t="s">
        <v>222</v>
      </c>
      <c r="B18" s="317" t="s">
        <v>245</v>
      </c>
      <c r="C18" s="318" t="s">
        <v>223</v>
      </c>
    </row>
    <row r="19" spans="1:3" ht="45" x14ac:dyDescent="0.25">
      <c r="A19" s="317" t="s">
        <v>262</v>
      </c>
      <c r="B19" s="317" t="s">
        <v>255</v>
      </c>
      <c r="C19" s="318" t="s">
        <v>254</v>
      </c>
    </row>
    <row r="20" spans="1:3" x14ac:dyDescent="0.25">
      <c r="A20" s="25"/>
    </row>
    <row r="21" spans="1:3" x14ac:dyDescent="0.25">
      <c r="A21" s="25"/>
    </row>
    <row r="22" spans="1:3" x14ac:dyDescent="0.25">
      <c r="A22" s="25"/>
    </row>
    <row r="23" spans="1:3" x14ac:dyDescent="0.25">
      <c r="A23" s="25"/>
    </row>
    <row r="24" spans="1:3" x14ac:dyDescent="0.25">
      <c r="A24" s="25"/>
    </row>
    <row r="25" spans="1:3" x14ac:dyDescent="0.25">
      <c r="A25" s="25"/>
    </row>
    <row r="26" spans="1:3" x14ac:dyDescent="0.25">
      <c r="A26" s="25"/>
    </row>
    <row r="27" spans="1:3" x14ac:dyDescent="0.25">
      <c r="A27" s="25"/>
    </row>
    <row r="28" spans="1:3" x14ac:dyDescent="0.25">
      <c r="A28" s="25"/>
    </row>
    <row r="29" spans="1:3" x14ac:dyDescent="0.25">
      <c r="A29" s="25"/>
    </row>
    <row r="30" spans="1:3" x14ac:dyDescent="0.25">
      <c r="A30" s="25"/>
    </row>
    <row r="31" spans="1:3" x14ac:dyDescent="0.25">
      <c r="A31" s="25"/>
    </row>
    <row r="32" spans="1:3" x14ac:dyDescent="0.25">
      <c r="A32" s="25"/>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heetViews>
  <sheetFormatPr baseColWidth="10" defaultColWidth="8.7109375" defaultRowHeight="15" x14ac:dyDescent="0.25"/>
  <cols>
    <col min="1" max="1" width="3.28515625" customWidth="1"/>
    <col min="2" max="2" width="12.7109375" customWidth="1"/>
    <col min="3" max="3" width="12.140625" customWidth="1"/>
    <col min="4" max="4" width="22.5703125" style="30" customWidth="1"/>
    <col min="5" max="5" width="42" customWidth="1"/>
    <col min="6" max="6" width="25.85546875" customWidth="1"/>
    <col min="7" max="7" width="8.7109375" style="30" customWidth="1"/>
    <col min="8" max="8" width="28.28515625" customWidth="1"/>
    <col min="9" max="9" width="22.42578125" customWidth="1"/>
    <col min="10" max="10" width="22.85546875" style="30" customWidth="1"/>
    <col min="11" max="11" width="8.7109375" style="30" customWidth="1"/>
    <col min="12" max="12" width="53.7109375" customWidth="1"/>
    <col min="13" max="13" width="26.42578125" customWidth="1"/>
  </cols>
  <sheetData>
    <row r="1" spans="2:12" ht="15" customHeight="1" x14ac:dyDescent="0.25">
      <c r="B1" s="163" t="s">
        <v>161</v>
      </c>
      <c r="C1" s="28" t="s">
        <v>6</v>
      </c>
      <c r="D1" s="28" t="s">
        <v>101</v>
      </c>
      <c r="E1" s="29" t="s">
        <v>190</v>
      </c>
      <c r="F1" s="28" t="s">
        <v>169</v>
      </c>
      <c r="G1" s="300" t="s">
        <v>102</v>
      </c>
      <c r="H1" s="28" t="s">
        <v>293</v>
      </c>
      <c r="I1" s="25" t="s">
        <v>294</v>
      </c>
      <c r="J1" s="341" t="s">
        <v>295</v>
      </c>
      <c r="K1" s="30" t="s">
        <v>173</v>
      </c>
      <c r="L1" t="s">
        <v>323</v>
      </c>
    </row>
    <row r="2" spans="2:12" x14ac:dyDescent="0.25">
      <c r="B2" s="310" t="s">
        <v>102</v>
      </c>
      <c r="C2" s="303" t="s">
        <v>102</v>
      </c>
      <c r="D2" s="303" t="s">
        <v>102</v>
      </c>
      <c r="E2" s="303" t="s">
        <v>102</v>
      </c>
      <c r="F2" s="303" t="s">
        <v>102</v>
      </c>
      <c r="G2" s="303" t="s">
        <v>102</v>
      </c>
      <c r="H2" s="303" t="s">
        <v>102</v>
      </c>
      <c r="I2" s="306"/>
      <c r="J2" s="307"/>
      <c r="K2" s="308"/>
      <c r="L2" s="378" t="s">
        <v>102</v>
      </c>
    </row>
    <row r="3" spans="2:12" x14ac:dyDescent="0.25">
      <c r="B3" s="311" t="s">
        <v>162</v>
      </c>
      <c r="C3" s="304" t="s">
        <v>11</v>
      </c>
      <c r="D3" s="304" t="s">
        <v>7</v>
      </c>
      <c r="E3" s="312" t="s">
        <v>287</v>
      </c>
      <c r="F3" s="304" t="s">
        <v>293</v>
      </c>
      <c r="G3" s="304"/>
      <c r="H3" s="304" t="s">
        <v>300</v>
      </c>
      <c r="I3" s="299"/>
      <c r="J3" s="309"/>
      <c r="K3" s="309"/>
      <c r="L3" s="309" t="s">
        <v>324</v>
      </c>
    </row>
    <row r="4" spans="2:12" x14ac:dyDescent="0.25">
      <c r="B4" s="313" t="s">
        <v>163</v>
      </c>
      <c r="C4" s="304" t="s">
        <v>12</v>
      </c>
      <c r="D4" s="304" t="s">
        <v>103</v>
      </c>
      <c r="E4" s="312" t="s">
        <v>288</v>
      </c>
      <c r="F4" s="304" t="s">
        <v>294</v>
      </c>
      <c r="G4" s="304"/>
      <c r="H4" s="304" t="s">
        <v>296</v>
      </c>
      <c r="I4" s="6"/>
      <c r="J4" s="304"/>
      <c r="K4" s="304"/>
      <c r="L4" s="309" t="s">
        <v>325</v>
      </c>
    </row>
    <row r="5" spans="2:12" x14ac:dyDescent="0.25">
      <c r="B5" s="311" t="s">
        <v>172</v>
      </c>
      <c r="C5" s="305" t="s">
        <v>14</v>
      </c>
      <c r="D5" s="304" t="s">
        <v>199</v>
      </c>
      <c r="E5" s="304" t="s">
        <v>289</v>
      </c>
      <c r="F5" s="304" t="s">
        <v>295</v>
      </c>
      <c r="G5" s="304"/>
      <c r="H5" s="304" t="s">
        <v>164</v>
      </c>
      <c r="I5" s="6"/>
      <c r="J5" s="304"/>
      <c r="K5" s="304"/>
      <c r="L5" s="309" t="s">
        <v>326</v>
      </c>
    </row>
    <row r="6" spans="2:12" x14ac:dyDescent="0.25">
      <c r="B6" s="314" t="s">
        <v>318</v>
      </c>
      <c r="C6" s="304" t="s">
        <v>13</v>
      </c>
      <c r="D6" s="304" t="s">
        <v>89</v>
      </c>
      <c r="E6" s="312" t="s">
        <v>2</v>
      </c>
      <c r="F6" s="156" t="s">
        <v>2</v>
      </c>
      <c r="G6" s="304"/>
      <c r="H6" s="304" t="s">
        <v>299</v>
      </c>
      <c r="I6" s="129"/>
      <c r="J6" s="129"/>
      <c r="K6" s="129"/>
    </row>
    <row r="7" spans="2:12" x14ac:dyDescent="0.25">
      <c r="B7" s="304"/>
      <c r="C7" s="360" t="s">
        <v>318</v>
      </c>
      <c r="D7" s="304" t="s">
        <v>10</v>
      </c>
      <c r="E7" s="343" t="s">
        <v>102</v>
      </c>
      <c r="F7" s="315"/>
      <c r="G7" s="156"/>
      <c r="H7" s="304" t="s">
        <v>298</v>
      </c>
      <c r="I7" s="30"/>
      <c r="J7" s="6"/>
      <c r="K7" s="6"/>
    </row>
    <row r="8" spans="2:12" x14ac:dyDescent="0.25">
      <c r="B8" s="304"/>
      <c r="C8" s="315"/>
      <c r="D8" s="304" t="s">
        <v>160</v>
      </c>
      <c r="E8" s="312" t="s">
        <v>290</v>
      </c>
      <c r="F8" s="315"/>
      <c r="G8" s="315"/>
      <c r="H8" s="304" t="s">
        <v>297</v>
      </c>
      <c r="I8" s="27"/>
      <c r="J8" s="6"/>
      <c r="K8" s="6"/>
    </row>
    <row r="9" spans="2:12" x14ac:dyDescent="0.25">
      <c r="B9" s="304"/>
      <c r="C9" s="309"/>
      <c r="D9" s="304" t="s">
        <v>314</v>
      </c>
      <c r="E9" s="312" t="s">
        <v>291</v>
      </c>
      <c r="F9" s="315"/>
      <c r="G9" s="315"/>
      <c r="H9" s="309"/>
      <c r="I9" s="129"/>
      <c r="J9" s="129"/>
      <c r="K9" s="129"/>
    </row>
    <row r="10" spans="2:12" ht="26.45" customHeight="1" x14ac:dyDescent="0.25">
      <c r="B10" s="304"/>
      <c r="C10" s="315"/>
      <c r="D10" s="304" t="s">
        <v>159</v>
      </c>
      <c r="E10" s="340" t="s">
        <v>292</v>
      </c>
      <c r="F10" s="315"/>
      <c r="G10" s="315"/>
      <c r="H10" s="309"/>
      <c r="I10" s="129"/>
      <c r="K10" s="129"/>
      <c r="L10" s="25"/>
    </row>
    <row r="11" spans="2:12" x14ac:dyDescent="0.25">
      <c r="B11" s="304"/>
      <c r="C11" s="315"/>
      <c r="D11" s="360" t="s">
        <v>318</v>
      </c>
      <c r="E11" s="312" t="s">
        <v>2</v>
      </c>
      <c r="F11" s="316"/>
      <c r="G11" s="315"/>
      <c r="H11" s="309"/>
      <c r="I11" s="148"/>
      <c r="J11" s="27"/>
      <c r="K11" s="6"/>
    </row>
    <row r="12" spans="2:12" x14ac:dyDescent="0.25">
      <c r="B12" s="304"/>
      <c r="C12" s="315"/>
      <c r="D12" s="315"/>
      <c r="E12" s="152"/>
      <c r="F12" s="304"/>
      <c r="G12" s="316"/>
      <c r="I12" s="129"/>
      <c r="J12" s="129"/>
      <c r="K12" s="6"/>
    </row>
    <row r="13" spans="2:12" x14ac:dyDescent="0.25">
      <c r="B13" s="304"/>
      <c r="C13" s="304"/>
      <c r="D13" s="304"/>
      <c r="E13" s="153"/>
      <c r="F13" s="304"/>
      <c r="G13" s="304"/>
      <c r="I13" s="129"/>
      <c r="J13" s="129"/>
      <c r="K13" s="129"/>
    </row>
    <row r="14" spans="2:12" x14ac:dyDescent="0.25">
      <c r="B14" s="304"/>
      <c r="C14" s="304"/>
      <c r="D14" s="304"/>
      <c r="E14" s="6"/>
      <c r="F14" s="304"/>
      <c r="G14" s="304"/>
      <c r="I14" s="129"/>
      <c r="J14" s="148"/>
    </row>
    <row r="15" spans="2:12" x14ac:dyDescent="0.25">
      <c r="B15" s="304"/>
      <c r="C15" s="304"/>
      <c r="D15" s="304"/>
      <c r="E15" s="6"/>
      <c r="F15" s="304"/>
      <c r="G15" s="304"/>
      <c r="I15" s="129"/>
      <c r="J15" s="129"/>
      <c r="K15" s="27"/>
    </row>
    <row r="16" spans="2:12" x14ac:dyDescent="0.25">
      <c r="B16" s="304"/>
      <c r="C16" s="304"/>
      <c r="D16" s="304"/>
      <c r="E16" s="6"/>
      <c r="F16" s="304"/>
      <c r="G16" s="304"/>
      <c r="I16" s="129"/>
      <c r="J16" s="129"/>
      <c r="K16" s="129"/>
    </row>
    <row r="17" spans="2:11" x14ac:dyDescent="0.25">
      <c r="B17" s="304"/>
      <c r="C17" s="304"/>
      <c r="D17" s="304"/>
      <c r="E17" s="6"/>
      <c r="F17" s="6"/>
      <c r="G17" s="304"/>
      <c r="I17" s="129"/>
      <c r="J17" s="129"/>
      <c r="K17" s="129"/>
    </row>
    <row r="18" spans="2:11" x14ac:dyDescent="0.25">
      <c r="B18" s="6"/>
      <c r="C18" s="6"/>
      <c r="D18" s="6"/>
      <c r="E18" s="6"/>
      <c r="F18" s="6"/>
      <c r="G18" s="6"/>
      <c r="I18" s="129"/>
      <c r="J18" s="129"/>
      <c r="K18" s="148"/>
    </row>
    <row r="19" spans="2:11" x14ac:dyDescent="0.25">
      <c r="B19" s="6"/>
      <c r="C19" s="6"/>
      <c r="D19" s="6"/>
      <c r="E19" s="6"/>
      <c r="F19" s="6"/>
      <c r="G19" s="6"/>
      <c r="H19" s="129"/>
      <c r="I19" s="129"/>
      <c r="J19" s="129"/>
      <c r="K19" s="129"/>
    </row>
    <row r="20" spans="2:11" x14ac:dyDescent="0.25">
      <c r="B20" s="6"/>
      <c r="C20" s="6"/>
      <c r="D20" s="6"/>
      <c r="E20" s="6"/>
      <c r="F20" s="6"/>
      <c r="G20" s="6"/>
      <c r="H20" s="129"/>
      <c r="I20" s="129"/>
      <c r="J20" s="129"/>
      <c r="K20" s="129"/>
    </row>
    <row r="21" spans="2:11" x14ac:dyDescent="0.25">
      <c r="B21" s="6"/>
      <c r="C21" s="6"/>
      <c r="D21" s="6"/>
      <c r="E21" s="6"/>
      <c r="F21" s="6"/>
      <c r="G21" s="6"/>
      <c r="H21" s="129"/>
      <c r="I21" s="129"/>
      <c r="J21" s="129"/>
      <c r="K21" s="129"/>
    </row>
    <row r="22" spans="2:11" x14ac:dyDescent="0.25">
      <c r="B22" s="6"/>
      <c r="C22" s="6"/>
      <c r="D22" s="6"/>
      <c r="E22" s="6"/>
      <c r="F22" s="6"/>
      <c r="G22" s="6"/>
      <c r="H22" s="129"/>
      <c r="I22" s="129"/>
      <c r="J22" s="129"/>
      <c r="K22" s="129"/>
    </row>
    <row r="23" spans="2:11" x14ac:dyDescent="0.25">
      <c r="B23" s="6"/>
      <c r="C23" s="6"/>
      <c r="D23" s="6"/>
      <c r="E23" s="6"/>
      <c r="F23" s="6"/>
      <c r="G23" s="6"/>
      <c r="H23" s="154"/>
      <c r="I23" s="129"/>
      <c r="J23" s="129"/>
      <c r="K23" s="129"/>
    </row>
    <row r="24" spans="2:11" x14ac:dyDescent="0.25">
      <c r="B24" s="6"/>
      <c r="C24" s="6"/>
      <c r="D24" s="6"/>
      <c r="E24" s="6"/>
      <c r="F24" s="6"/>
      <c r="G24" s="6"/>
      <c r="H24" s="154"/>
      <c r="I24" s="129"/>
      <c r="J24" s="129"/>
      <c r="K24" s="129"/>
    </row>
    <row r="25" spans="2:11" x14ac:dyDescent="0.25">
      <c r="B25" s="6"/>
      <c r="C25" s="6"/>
      <c r="D25" s="6"/>
      <c r="E25" s="6"/>
      <c r="F25" s="6"/>
      <c r="G25" s="6"/>
      <c r="H25" s="154"/>
      <c r="I25" s="129"/>
      <c r="J25" s="129"/>
      <c r="K25" s="129"/>
    </row>
    <row r="26" spans="2:11" x14ac:dyDescent="0.25">
      <c r="B26" s="6"/>
      <c r="C26" s="6"/>
      <c r="D26" s="6"/>
      <c r="E26" s="6"/>
      <c r="F26" s="6"/>
      <c r="G26" s="6"/>
      <c r="I26" s="129"/>
      <c r="J26" s="129"/>
      <c r="K26" s="129"/>
    </row>
    <row r="27" spans="2:11" s="30" customFormat="1" x14ac:dyDescent="0.25">
      <c r="B27" s="6"/>
      <c r="C27" s="6"/>
      <c r="D27" s="6"/>
      <c r="E27" s="6"/>
      <c r="F27" s="6"/>
      <c r="G27" s="6"/>
      <c r="H27" s="154"/>
      <c r="I27" s="129"/>
      <c r="J27" s="129"/>
      <c r="K27" s="129"/>
    </row>
    <row r="28" spans="2:11" x14ac:dyDescent="0.25">
      <c r="B28" s="6"/>
      <c r="C28" s="6"/>
      <c r="D28" s="6"/>
      <c r="E28" s="6"/>
      <c r="F28" s="6"/>
      <c r="G28" s="6"/>
      <c r="H28" s="154"/>
      <c r="I28" s="129"/>
      <c r="J28" s="129"/>
      <c r="K28" s="129"/>
    </row>
    <row r="29" spans="2:11" x14ac:dyDescent="0.25">
      <c r="B29" s="6"/>
      <c r="C29" s="6"/>
      <c r="D29" s="6"/>
      <c r="F29" s="6"/>
      <c r="G29" s="6"/>
      <c r="H29" s="154"/>
      <c r="I29" s="151"/>
      <c r="J29" s="129"/>
      <c r="K29" s="129"/>
    </row>
    <row r="30" spans="2:11" x14ac:dyDescent="0.25">
      <c r="B30" s="6"/>
      <c r="C30" s="6"/>
      <c r="D30" s="6"/>
      <c r="F30" s="155"/>
      <c r="G30" s="6"/>
      <c r="H30" s="154"/>
      <c r="I30" s="151"/>
      <c r="J30" s="129"/>
      <c r="K30" s="129"/>
    </row>
    <row r="31" spans="2:11" x14ac:dyDescent="0.25">
      <c r="B31" s="6"/>
      <c r="C31" s="6"/>
      <c r="D31" s="6"/>
      <c r="F31" s="6"/>
      <c r="G31" s="155"/>
      <c r="H31" s="151"/>
      <c r="I31" s="151"/>
      <c r="J31" s="129"/>
      <c r="K31" s="129"/>
    </row>
    <row r="32" spans="2:11" x14ac:dyDescent="0.25">
      <c r="B32" s="6"/>
      <c r="C32" s="6"/>
      <c r="D32" s="6"/>
      <c r="F32" s="17"/>
      <c r="G32" s="6"/>
      <c r="H32" s="151"/>
      <c r="I32" s="151"/>
      <c r="J32" s="151"/>
      <c r="K32" s="129"/>
    </row>
    <row r="33" spans="2:11" x14ac:dyDescent="0.25">
      <c r="B33" s="6"/>
      <c r="C33" s="6"/>
      <c r="D33" s="6"/>
      <c r="F33" s="6"/>
      <c r="G33" s="17"/>
      <c r="H33" s="151"/>
      <c r="I33" s="151"/>
      <c r="J33" s="151"/>
      <c r="K33" s="129"/>
    </row>
    <row r="34" spans="2:11" x14ac:dyDescent="0.25">
      <c r="B34" s="6"/>
      <c r="C34" s="6"/>
      <c r="D34" s="6"/>
      <c r="F34" s="6"/>
      <c r="G34" s="6"/>
      <c r="H34" s="151"/>
      <c r="J34" s="151"/>
      <c r="K34" s="129"/>
    </row>
    <row r="35" spans="2:11" x14ac:dyDescent="0.25">
      <c r="B35" s="6"/>
      <c r="C35" s="6"/>
      <c r="D35" s="6"/>
      <c r="F35" s="30"/>
      <c r="G35" s="6"/>
      <c r="H35" s="151"/>
      <c r="J35" s="151"/>
      <c r="K35" s="129"/>
    </row>
    <row r="36" spans="2:11" x14ac:dyDescent="0.25">
      <c r="B36" s="30"/>
      <c r="D36"/>
      <c r="F36" s="30"/>
      <c r="J36" s="151"/>
      <c r="K36" s="151"/>
    </row>
    <row r="37" spans="2:11" x14ac:dyDescent="0.25">
      <c r="B37" s="30"/>
      <c r="D37"/>
      <c r="J37"/>
      <c r="K37" s="151"/>
    </row>
    <row r="38" spans="2:11" x14ac:dyDescent="0.25">
      <c r="B38" s="30"/>
      <c r="D38"/>
      <c r="J38"/>
      <c r="K38" s="151"/>
    </row>
    <row r="39" spans="2:11" x14ac:dyDescent="0.25">
      <c r="B39" s="30"/>
      <c r="D39"/>
      <c r="J39"/>
      <c r="K39" s="151"/>
    </row>
    <row r="40" spans="2:11" x14ac:dyDescent="0.25">
      <c r="B40" s="30"/>
      <c r="D40"/>
      <c r="I40" s="152"/>
      <c r="J40"/>
      <c r="K40" s="151"/>
    </row>
    <row r="41" spans="2:11" ht="12" customHeight="1" x14ac:dyDescent="0.25">
      <c r="B41" s="30"/>
      <c r="D41"/>
      <c r="F41" s="145"/>
      <c r="J41"/>
      <c r="K41"/>
    </row>
    <row r="42" spans="2:11" ht="12" customHeight="1" x14ac:dyDescent="0.25">
      <c r="B42" s="30"/>
      <c r="D42"/>
      <c r="F42" s="146"/>
      <c r="G42" s="145"/>
      <c r="H42" s="152"/>
      <c r="J42"/>
      <c r="K42"/>
    </row>
    <row r="43" spans="2:11" x14ac:dyDescent="0.25">
      <c r="B43" s="30"/>
      <c r="D43"/>
      <c r="F43" s="146"/>
      <c r="G43" s="211"/>
      <c r="J43"/>
      <c r="K43"/>
    </row>
    <row r="44" spans="2:11" x14ac:dyDescent="0.25">
      <c r="B44" s="30"/>
      <c r="D44"/>
      <c r="F44" s="146"/>
      <c r="G44" s="211"/>
      <c r="J44"/>
      <c r="K44"/>
    </row>
    <row r="45" spans="2:11" x14ac:dyDescent="0.25">
      <c r="B45" s="30"/>
      <c r="D45"/>
      <c r="F45" s="146"/>
      <c r="G45" s="211"/>
      <c r="J45"/>
      <c r="K45"/>
    </row>
    <row r="46" spans="2:11" ht="16.5" customHeight="1" x14ac:dyDescent="0.25">
      <c r="B46" s="30"/>
      <c r="D46"/>
      <c r="F46" s="130"/>
      <c r="G46" s="211"/>
      <c r="J46"/>
      <c r="K46"/>
    </row>
    <row r="47" spans="2:11" ht="19.5" customHeight="1" x14ac:dyDescent="0.25">
      <c r="B47" s="30"/>
      <c r="D47"/>
      <c r="F47" s="130"/>
      <c r="G47" s="210"/>
      <c r="J47"/>
      <c r="K47"/>
    </row>
    <row r="48" spans="2:11" ht="13.35" customHeight="1" x14ac:dyDescent="0.25">
      <c r="B48" s="30"/>
      <c r="D48"/>
      <c r="F48" s="147"/>
      <c r="G48" s="210"/>
      <c r="J48"/>
      <c r="K48"/>
    </row>
    <row r="49" spans="2:11" ht="18" customHeight="1" x14ac:dyDescent="0.25">
      <c r="B49" s="30"/>
      <c r="D49"/>
      <c r="F49" s="146"/>
      <c r="G49" s="147"/>
      <c r="J49"/>
      <c r="K49"/>
    </row>
    <row r="50" spans="2:11" x14ac:dyDescent="0.25">
      <c r="B50" s="30"/>
      <c r="D50"/>
      <c r="F50" s="146"/>
      <c r="G50" s="211"/>
      <c r="J50"/>
      <c r="K50"/>
    </row>
    <row r="51" spans="2:11" ht="15.75" customHeight="1" x14ac:dyDescent="0.25">
      <c r="B51" s="30"/>
      <c r="D51"/>
      <c r="F51" s="146"/>
      <c r="G51" s="211"/>
      <c r="J51"/>
      <c r="K51"/>
    </row>
    <row r="52" spans="2:11" ht="15.75" customHeight="1" x14ac:dyDescent="0.25">
      <c r="B52" s="30"/>
      <c r="D52"/>
      <c r="F52" s="146"/>
      <c r="G52" s="211"/>
      <c r="J52"/>
      <c r="K52"/>
    </row>
    <row r="53" spans="2:11" x14ac:dyDescent="0.25">
      <c r="B53" s="30"/>
      <c r="D53"/>
      <c r="F53" s="146"/>
      <c r="G53" s="211"/>
      <c r="J53"/>
      <c r="K53"/>
    </row>
    <row r="54" spans="2:11" x14ac:dyDescent="0.25">
      <c r="B54" s="30"/>
      <c r="D54"/>
      <c r="F54" s="146"/>
      <c r="G54" s="211"/>
      <c r="J54"/>
      <c r="K54"/>
    </row>
    <row r="55" spans="2:11" ht="15.75" customHeight="1" x14ac:dyDescent="0.25">
      <c r="B55" s="30"/>
      <c r="D55"/>
      <c r="F55" s="146"/>
      <c r="G55" s="211"/>
      <c r="J55"/>
      <c r="K55"/>
    </row>
    <row r="56" spans="2:11" x14ac:dyDescent="0.25">
      <c r="B56" s="30"/>
      <c r="D56"/>
      <c r="F56" s="146"/>
      <c r="G56" s="211"/>
      <c r="I56" s="25"/>
      <c r="J56"/>
      <c r="K56"/>
    </row>
    <row r="57" spans="2:11" x14ac:dyDescent="0.25">
      <c r="B57" s="30"/>
      <c r="D57"/>
      <c r="F57" s="146"/>
      <c r="G57" s="211"/>
      <c r="I57" s="25"/>
      <c r="J57"/>
      <c r="K57"/>
    </row>
    <row r="58" spans="2:11" x14ac:dyDescent="0.25">
      <c r="B58" s="30"/>
      <c r="D58"/>
      <c r="G58" s="211"/>
      <c r="H58" s="25"/>
      <c r="J58"/>
      <c r="K58"/>
    </row>
    <row r="59" spans="2:11" x14ac:dyDescent="0.25">
      <c r="B59" s="30"/>
      <c r="D59"/>
      <c r="H59" s="25"/>
      <c r="J59" s="25"/>
      <c r="K59"/>
    </row>
    <row r="60" spans="2:11" ht="15" customHeight="1" x14ac:dyDescent="0.25">
      <c r="B60" s="30"/>
      <c r="D60"/>
      <c r="J60" s="25"/>
      <c r="K60"/>
    </row>
    <row r="61" spans="2:11" ht="20.25" customHeight="1" x14ac:dyDescent="0.25">
      <c r="B61" s="30"/>
      <c r="D61"/>
      <c r="K61"/>
    </row>
    <row r="62" spans="2:11" x14ac:dyDescent="0.25">
      <c r="B62" s="30"/>
      <c r="D62"/>
      <c r="K62"/>
    </row>
    <row r="63" spans="2:11" x14ac:dyDescent="0.25">
      <c r="B63" s="30"/>
      <c r="D63"/>
      <c r="K63" s="25"/>
    </row>
    <row r="64" spans="2:11" x14ac:dyDescent="0.25">
      <c r="B64" s="30"/>
      <c r="D64"/>
      <c r="K64" s="25"/>
    </row>
    <row r="65" spans="2:4" x14ac:dyDescent="0.25">
      <c r="B65" s="30"/>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1"/>
  <sheetViews>
    <sheetView topLeftCell="A25" zoomScaleNormal="100" zoomScalePageLayoutView="96" workbookViewId="0">
      <selection activeCell="D28" sqref="D28:E28"/>
    </sheetView>
  </sheetViews>
  <sheetFormatPr baseColWidth="10" defaultColWidth="8.7109375" defaultRowHeight="15" x14ac:dyDescent="0.25"/>
  <cols>
    <col min="1" max="1" width="3.42578125" customWidth="1"/>
    <col min="2" max="2" width="20.42578125" style="30" customWidth="1"/>
    <col min="3" max="3" width="4.28515625" customWidth="1"/>
    <col min="4" max="4" width="43.140625" customWidth="1"/>
    <col min="5" max="5" width="202.85546875" customWidth="1"/>
    <col min="6" max="6" width="13.140625" style="30" customWidth="1"/>
    <col min="7" max="7" width="13.7109375" customWidth="1"/>
    <col min="8" max="8" width="21" customWidth="1"/>
    <col min="9" max="9" width="12.42578125" customWidth="1"/>
    <col min="10" max="10" width="12.7109375" style="30" customWidth="1"/>
    <col min="11" max="11" width="10" customWidth="1"/>
    <col min="12" max="12" width="10.28515625" customWidth="1"/>
    <col min="13" max="13" width="14.42578125" customWidth="1"/>
    <col min="21" max="21" width="21.85546875" customWidth="1"/>
  </cols>
  <sheetData>
    <row r="1" spans="2:14" ht="15.75" thickBot="1" x14ac:dyDescent="0.3">
      <c r="B1" t="s">
        <v>106</v>
      </c>
    </row>
    <row r="2" spans="2:14" ht="15" customHeight="1" thickBot="1" x14ac:dyDescent="0.3">
      <c r="B2" s="631" t="s">
        <v>170</v>
      </c>
      <c r="C2" s="632"/>
      <c r="D2" s="632"/>
      <c r="E2" s="632"/>
      <c r="F2" s="632"/>
      <c r="G2" s="632"/>
      <c r="H2" s="632"/>
      <c r="I2" s="632"/>
      <c r="J2" s="632"/>
      <c r="K2" s="632"/>
      <c r="L2" s="632"/>
      <c r="M2" s="633"/>
    </row>
    <row r="3" spans="2:14" ht="15.75" thickBot="1" x14ac:dyDescent="0.3">
      <c r="B3" s="413"/>
      <c r="C3" s="629"/>
      <c r="D3" s="629"/>
      <c r="E3" s="629"/>
      <c r="F3" s="629"/>
      <c r="G3" s="629"/>
      <c r="H3" s="629"/>
      <c r="I3" s="629"/>
      <c r="J3" s="629"/>
      <c r="K3" s="629"/>
      <c r="L3" s="629"/>
      <c r="M3" s="413"/>
    </row>
    <row r="4" spans="2:14" ht="58.5" customHeight="1" thickBot="1" x14ac:dyDescent="0.3">
      <c r="B4" s="355" t="s">
        <v>79</v>
      </c>
      <c r="C4" s="356" t="s">
        <v>108</v>
      </c>
      <c r="D4" s="15" t="s">
        <v>23</v>
      </c>
      <c r="E4" s="476" t="s">
        <v>86</v>
      </c>
      <c r="F4" s="522" t="s">
        <v>161</v>
      </c>
      <c r="G4" s="443" t="s">
        <v>101</v>
      </c>
      <c r="H4" s="15" t="s">
        <v>0</v>
      </c>
      <c r="I4" s="523" t="s">
        <v>6</v>
      </c>
      <c r="J4" s="523" t="s">
        <v>323</v>
      </c>
      <c r="K4" s="443" t="s">
        <v>1</v>
      </c>
      <c r="L4" s="364" t="s">
        <v>147</v>
      </c>
      <c r="M4" s="444" t="s">
        <v>104</v>
      </c>
      <c r="N4" s="1"/>
    </row>
    <row r="5" spans="2:14" ht="78.75" x14ac:dyDescent="0.25">
      <c r="B5" s="634" t="s">
        <v>340</v>
      </c>
      <c r="C5" s="471">
        <v>1</v>
      </c>
      <c r="D5" s="472" t="s">
        <v>362</v>
      </c>
      <c r="E5" s="527" t="s">
        <v>354</v>
      </c>
      <c r="F5" s="377" t="s">
        <v>163</v>
      </c>
      <c r="G5" s="93" t="s">
        <v>7</v>
      </c>
      <c r="H5" s="93" t="s">
        <v>287</v>
      </c>
      <c r="I5" s="93" t="s">
        <v>11</v>
      </c>
      <c r="J5" s="93" t="s">
        <v>326</v>
      </c>
      <c r="K5" s="93">
        <v>2015</v>
      </c>
      <c r="L5" s="93">
        <v>2030</v>
      </c>
      <c r="M5" s="361"/>
    </row>
    <row r="6" spans="2:14" s="30" customFormat="1" ht="216.75" x14ac:dyDescent="0.25">
      <c r="B6" s="635"/>
      <c r="C6" s="424">
        <v>2</v>
      </c>
      <c r="D6" s="473" t="s">
        <v>355</v>
      </c>
      <c r="E6" s="528" t="s">
        <v>356</v>
      </c>
      <c r="F6" s="110" t="s">
        <v>163</v>
      </c>
      <c r="G6" s="68" t="s">
        <v>7</v>
      </c>
      <c r="H6" s="68" t="s">
        <v>288</v>
      </c>
      <c r="I6" s="68" t="s">
        <v>11</v>
      </c>
      <c r="J6" s="68" t="s">
        <v>324</v>
      </c>
      <c r="K6" s="68">
        <v>2010</v>
      </c>
      <c r="L6" s="68"/>
      <c r="M6" s="362"/>
    </row>
    <row r="7" spans="2:14" s="30" customFormat="1" ht="141.75" x14ac:dyDescent="0.25">
      <c r="B7" s="635"/>
      <c r="C7" s="424">
        <v>3</v>
      </c>
      <c r="D7" s="473" t="s">
        <v>521</v>
      </c>
      <c r="E7" s="528" t="s">
        <v>457</v>
      </c>
      <c r="F7" s="110" t="s">
        <v>102</v>
      </c>
      <c r="G7" s="68" t="s">
        <v>102</v>
      </c>
      <c r="H7" s="68" t="s">
        <v>102</v>
      </c>
      <c r="I7" s="68" t="s">
        <v>102</v>
      </c>
      <c r="J7" s="68" t="s">
        <v>102</v>
      </c>
      <c r="K7" s="68">
        <v>2015</v>
      </c>
      <c r="L7" s="68"/>
      <c r="M7" s="362"/>
    </row>
    <row r="8" spans="2:14" s="30" customFormat="1" ht="173.25" x14ac:dyDescent="0.25">
      <c r="B8" s="635"/>
      <c r="C8" s="424">
        <v>4</v>
      </c>
      <c r="D8" s="473" t="s">
        <v>458</v>
      </c>
      <c r="E8" s="528" t="s">
        <v>360</v>
      </c>
      <c r="F8" s="110" t="s">
        <v>162</v>
      </c>
      <c r="G8" s="68" t="s">
        <v>102</v>
      </c>
      <c r="H8" s="68" t="s">
        <v>102</v>
      </c>
      <c r="I8" s="68" t="s">
        <v>102</v>
      </c>
      <c r="J8" s="68" t="s">
        <v>102</v>
      </c>
      <c r="K8" s="68">
        <v>2015</v>
      </c>
      <c r="L8" s="68">
        <v>2025</v>
      </c>
      <c r="M8" s="362"/>
    </row>
    <row r="9" spans="2:14" s="30" customFormat="1" ht="78.75" x14ac:dyDescent="0.25">
      <c r="B9" s="635"/>
      <c r="C9" s="424">
        <v>5</v>
      </c>
      <c r="D9" s="473" t="s">
        <v>374</v>
      </c>
      <c r="E9" s="528" t="s">
        <v>361</v>
      </c>
      <c r="F9" s="110" t="s">
        <v>102</v>
      </c>
      <c r="G9" s="68" t="s">
        <v>102</v>
      </c>
      <c r="H9" s="68" t="s">
        <v>102</v>
      </c>
      <c r="I9" s="68" t="s">
        <v>102</v>
      </c>
      <c r="J9" s="68" t="s">
        <v>102</v>
      </c>
      <c r="K9" s="68">
        <v>2015</v>
      </c>
      <c r="L9" s="68"/>
      <c r="M9" s="362"/>
    </row>
    <row r="10" spans="2:14" s="30" customFormat="1" ht="369.75" x14ac:dyDescent="0.25">
      <c r="B10" s="635"/>
      <c r="C10" s="424">
        <v>7</v>
      </c>
      <c r="D10" s="473" t="s">
        <v>460</v>
      </c>
      <c r="E10" s="528" t="s">
        <v>459</v>
      </c>
      <c r="F10" s="110" t="s">
        <v>102</v>
      </c>
      <c r="G10" s="68" t="s">
        <v>102</v>
      </c>
      <c r="H10" s="68" t="s">
        <v>102</v>
      </c>
      <c r="I10" s="68" t="s">
        <v>102</v>
      </c>
      <c r="J10" s="68" t="s">
        <v>102</v>
      </c>
      <c r="K10" s="68">
        <v>2015</v>
      </c>
      <c r="L10" s="68"/>
      <c r="M10" s="362"/>
    </row>
    <row r="11" spans="2:14" s="30" customFormat="1" ht="47.25" x14ac:dyDescent="0.25">
      <c r="B11" s="635"/>
      <c r="C11" s="424">
        <v>8</v>
      </c>
      <c r="D11" s="473" t="s">
        <v>405</v>
      </c>
      <c r="E11" s="532" t="s">
        <v>420</v>
      </c>
      <c r="F11" s="110" t="s">
        <v>102</v>
      </c>
      <c r="G11" s="68" t="s">
        <v>102</v>
      </c>
      <c r="H11" s="68" t="s">
        <v>102</v>
      </c>
      <c r="I11" s="68" t="s">
        <v>102</v>
      </c>
      <c r="J11" s="68" t="s">
        <v>102</v>
      </c>
      <c r="K11" s="68">
        <v>2015</v>
      </c>
      <c r="L11" s="68"/>
      <c r="M11" s="362"/>
    </row>
    <row r="12" spans="2:14" s="30" customFormat="1" ht="178.5" x14ac:dyDescent="0.25">
      <c r="B12" s="635"/>
      <c r="C12" s="424">
        <v>9</v>
      </c>
      <c r="D12" s="474" t="s">
        <v>375</v>
      </c>
      <c r="E12" s="528" t="s">
        <v>461</v>
      </c>
      <c r="F12" s="110" t="s">
        <v>102</v>
      </c>
      <c r="G12" s="68" t="s">
        <v>102</v>
      </c>
      <c r="H12" s="68" t="s">
        <v>102</v>
      </c>
      <c r="I12" s="68" t="s">
        <v>102</v>
      </c>
      <c r="J12" s="68" t="s">
        <v>102</v>
      </c>
      <c r="K12" s="68">
        <v>2015</v>
      </c>
      <c r="L12" s="68">
        <v>2028</v>
      </c>
      <c r="M12" s="362"/>
    </row>
    <row r="13" spans="2:14" s="30" customFormat="1" ht="89.25" x14ac:dyDescent="0.25">
      <c r="B13" s="635"/>
      <c r="C13" s="424">
        <v>10</v>
      </c>
      <c r="D13" s="473" t="s">
        <v>526</v>
      </c>
      <c r="E13" s="528" t="s">
        <v>511</v>
      </c>
      <c r="F13" s="110" t="s">
        <v>163</v>
      </c>
      <c r="G13" s="68" t="s">
        <v>318</v>
      </c>
      <c r="H13" s="68" t="s">
        <v>2</v>
      </c>
      <c r="I13" s="68" t="s">
        <v>11</v>
      </c>
      <c r="J13" s="68" t="s">
        <v>102</v>
      </c>
      <c r="K13" s="68">
        <v>2020</v>
      </c>
      <c r="L13" s="68"/>
      <c r="M13" s="362"/>
    </row>
    <row r="14" spans="2:14" s="30" customFormat="1" ht="63.75" x14ac:dyDescent="0.25">
      <c r="B14" s="635"/>
      <c r="C14" s="424">
        <v>11</v>
      </c>
      <c r="D14" s="475" t="s">
        <v>525</v>
      </c>
      <c r="E14" s="528" t="s">
        <v>363</v>
      </c>
      <c r="F14" s="110" t="s">
        <v>163</v>
      </c>
      <c r="G14" s="68" t="s">
        <v>7</v>
      </c>
      <c r="H14" s="68" t="s">
        <v>2</v>
      </c>
      <c r="I14" s="68" t="s">
        <v>11</v>
      </c>
      <c r="J14" s="68" t="s">
        <v>324</v>
      </c>
      <c r="K14" s="68">
        <v>2020</v>
      </c>
      <c r="L14" s="68"/>
      <c r="M14" s="362"/>
    </row>
    <row r="15" spans="2:14" s="30" customFormat="1" ht="63.75" x14ac:dyDescent="0.25">
      <c r="B15" s="635"/>
      <c r="C15" s="424">
        <v>12</v>
      </c>
      <c r="D15" s="475" t="s">
        <v>524</v>
      </c>
      <c r="E15" s="528" t="s">
        <v>406</v>
      </c>
      <c r="F15" s="110" t="s">
        <v>172</v>
      </c>
      <c r="G15" s="68" t="s">
        <v>318</v>
      </c>
      <c r="H15" s="68" t="s">
        <v>287</v>
      </c>
      <c r="I15" s="68" t="s">
        <v>318</v>
      </c>
      <c r="J15" s="68" t="s">
        <v>326</v>
      </c>
      <c r="K15" s="68">
        <v>2020</v>
      </c>
      <c r="L15" s="68"/>
      <c r="M15" s="362"/>
    </row>
    <row r="16" spans="2:14" s="30" customFormat="1" ht="140.25" x14ac:dyDescent="0.25">
      <c r="B16" s="635"/>
      <c r="C16" s="424">
        <v>14</v>
      </c>
      <c r="D16" s="473" t="s">
        <v>523</v>
      </c>
      <c r="E16" s="529" t="s">
        <v>418</v>
      </c>
      <c r="F16" s="110" t="s">
        <v>163</v>
      </c>
      <c r="G16" s="68" t="s">
        <v>7</v>
      </c>
      <c r="H16" s="68" t="s">
        <v>288</v>
      </c>
      <c r="I16" s="68" t="s">
        <v>11</v>
      </c>
      <c r="J16" s="68" t="s">
        <v>326</v>
      </c>
      <c r="K16" s="68">
        <v>2020</v>
      </c>
      <c r="L16" s="68"/>
      <c r="M16" s="362"/>
    </row>
    <row r="17" spans="2:21" s="30" customFormat="1" ht="110.25" x14ac:dyDescent="0.25">
      <c r="B17" s="635"/>
      <c r="C17" s="424">
        <v>15</v>
      </c>
      <c r="D17" s="473" t="s">
        <v>522</v>
      </c>
      <c r="E17" s="530" t="s">
        <v>422</v>
      </c>
      <c r="F17" s="110" t="s">
        <v>163</v>
      </c>
      <c r="G17" s="68" t="s">
        <v>7</v>
      </c>
      <c r="H17" s="68" t="s">
        <v>288</v>
      </c>
      <c r="I17" s="68" t="s">
        <v>11</v>
      </c>
      <c r="J17" s="68" t="s">
        <v>326</v>
      </c>
      <c r="K17" s="68">
        <v>2020</v>
      </c>
      <c r="L17" s="68"/>
      <c r="M17" s="362"/>
    </row>
    <row r="18" spans="2:21" s="30" customFormat="1" ht="78.75" x14ac:dyDescent="0.25">
      <c r="B18" s="635"/>
      <c r="C18" s="424">
        <v>16</v>
      </c>
      <c r="D18" s="473" t="s">
        <v>527</v>
      </c>
      <c r="E18" s="530" t="s">
        <v>516</v>
      </c>
      <c r="F18" s="110" t="s">
        <v>163</v>
      </c>
      <c r="G18" s="68" t="s">
        <v>318</v>
      </c>
      <c r="H18" s="68" t="s">
        <v>288</v>
      </c>
      <c r="I18" s="68" t="s">
        <v>11</v>
      </c>
      <c r="J18" s="68" t="s">
        <v>326</v>
      </c>
      <c r="K18" s="68">
        <v>2020</v>
      </c>
      <c r="L18" s="68"/>
      <c r="M18" s="362"/>
    </row>
    <row r="19" spans="2:21" s="30" customFormat="1" ht="63" x14ac:dyDescent="0.25">
      <c r="B19" s="635"/>
      <c r="C19" s="424">
        <v>17</v>
      </c>
      <c r="D19" s="473" t="s">
        <v>528</v>
      </c>
      <c r="E19" s="530" t="s">
        <v>514</v>
      </c>
      <c r="F19" s="110" t="s">
        <v>163</v>
      </c>
      <c r="G19" s="68" t="s">
        <v>7</v>
      </c>
      <c r="H19" s="68" t="s">
        <v>288</v>
      </c>
      <c r="I19" s="68" t="s">
        <v>12</v>
      </c>
      <c r="J19" s="68" t="s">
        <v>326</v>
      </c>
      <c r="K19" s="68">
        <v>2022</v>
      </c>
      <c r="L19" s="68"/>
      <c r="M19" s="362"/>
    </row>
    <row r="20" spans="2:21" s="30" customFormat="1" ht="127.5" x14ac:dyDescent="0.25">
      <c r="B20" s="635"/>
      <c r="C20" s="424">
        <v>18</v>
      </c>
      <c r="D20" s="473" t="s">
        <v>529</v>
      </c>
      <c r="E20" s="530" t="s">
        <v>515</v>
      </c>
      <c r="F20" s="110" t="s">
        <v>318</v>
      </c>
      <c r="G20" s="68" t="s">
        <v>318</v>
      </c>
      <c r="H20" s="68" t="s">
        <v>287</v>
      </c>
      <c r="I20" s="68" t="s">
        <v>12</v>
      </c>
      <c r="J20" s="68" t="s">
        <v>326</v>
      </c>
      <c r="K20" s="68"/>
      <c r="L20" s="68"/>
      <c r="M20" s="362"/>
    </row>
    <row r="21" spans="2:21" s="30" customFormat="1" ht="94.5" x14ac:dyDescent="0.25">
      <c r="B21" s="635"/>
      <c r="C21" s="424">
        <v>19</v>
      </c>
      <c r="D21" s="605" t="s">
        <v>530</v>
      </c>
      <c r="E21" s="618" t="s">
        <v>503</v>
      </c>
      <c r="F21" s="110" t="s">
        <v>318</v>
      </c>
      <c r="G21" s="68" t="s">
        <v>318</v>
      </c>
      <c r="H21" s="68" t="s">
        <v>288</v>
      </c>
      <c r="I21" s="68" t="s">
        <v>11</v>
      </c>
      <c r="J21" s="68" t="s">
        <v>326</v>
      </c>
      <c r="K21" s="68">
        <v>2020</v>
      </c>
      <c r="L21" s="68"/>
      <c r="M21" s="362"/>
    </row>
    <row r="22" spans="2:21" s="30" customFormat="1" ht="95.25" thickBot="1" x14ac:dyDescent="0.3">
      <c r="B22" s="636"/>
      <c r="C22" s="424">
        <v>20</v>
      </c>
      <c r="D22" s="473" t="s">
        <v>531</v>
      </c>
      <c r="E22" s="528" t="s">
        <v>419</v>
      </c>
      <c r="F22" s="110" t="s">
        <v>172</v>
      </c>
      <c r="G22" s="68" t="s">
        <v>7</v>
      </c>
      <c r="H22" s="68" t="s">
        <v>289</v>
      </c>
      <c r="I22" s="68" t="s">
        <v>11</v>
      </c>
      <c r="J22" s="68" t="s">
        <v>324</v>
      </c>
      <c r="K22" s="68">
        <v>2020</v>
      </c>
      <c r="L22" s="68"/>
      <c r="M22" s="362"/>
    </row>
    <row r="23" spans="2:21" ht="78.75" x14ac:dyDescent="0.25">
      <c r="B23" s="637" t="s">
        <v>339</v>
      </c>
      <c r="C23" s="471">
        <v>1</v>
      </c>
      <c r="D23" s="472" t="s">
        <v>407</v>
      </c>
      <c r="E23" s="527" t="s">
        <v>408</v>
      </c>
      <c r="F23" s="377" t="s">
        <v>102</v>
      </c>
      <c r="G23" s="93" t="s">
        <v>102</v>
      </c>
      <c r="H23" s="93" t="s">
        <v>102</v>
      </c>
      <c r="I23" s="93" t="s">
        <v>102</v>
      </c>
      <c r="J23" s="93" t="s">
        <v>102</v>
      </c>
      <c r="K23" s="93">
        <v>2019</v>
      </c>
      <c r="L23" s="93"/>
      <c r="M23" s="361"/>
    </row>
    <row r="24" spans="2:21" s="30" customFormat="1" ht="126" x14ac:dyDescent="0.25">
      <c r="B24" s="638"/>
      <c r="C24" s="424">
        <v>2</v>
      </c>
      <c r="D24" s="473" t="s">
        <v>376</v>
      </c>
      <c r="E24" s="528" t="s">
        <v>357</v>
      </c>
      <c r="F24" s="110" t="s">
        <v>172</v>
      </c>
      <c r="G24" s="68" t="s">
        <v>102</v>
      </c>
      <c r="H24" s="68" t="s">
        <v>102</v>
      </c>
      <c r="I24" s="68" t="s">
        <v>102</v>
      </c>
      <c r="J24" s="68" t="s">
        <v>102</v>
      </c>
      <c r="K24" s="68">
        <v>2016</v>
      </c>
      <c r="L24" s="68"/>
      <c r="M24" s="362"/>
      <c r="U24" s="419"/>
    </row>
    <row r="25" spans="2:21" s="610" customFormat="1" ht="47.25" x14ac:dyDescent="0.25">
      <c r="B25" s="638"/>
      <c r="C25" s="604">
        <v>3</v>
      </c>
      <c r="D25" s="605" t="s">
        <v>507</v>
      </c>
      <c r="E25" s="606" t="s">
        <v>508</v>
      </c>
      <c r="F25" s="607" t="s">
        <v>162</v>
      </c>
      <c r="G25" s="608" t="s">
        <v>7</v>
      </c>
      <c r="H25" s="608" t="s">
        <v>102</v>
      </c>
      <c r="I25" s="608" t="s">
        <v>102</v>
      </c>
      <c r="J25" s="608" t="s">
        <v>102</v>
      </c>
      <c r="K25" s="608">
        <v>2019</v>
      </c>
      <c r="L25" s="608"/>
      <c r="M25" s="609"/>
      <c r="U25" s="611"/>
    </row>
    <row r="26" spans="2:21" ht="94.5" x14ac:dyDescent="0.25">
      <c r="B26" s="638"/>
      <c r="C26" s="520">
        <v>4</v>
      </c>
      <c r="D26" s="473" t="s">
        <v>358</v>
      </c>
      <c r="E26" s="528" t="s">
        <v>359</v>
      </c>
      <c r="F26" s="521" t="s">
        <v>162</v>
      </c>
      <c r="G26" s="68" t="s">
        <v>7</v>
      </c>
      <c r="H26" s="68" t="s">
        <v>102</v>
      </c>
      <c r="I26" s="68" t="s">
        <v>13</v>
      </c>
      <c r="J26" s="68" t="s">
        <v>326</v>
      </c>
      <c r="K26" s="68">
        <v>2012</v>
      </c>
      <c r="L26" s="68"/>
      <c r="M26" s="362"/>
      <c r="U26" s="419"/>
    </row>
    <row r="27" spans="2:21" s="30" customFormat="1" ht="102.75" thickBot="1" x14ac:dyDescent="0.3">
      <c r="B27" s="639"/>
      <c r="C27" s="524">
        <v>5</v>
      </c>
      <c r="D27" s="525" t="s">
        <v>462</v>
      </c>
      <c r="E27" s="531" t="s">
        <v>468</v>
      </c>
      <c r="F27" s="526" t="s">
        <v>163</v>
      </c>
      <c r="G27" s="70" t="s">
        <v>7</v>
      </c>
      <c r="H27" s="70" t="s">
        <v>290</v>
      </c>
      <c r="I27" s="70" t="s">
        <v>11</v>
      </c>
      <c r="J27" s="70" t="s">
        <v>326</v>
      </c>
      <c r="K27" s="70">
        <v>2017</v>
      </c>
      <c r="L27" s="70"/>
      <c r="M27" s="363"/>
      <c r="U27" s="419"/>
    </row>
    <row r="28" spans="2:21" ht="34.5" customHeight="1" x14ac:dyDescent="0.25">
      <c r="D28" s="829" t="s">
        <v>532</v>
      </c>
      <c r="E28" s="830"/>
    </row>
    <row r="29" spans="2:21" ht="34.35" customHeight="1" x14ac:dyDescent="0.25">
      <c r="E29" s="30"/>
      <c r="M29" s="25"/>
      <c r="N29" s="25"/>
    </row>
    <row r="30" spans="2:21" s="30" customFormat="1" ht="16.350000000000001" customHeight="1" x14ac:dyDescent="0.25">
      <c r="M30" s="25"/>
      <c r="N30" s="25"/>
    </row>
    <row r="31" spans="2:21" x14ac:dyDescent="0.25">
      <c r="M31" s="320"/>
      <c r="N31" s="320"/>
      <c r="O31" s="320"/>
      <c r="P31" s="320"/>
      <c r="Q31" s="320"/>
      <c r="R31" s="320"/>
    </row>
    <row r="32" spans="2:21" x14ac:dyDescent="0.25">
      <c r="M32" s="321"/>
      <c r="N32" s="321"/>
      <c r="O32" s="321"/>
      <c r="P32" s="321"/>
      <c r="Q32" s="321"/>
      <c r="R32" s="321"/>
    </row>
    <row r="33" spans="2:18" x14ac:dyDescent="0.25">
      <c r="M33" s="26"/>
      <c r="N33" s="26"/>
      <c r="O33" s="26"/>
      <c r="P33" s="26"/>
      <c r="Q33" s="26"/>
      <c r="R33" s="26"/>
    </row>
    <row r="34" spans="2:18" x14ac:dyDescent="0.25">
      <c r="M34" s="26"/>
      <c r="N34" s="26"/>
      <c r="O34" s="26"/>
      <c r="P34" s="26"/>
      <c r="Q34" s="26"/>
      <c r="R34" s="26"/>
    </row>
    <row r="35" spans="2:18" s="30" customFormat="1" ht="29.25" customHeight="1" x14ac:dyDescent="0.25">
      <c r="M35" s="26"/>
      <c r="N35" s="26"/>
      <c r="O35" s="26"/>
      <c r="P35" s="26"/>
      <c r="Q35" s="26"/>
      <c r="R35" s="26"/>
    </row>
    <row r="36" spans="2:18" s="30" customFormat="1" x14ac:dyDescent="0.25">
      <c r="M36" s="26"/>
      <c r="N36" s="26"/>
      <c r="O36" s="26"/>
      <c r="P36" s="26"/>
      <c r="Q36" s="26"/>
      <c r="R36" s="26"/>
    </row>
    <row r="37" spans="2:18" x14ac:dyDescent="0.25">
      <c r="M37" s="26"/>
      <c r="N37" s="26"/>
      <c r="O37" s="26"/>
      <c r="P37" s="26"/>
      <c r="Q37" s="26"/>
      <c r="R37" s="26"/>
    </row>
    <row r="39" spans="2:18" x14ac:dyDescent="0.25">
      <c r="F39"/>
    </row>
    <row r="40" spans="2:18" x14ac:dyDescent="0.25">
      <c r="B40" s="21" t="s">
        <v>104</v>
      </c>
      <c r="D40" s="21"/>
      <c r="E40" s="21"/>
      <c r="F40" s="21"/>
      <c r="G40" s="21"/>
      <c r="H40" s="21"/>
      <c r="I40" s="21"/>
      <c r="J40" s="21"/>
      <c r="K40" s="21"/>
      <c r="L40" s="21"/>
    </row>
    <row r="41" spans="2:18" ht="14.45" customHeight="1" x14ac:dyDescent="0.25">
      <c r="B41" s="26" t="s">
        <v>111</v>
      </c>
      <c r="D41" s="26"/>
      <c r="E41" s="26"/>
      <c r="F41" s="26"/>
      <c r="G41" s="26"/>
      <c r="H41" s="26"/>
      <c r="I41" s="26"/>
      <c r="J41" s="26"/>
      <c r="K41" s="26"/>
      <c r="L41" s="26"/>
    </row>
    <row r="42" spans="2:18" ht="14.45" customHeight="1" x14ac:dyDescent="0.25">
      <c r="B42" s="628" t="s">
        <v>4</v>
      </c>
      <c r="C42" s="628"/>
      <c r="D42" s="628"/>
      <c r="E42" s="628"/>
      <c r="F42" s="628"/>
      <c r="G42" s="628"/>
      <c r="H42" s="628"/>
      <c r="I42" s="628"/>
      <c r="J42" s="628"/>
      <c r="K42" s="628"/>
      <c r="L42" s="628"/>
    </row>
    <row r="43" spans="2:18" x14ac:dyDescent="0.25">
      <c r="B43" s="210"/>
      <c r="C43" s="210"/>
      <c r="D43" s="210"/>
      <c r="E43" s="210"/>
      <c r="F43" s="210"/>
      <c r="G43" s="210"/>
      <c r="H43" s="210"/>
      <c r="I43" s="210"/>
      <c r="J43" s="358"/>
      <c r="K43" s="210"/>
      <c r="L43" s="210"/>
    </row>
    <row r="44" spans="2:18" x14ac:dyDescent="0.25">
      <c r="B44" s="630" t="s">
        <v>129</v>
      </c>
      <c r="C44" s="630"/>
      <c r="D44" s="630"/>
      <c r="E44" s="630"/>
      <c r="F44" s="630"/>
      <c r="G44" s="630"/>
      <c r="H44" s="630"/>
      <c r="I44" s="630"/>
      <c r="J44" s="630"/>
      <c r="K44" s="630"/>
      <c r="L44" s="630"/>
    </row>
    <row r="45" spans="2:18" x14ac:dyDescent="0.25">
      <c r="B45" s="626" t="s">
        <v>214</v>
      </c>
      <c r="C45" s="626"/>
      <c r="D45" s="626"/>
      <c r="E45" s="626"/>
      <c r="F45" s="626"/>
      <c r="G45" s="626"/>
      <c r="H45" s="626"/>
      <c r="I45" s="626"/>
      <c r="J45" s="626"/>
      <c r="K45" s="626"/>
      <c r="L45" s="626"/>
    </row>
    <row r="46" spans="2:18" x14ac:dyDescent="0.25">
      <c r="B46" s="625" t="s">
        <v>235</v>
      </c>
      <c r="C46" s="625"/>
      <c r="D46" s="625"/>
      <c r="E46" s="625"/>
      <c r="F46" s="625"/>
      <c r="G46" s="625"/>
      <c r="H46" s="625"/>
      <c r="I46" s="625"/>
      <c r="J46" s="625"/>
      <c r="K46" s="625"/>
      <c r="L46" s="625"/>
    </row>
    <row r="47" spans="2:18" x14ac:dyDescent="0.25">
      <c r="B47" s="625" t="s">
        <v>215</v>
      </c>
      <c r="C47" s="625"/>
      <c r="D47" s="625"/>
      <c r="E47" s="625"/>
      <c r="F47" s="625"/>
      <c r="G47" s="625"/>
      <c r="H47" s="625"/>
      <c r="I47" s="625"/>
      <c r="J47" s="625"/>
      <c r="K47" s="625"/>
      <c r="L47" s="625"/>
    </row>
    <row r="48" spans="2:18" ht="15" customHeight="1" x14ac:dyDescent="0.25">
      <c r="B48" s="627" t="s">
        <v>320</v>
      </c>
      <c r="C48" s="627"/>
      <c r="D48" s="627"/>
      <c r="E48" s="627"/>
      <c r="F48" s="627"/>
      <c r="G48" s="627"/>
      <c r="H48" s="627"/>
      <c r="I48" s="627"/>
      <c r="J48" s="627"/>
      <c r="K48" s="627"/>
      <c r="L48" s="627"/>
    </row>
    <row r="49" spans="2:12" x14ac:dyDescent="0.25">
      <c r="B49" s="625" t="s">
        <v>319</v>
      </c>
      <c r="C49" s="625"/>
      <c r="D49" s="625"/>
      <c r="E49" s="625"/>
      <c r="F49" s="625"/>
      <c r="G49" s="625"/>
      <c r="H49" s="625"/>
      <c r="I49" s="625"/>
      <c r="J49" s="625"/>
      <c r="K49" s="625"/>
      <c r="L49" s="625"/>
    </row>
    <row r="50" spans="2:12" x14ac:dyDescent="0.25">
      <c r="B50" s="625" t="s">
        <v>327</v>
      </c>
      <c r="C50" s="625"/>
      <c r="D50" s="625"/>
      <c r="E50" s="625"/>
      <c r="F50" s="625"/>
      <c r="G50" s="625"/>
      <c r="H50" s="625"/>
      <c r="I50" s="625"/>
      <c r="J50" s="625"/>
      <c r="K50" s="625"/>
      <c r="L50" s="625"/>
    </row>
    <row r="51" spans="2:12" x14ac:dyDescent="0.25">
      <c r="B51" s="625" t="s">
        <v>234</v>
      </c>
      <c r="C51" s="625"/>
      <c r="D51" s="625"/>
      <c r="E51" s="625"/>
      <c r="F51" s="625"/>
      <c r="G51" s="625"/>
      <c r="H51" s="625"/>
      <c r="I51" s="625"/>
      <c r="J51" s="625"/>
      <c r="K51" s="625"/>
      <c r="L51" s="625"/>
    </row>
  </sheetData>
  <mergeCells count="14">
    <mergeCell ref="B42:L42"/>
    <mergeCell ref="C3:L3"/>
    <mergeCell ref="B44:L44"/>
    <mergeCell ref="B46:L46"/>
    <mergeCell ref="B2:M2"/>
    <mergeCell ref="B5:B22"/>
    <mergeCell ref="B23:B27"/>
    <mergeCell ref="D28:E28"/>
    <mergeCell ref="B47:L47"/>
    <mergeCell ref="B50:L50"/>
    <mergeCell ref="B51:L51"/>
    <mergeCell ref="B45:L45"/>
    <mergeCell ref="B49:L49"/>
    <mergeCell ref="B48:L48"/>
  </mergeCells>
  <conditionalFormatting sqref="D17:D21 C5:L6 C8 C11 C13:D13 C15 C22:E22 D10:E10 C16:E16 C23:L27 F9:L22 D28">
    <cfRule type="containsBlanks" dxfId="58" priority="8">
      <formula>LEN(TRIM(C5))=0</formula>
    </cfRule>
  </conditionalFormatting>
  <conditionalFormatting sqref="C7:L7 C9:C10 C12 C14 C17:C21">
    <cfRule type="containsBlanks" dxfId="57" priority="4">
      <formula>LEN(TRIM(C7))=0</formula>
    </cfRule>
  </conditionalFormatting>
  <conditionalFormatting sqref="D8:L8 D9:E9">
    <cfRule type="containsBlanks" dxfId="56" priority="3">
      <formula>LEN(TRIM(D8))=0</formula>
    </cfRule>
  </conditionalFormatting>
  <conditionalFormatting sqref="D11">
    <cfRule type="containsBlanks" dxfId="55" priority="2">
      <formula>LEN(TRIM(D11))=0</formula>
    </cfRule>
  </conditionalFormatting>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H23:H27</xm:sqref>
        </x14:dataValidation>
        <x14:dataValidation type="list" allowBlank="1" showErrorMessage="1" promptTitle="INDICATOR" prompt="select">
          <x14:formula1>
            <xm:f>Menus!$E$2:$E$6</xm:f>
          </x14:formula1>
          <xm:sqref>H5:H22</xm:sqref>
        </x14:dataValidation>
        <x14:dataValidation type="list" allowBlank="1" showInputMessage="1" showErrorMessage="1">
          <x14:formula1>
            <xm:f>Menus!$B$2:$B$6</xm:f>
          </x14:formula1>
          <xm:sqref>F5:F27</xm:sqref>
        </x14:dataValidation>
        <x14:dataValidation type="list" allowBlank="1" showInputMessage="1" showErrorMessage="1" promptTitle="ALTERNATIVE FUEL">
          <x14:formula1>
            <xm:f>Menus!$D$2:$D$11</xm:f>
          </x14:formula1>
          <xm:sqref>G5:G27</xm:sqref>
        </x14:dataValidation>
        <x14:dataValidation type="list" allowBlank="1" showInputMessage="1" showErrorMessage="1" promptTitle="TRANSPORT MODE">
          <x14:formula1>
            <xm:f>Menus!$C$2:$C$7</xm:f>
          </x14:formula1>
          <xm:sqref>I5:I27</xm:sqref>
        </x14:dataValidation>
        <x14:dataValidation type="list" allowBlank="1" showInputMessage="1" showErrorMessage="1" promptTitle="TRANSPORT MODE">
          <x14:formula1>
            <xm:f>Menus!$L$2:$L$5</xm:f>
          </x14:formula1>
          <xm:sqref>J5:J27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
  <sheetViews>
    <sheetView topLeftCell="B24" zoomScaleNormal="100" zoomScalePageLayoutView="80" workbookViewId="0">
      <selection activeCell="C25" sqref="A25:XFD25"/>
    </sheetView>
  </sheetViews>
  <sheetFormatPr baseColWidth="10" defaultColWidth="8.7109375" defaultRowHeight="15" x14ac:dyDescent="0.25"/>
  <cols>
    <col min="1" max="1" width="1.7109375" style="30" customWidth="1"/>
    <col min="2" max="2" width="16" style="30" customWidth="1"/>
    <col min="3" max="3" width="7.42578125" style="30" customWidth="1"/>
    <col min="4" max="4" width="29" style="30" customWidth="1"/>
    <col min="5" max="5" width="95" style="30" customWidth="1"/>
    <col min="6" max="6" width="9.140625" style="30" customWidth="1"/>
    <col min="7" max="7" width="19.42578125" style="30" customWidth="1"/>
    <col min="8" max="8" width="17.5703125" style="25" customWidth="1"/>
    <col min="9" max="9" width="13" style="25" customWidth="1"/>
    <col min="10" max="10" width="11.85546875" style="25" customWidth="1"/>
    <col min="11" max="11" width="13" style="25" customWidth="1"/>
    <col min="12" max="13" width="12" style="30" customWidth="1"/>
    <col min="14" max="14" width="11.5703125" style="30" customWidth="1"/>
    <col min="15" max="15" width="12" style="30" customWidth="1"/>
    <col min="16" max="16" width="11" style="30" customWidth="1"/>
    <col min="17" max="17" width="11.5703125" style="30" customWidth="1"/>
    <col min="18" max="18" width="7.28515625" style="30" customWidth="1"/>
    <col min="19" max="19" width="11.7109375" style="30" customWidth="1"/>
    <col min="20" max="20" width="5.28515625" style="30" customWidth="1"/>
    <col min="21" max="21" width="5.7109375" style="30" customWidth="1"/>
    <col min="22" max="22" width="34.7109375" style="30" customWidth="1"/>
    <col min="23" max="23" width="3.7109375" style="30" customWidth="1"/>
    <col min="24" max="16384" width="8.7109375" style="30"/>
  </cols>
  <sheetData>
    <row r="1" spans="1:24" ht="15.75" thickBot="1" x14ac:dyDescent="0.3">
      <c r="B1" s="30" t="s">
        <v>105</v>
      </c>
    </row>
    <row r="2" spans="1:24" ht="16.350000000000001" customHeight="1" thickBot="1" x14ac:dyDescent="0.3">
      <c r="A2" s="6"/>
      <c r="B2" s="655" t="s">
        <v>5</v>
      </c>
      <c r="C2" s="656"/>
      <c r="D2" s="656"/>
      <c r="E2" s="656"/>
      <c r="F2" s="656"/>
      <c r="G2" s="656"/>
      <c r="H2" s="656"/>
      <c r="I2" s="656"/>
      <c r="J2" s="656"/>
      <c r="K2" s="656"/>
      <c r="L2" s="656"/>
      <c r="M2" s="656"/>
      <c r="N2" s="656"/>
      <c r="O2" s="656"/>
      <c r="P2" s="656"/>
      <c r="Q2" s="656"/>
      <c r="R2" s="656"/>
      <c r="S2" s="656"/>
      <c r="T2" s="656"/>
      <c r="U2" s="656"/>
      <c r="V2" s="657"/>
      <c r="W2" s="25"/>
      <c r="X2" s="25"/>
    </row>
    <row r="3" spans="1:24" ht="15.75" thickBot="1" x14ac:dyDescent="0.3">
      <c r="A3" s="6"/>
      <c r="B3" s="671"/>
      <c r="C3" s="671"/>
      <c r="D3" s="672"/>
      <c r="E3" s="672"/>
      <c r="F3" s="672"/>
      <c r="G3" s="672"/>
      <c r="H3" s="672"/>
      <c r="I3" s="672"/>
      <c r="J3" s="672"/>
      <c r="K3" s="672"/>
      <c r="L3" s="672"/>
      <c r="M3" s="672"/>
      <c r="N3" s="672"/>
      <c r="O3" s="672"/>
      <c r="P3" s="672"/>
      <c r="Q3" s="672"/>
      <c r="R3" s="672"/>
      <c r="S3" s="671"/>
      <c r="T3" s="671"/>
      <c r="U3" s="671"/>
      <c r="V3" s="671"/>
    </row>
    <row r="4" spans="1:24" ht="27.6" customHeight="1" thickBot="1" x14ac:dyDescent="0.3">
      <c r="A4" s="334"/>
      <c r="B4" s="642" t="s">
        <v>79</v>
      </c>
      <c r="C4" s="642" t="s">
        <v>108</v>
      </c>
      <c r="D4" s="653" t="s">
        <v>23</v>
      </c>
      <c r="E4" s="642" t="s">
        <v>86</v>
      </c>
      <c r="F4" s="646" t="s">
        <v>161</v>
      </c>
      <c r="G4" s="648" t="s">
        <v>0</v>
      </c>
      <c r="H4" s="648" t="s">
        <v>3</v>
      </c>
      <c r="I4" s="648" t="s">
        <v>101</v>
      </c>
      <c r="J4" s="658" t="s">
        <v>6</v>
      </c>
      <c r="K4" s="648" t="s">
        <v>323</v>
      </c>
      <c r="L4" s="660" t="s">
        <v>165</v>
      </c>
      <c r="M4" s="661"/>
      <c r="N4" s="661"/>
      <c r="O4" s="662"/>
      <c r="P4" s="663" t="s">
        <v>166</v>
      </c>
      <c r="Q4" s="664"/>
      <c r="R4" s="664"/>
      <c r="S4" s="665" t="s">
        <v>178</v>
      </c>
      <c r="T4" s="667" t="s">
        <v>1</v>
      </c>
      <c r="U4" s="669" t="s">
        <v>147</v>
      </c>
      <c r="V4" s="650" t="s">
        <v>104</v>
      </c>
      <c r="W4" s="13"/>
    </row>
    <row r="5" spans="1:24" ht="33" customHeight="1" thickBot="1" x14ac:dyDescent="0.3">
      <c r="A5" s="334"/>
      <c r="B5" s="643"/>
      <c r="C5" s="643"/>
      <c r="D5" s="654"/>
      <c r="E5" s="643"/>
      <c r="F5" s="647"/>
      <c r="G5" s="649"/>
      <c r="H5" s="649"/>
      <c r="I5" s="649"/>
      <c r="J5" s="659"/>
      <c r="K5" s="649"/>
      <c r="L5" s="329">
        <v>2016</v>
      </c>
      <c r="M5" s="330">
        <v>2017</v>
      </c>
      <c r="N5" s="330">
        <v>2018</v>
      </c>
      <c r="O5" s="331">
        <v>2019</v>
      </c>
      <c r="P5" s="332">
        <v>2020</v>
      </c>
      <c r="Q5" s="390" t="s">
        <v>454</v>
      </c>
      <c r="R5" s="364" t="s">
        <v>91</v>
      </c>
      <c r="S5" s="666"/>
      <c r="T5" s="668"/>
      <c r="U5" s="670"/>
      <c r="V5" s="651"/>
      <c r="W5" s="1"/>
    </row>
    <row r="6" spans="1:24" ht="229.5" x14ac:dyDescent="0.25">
      <c r="A6" s="333"/>
      <c r="B6" s="435" t="s">
        <v>80</v>
      </c>
      <c r="C6" s="440" t="s">
        <v>25</v>
      </c>
      <c r="D6" s="496" t="s">
        <v>364</v>
      </c>
      <c r="E6" s="446" t="s">
        <v>423</v>
      </c>
      <c r="F6" s="72" t="s">
        <v>172</v>
      </c>
      <c r="G6" s="72" t="s">
        <v>293</v>
      </c>
      <c r="H6" s="72" t="s">
        <v>296</v>
      </c>
      <c r="I6" s="72" t="s">
        <v>7</v>
      </c>
      <c r="J6" s="379" t="s">
        <v>11</v>
      </c>
      <c r="K6" s="379"/>
      <c r="L6" s="503">
        <v>207450</v>
      </c>
      <c r="M6" s="504">
        <v>258900</v>
      </c>
      <c r="N6" s="504">
        <v>185818</v>
      </c>
      <c r="O6" s="505">
        <v>264000</v>
      </c>
      <c r="P6" s="513">
        <v>395000</v>
      </c>
      <c r="Q6" s="504">
        <v>780000</v>
      </c>
      <c r="R6" s="510"/>
      <c r="S6" s="365"/>
      <c r="T6" s="366">
        <v>2008</v>
      </c>
      <c r="U6" s="367"/>
      <c r="V6" s="383" t="s">
        <v>378</v>
      </c>
    </row>
    <row r="7" spans="1:24" ht="38.25" x14ac:dyDescent="0.25">
      <c r="A7" s="426"/>
      <c r="B7" s="436"/>
      <c r="C7" s="441" t="s">
        <v>26</v>
      </c>
      <c r="D7" s="497" t="s">
        <v>377</v>
      </c>
      <c r="E7" s="437" t="s">
        <v>411</v>
      </c>
      <c r="F7" s="437" t="s">
        <v>172</v>
      </c>
      <c r="G7" s="437" t="s">
        <v>293</v>
      </c>
      <c r="H7" s="437" t="s">
        <v>298</v>
      </c>
      <c r="I7" s="437" t="s">
        <v>318</v>
      </c>
      <c r="J7" s="438" t="s">
        <v>11</v>
      </c>
      <c r="K7" s="438"/>
      <c r="L7" s="506">
        <v>-265600</v>
      </c>
      <c r="M7" s="507">
        <v>-351800</v>
      </c>
      <c r="N7" s="507">
        <v>-596900</v>
      </c>
      <c r="O7" s="508">
        <v>-610000</v>
      </c>
      <c r="P7" s="514">
        <v>-700000</v>
      </c>
      <c r="Q7" s="515"/>
      <c r="R7" s="511"/>
      <c r="S7" s="365"/>
      <c r="T7" s="366">
        <v>2008</v>
      </c>
      <c r="U7" s="367"/>
      <c r="V7" s="396" t="s">
        <v>379</v>
      </c>
    </row>
    <row r="8" spans="1:24" ht="114.75" x14ac:dyDescent="0.25">
      <c r="A8" s="333"/>
      <c r="B8" s="436"/>
      <c r="C8" s="441" t="s">
        <v>366</v>
      </c>
      <c r="D8" s="498" t="s">
        <v>365</v>
      </c>
      <c r="E8" s="75" t="s">
        <v>424</v>
      </c>
      <c r="F8" s="75" t="s">
        <v>172</v>
      </c>
      <c r="G8" s="75" t="s">
        <v>293</v>
      </c>
      <c r="H8" s="75" t="s">
        <v>296</v>
      </c>
      <c r="I8" s="75" t="s">
        <v>318</v>
      </c>
      <c r="J8" s="380" t="s">
        <v>11</v>
      </c>
      <c r="K8" s="380"/>
      <c r="L8" s="506">
        <v>28000</v>
      </c>
      <c r="M8" s="507">
        <v>36000</v>
      </c>
      <c r="N8" s="507">
        <v>365000</v>
      </c>
      <c r="O8" s="508">
        <v>596600</v>
      </c>
      <c r="P8" s="514">
        <v>405000</v>
      </c>
      <c r="Q8" s="516">
        <v>520000</v>
      </c>
      <c r="R8" s="512"/>
      <c r="S8" s="78"/>
      <c r="T8" s="79">
        <v>2015</v>
      </c>
      <c r="U8" s="368"/>
      <c r="V8" s="384" t="s">
        <v>380</v>
      </c>
    </row>
    <row r="9" spans="1:24" ht="76.5" x14ac:dyDescent="0.25">
      <c r="A9" s="333"/>
      <c r="B9" s="436"/>
      <c r="C9" s="441" t="s">
        <v>370</v>
      </c>
      <c r="D9" s="498" t="s">
        <v>413</v>
      </c>
      <c r="E9" s="75" t="s">
        <v>412</v>
      </c>
      <c r="F9" s="75" t="s">
        <v>172</v>
      </c>
      <c r="G9" s="75" t="s">
        <v>293</v>
      </c>
      <c r="H9" s="75" t="s">
        <v>299</v>
      </c>
      <c r="I9" s="75" t="s">
        <v>318</v>
      </c>
      <c r="J9" s="380" t="s">
        <v>11</v>
      </c>
      <c r="K9" s="380"/>
      <c r="L9" s="76"/>
      <c r="M9" s="77"/>
      <c r="N9" s="77"/>
      <c r="O9" s="196"/>
      <c r="P9" s="83"/>
      <c r="Q9" s="81"/>
      <c r="R9" s="82"/>
      <c r="S9" s="83"/>
      <c r="T9" s="84"/>
      <c r="U9" s="369"/>
      <c r="V9" s="384" t="s">
        <v>383</v>
      </c>
    </row>
    <row r="10" spans="1:24" ht="141" x14ac:dyDescent="0.25">
      <c r="A10" s="333"/>
      <c r="B10" s="436"/>
      <c r="C10" s="441" t="s">
        <v>371</v>
      </c>
      <c r="D10" s="499" t="s">
        <v>534</v>
      </c>
      <c r="E10" s="612" t="s">
        <v>512</v>
      </c>
      <c r="F10" s="437" t="s">
        <v>162</v>
      </c>
      <c r="G10" s="437" t="s">
        <v>293</v>
      </c>
      <c r="H10" s="437" t="s">
        <v>296</v>
      </c>
      <c r="I10" s="75" t="s">
        <v>103</v>
      </c>
      <c r="J10" s="380" t="s">
        <v>318</v>
      </c>
      <c r="K10" s="380"/>
      <c r="L10" s="80"/>
      <c r="M10" s="81"/>
      <c r="N10" s="81"/>
      <c r="O10" s="199"/>
      <c r="P10" s="83"/>
      <c r="Q10" s="81"/>
      <c r="R10" s="82"/>
      <c r="S10" s="83"/>
      <c r="T10" s="84"/>
      <c r="U10" s="369"/>
      <c r="V10" s="396" t="s">
        <v>384</v>
      </c>
    </row>
    <row r="11" spans="1:24" ht="127.5" x14ac:dyDescent="0.25">
      <c r="A11" s="426"/>
      <c r="B11" s="436"/>
      <c r="C11" s="441" t="s">
        <v>386</v>
      </c>
      <c r="D11" s="498" t="s">
        <v>533</v>
      </c>
      <c r="E11" s="437" t="s">
        <v>414</v>
      </c>
      <c r="F11" s="75" t="s">
        <v>162</v>
      </c>
      <c r="G11" s="75" t="s">
        <v>293</v>
      </c>
      <c r="H11" s="75" t="s">
        <v>296</v>
      </c>
      <c r="I11" s="75" t="s">
        <v>89</v>
      </c>
      <c r="J11" s="380" t="s">
        <v>318</v>
      </c>
      <c r="K11" s="380"/>
      <c r="L11" s="80"/>
      <c r="M11" s="81"/>
      <c r="N11" s="81"/>
      <c r="O11" s="199"/>
      <c r="P11" s="83"/>
      <c r="Q11" s="81"/>
      <c r="R11" s="82"/>
      <c r="S11" s="83"/>
      <c r="T11" s="84"/>
      <c r="U11" s="369"/>
      <c r="V11" s="384" t="s">
        <v>385</v>
      </c>
    </row>
    <row r="12" spans="1:24" ht="178.5" x14ac:dyDescent="0.25">
      <c r="A12" s="426"/>
      <c r="B12" s="436"/>
      <c r="C12" s="441" t="s">
        <v>373</v>
      </c>
      <c r="D12" s="499" t="s">
        <v>391</v>
      </c>
      <c r="E12" s="420" t="s">
        <v>415</v>
      </c>
      <c r="F12" s="75" t="s">
        <v>163</v>
      </c>
      <c r="G12" s="75" t="s">
        <v>293</v>
      </c>
      <c r="H12" s="75" t="s">
        <v>299</v>
      </c>
      <c r="I12" s="75" t="s">
        <v>7</v>
      </c>
      <c r="J12" s="380" t="s">
        <v>11</v>
      </c>
      <c r="K12" s="380"/>
      <c r="L12" s="80"/>
      <c r="M12" s="81"/>
      <c r="N12" s="81"/>
      <c r="O12" s="199"/>
      <c r="P12" s="83"/>
      <c r="Q12" s="81"/>
      <c r="R12" s="82"/>
      <c r="S12" s="83"/>
      <c r="T12" s="84"/>
      <c r="U12" s="369"/>
      <c r="V12" s="451" t="s">
        <v>392</v>
      </c>
    </row>
    <row r="13" spans="1:24" ht="89.25" x14ac:dyDescent="0.25">
      <c r="A13" s="426"/>
      <c r="B13" s="436"/>
      <c r="C13" s="441" t="s">
        <v>387</v>
      </c>
      <c r="D13" s="498" t="s">
        <v>393</v>
      </c>
      <c r="E13" s="449" t="s">
        <v>425</v>
      </c>
      <c r="F13" s="75" t="s">
        <v>172</v>
      </c>
      <c r="G13" s="75" t="s">
        <v>293</v>
      </c>
      <c r="H13" s="75" t="s">
        <v>298</v>
      </c>
      <c r="I13" s="75" t="s">
        <v>7</v>
      </c>
      <c r="J13" s="380" t="s">
        <v>11</v>
      </c>
      <c r="K13" s="380"/>
      <c r="L13" s="80"/>
      <c r="M13" s="81"/>
      <c r="N13" s="81"/>
      <c r="O13" s="199"/>
      <c r="P13" s="83"/>
      <c r="Q13" s="81"/>
      <c r="R13" s="82"/>
      <c r="S13" s="83"/>
      <c r="T13" s="84"/>
      <c r="U13" s="369"/>
      <c r="V13" s="384" t="s">
        <v>394</v>
      </c>
    </row>
    <row r="14" spans="1:24" ht="63.75" x14ac:dyDescent="0.25">
      <c r="A14" s="333"/>
      <c r="B14" s="436"/>
      <c r="C14" s="441" t="s">
        <v>388</v>
      </c>
      <c r="D14" s="498" t="s">
        <v>369</v>
      </c>
      <c r="E14" s="452" t="s">
        <v>416</v>
      </c>
      <c r="F14" s="75" t="s">
        <v>162</v>
      </c>
      <c r="G14" s="75" t="s">
        <v>293</v>
      </c>
      <c r="H14" s="75" t="s">
        <v>298</v>
      </c>
      <c r="I14" s="75" t="s">
        <v>318</v>
      </c>
      <c r="J14" s="380" t="s">
        <v>11</v>
      </c>
      <c r="K14" s="380"/>
      <c r="L14" s="80"/>
      <c r="M14" s="81"/>
      <c r="N14" s="81"/>
      <c r="O14" s="199"/>
      <c r="P14" s="83"/>
      <c r="Q14" s="81"/>
      <c r="R14" s="82"/>
      <c r="S14" s="83"/>
      <c r="T14" s="84"/>
      <c r="U14" s="369"/>
      <c r="V14" s="384" t="s">
        <v>381</v>
      </c>
    </row>
    <row r="15" spans="1:24" ht="102" x14ac:dyDescent="0.25">
      <c r="A15" s="421"/>
      <c r="B15" s="436"/>
      <c r="C15" s="441" t="s">
        <v>389</v>
      </c>
      <c r="D15" s="498" t="s">
        <v>395</v>
      </c>
      <c r="E15" s="448" t="s">
        <v>417</v>
      </c>
      <c r="F15" s="422" t="s">
        <v>163</v>
      </c>
      <c r="G15" s="422" t="s">
        <v>293</v>
      </c>
      <c r="H15" s="422" t="s">
        <v>296</v>
      </c>
      <c r="I15" s="422" t="s">
        <v>7</v>
      </c>
      <c r="J15" s="423" t="s">
        <v>11</v>
      </c>
      <c r="K15" s="423"/>
      <c r="L15" s="80"/>
      <c r="M15" s="81"/>
      <c r="N15" s="81"/>
      <c r="O15" s="199"/>
      <c r="P15" s="83"/>
      <c r="Q15" s="81"/>
      <c r="R15" s="82"/>
      <c r="S15" s="83"/>
      <c r="T15" s="84"/>
      <c r="U15" s="369"/>
      <c r="V15" s="517" t="s">
        <v>382</v>
      </c>
    </row>
    <row r="16" spans="1:24" ht="63.75" x14ac:dyDescent="0.25">
      <c r="A16" s="426"/>
      <c r="B16" s="436"/>
      <c r="C16" s="442" t="s">
        <v>390</v>
      </c>
      <c r="D16" s="498" t="s">
        <v>397</v>
      </c>
      <c r="E16" s="75" t="s">
        <v>433</v>
      </c>
      <c r="F16" s="422" t="s">
        <v>172</v>
      </c>
      <c r="G16" s="422" t="s">
        <v>293</v>
      </c>
      <c r="H16" s="422" t="s">
        <v>299</v>
      </c>
      <c r="I16" s="422" t="s">
        <v>318</v>
      </c>
      <c r="J16" s="423" t="s">
        <v>11</v>
      </c>
      <c r="K16" s="423" t="s">
        <v>325</v>
      </c>
      <c r="L16" s="80"/>
      <c r="M16" s="81"/>
      <c r="N16" s="81"/>
      <c r="O16" s="199"/>
      <c r="P16" s="83"/>
      <c r="Q16" s="81"/>
      <c r="R16" s="82"/>
      <c r="S16" s="83"/>
      <c r="T16" s="84"/>
      <c r="U16" s="369"/>
      <c r="V16" s="375"/>
    </row>
    <row r="17" spans="1:22" ht="89.25" x14ac:dyDescent="0.25">
      <c r="A17" s="426"/>
      <c r="B17" s="436"/>
      <c r="C17" s="441" t="s">
        <v>401</v>
      </c>
      <c r="D17" s="498" t="s">
        <v>428</v>
      </c>
      <c r="E17" s="449" t="s">
        <v>429</v>
      </c>
      <c r="F17" s="422" t="s">
        <v>172</v>
      </c>
      <c r="G17" s="422" t="s">
        <v>293</v>
      </c>
      <c r="H17" s="422" t="s">
        <v>299</v>
      </c>
      <c r="I17" s="422" t="s">
        <v>318</v>
      </c>
      <c r="J17" s="423" t="s">
        <v>11</v>
      </c>
      <c r="K17" s="423" t="s">
        <v>325</v>
      </c>
      <c r="L17" s="80"/>
      <c r="M17" s="81"/>
      <c r="N17" s="81"/>
      <c r="O17" s="199"/>
      <c r="P17" s="83"/>
      <c r="Q17" s="81"/>
      <c r="R17" s="82"/>
      <c r="S17" s="83"/>
      <c r="T17" s="84"/>
      <c r="U17" s="369"/>
      <c r="V17" s="518" t="s">
        <v>430</v>
      </c>
    </row>
    <row r="18" spans="1:22" ht="63.75" x14ac:dyDescent="0.25">
      <c r="A18" s="426"/>
      <c r="B18" s="436"/>
      <c r="C18" s="441" t="s">
        <v>402</v>
      </c>
      <c r="D18" s="498" t="s">
        <v>399</v>
      </c>
      <c r="E18" s="453" t="s">
        <v>434</v>
      </c>
      <c r="F18" s="422" t="s">
        <v>172</v>
      </c>
      <c r="G18" s="422" t="s">
        <v>293</v>
      </c>
      <c r="H18" s="422" t="s">
        <v>297</v>
      </c>
      <c r="I18" s="422" t="s">
        <v>7</v>
      </c>
      <c r="J18" s="423" t="s">
        <v>11</v>
      </c>
      <c r="K18" s="423" t="s">
        <v>102</v>
      </c>
      <c r="L18" s="80"/>
      <c r="M18" s="81"/>
      <c r="N18" s="81"/>
      <c r="O18" s="199"/>
      <c r="P18" s="83"/>
      <c r="Q18" s="81"/>
      <c r="R18" s="82"/>
      <c r="S18" s="83"/>
      <c r="T18" s="84"/>
      <c r="U18" s="369"/>
      <c r="V18" s="519" t="s">
        <v>398</v>
      </c>
    </row>
    <row r="19" spans="1:22" ht="38.25" x14ac:dyDescent="0.25">
      <c r="A19" s="428"/>
      <c r="B19" s="436"/>
      <c r="C19" s="442" t="s">
        <v>403</v>
      </c>
      <c r="D19" s="499" t="s">
        <v>431</v>
      </c>
      <c r="E19" s="448" t="s">
        <v>432</v>
      </c>
      <c r="F19" s="422" t="s">
        <v>172</v>
      </c>
      <c r="G19" s="422" t="s">
        <v>293</v>
      </c>
      <c r="H19" s="422" t="s">
        <v>299</v>
      </c>
      <c r="I19" s="422" t="s">
        <v>318</v>
      </c>
      <c r="J19" s="423" t="s">
        <v>11</v>
      </c>
      <c r="K19" s="423" t="s">
        <v>326</v>
      </c>
      <c r="L19" s="80"/>
      <c r="M19" s="81"/>
      <c r="N19" s="81"/>
      <c r="O19" s="199"/>
      <c r="P19" s="83"/>
      <c r="Q19" s="81"/>
      <c r="R19" s="82"/>
      <c r="S19" s="83"/>
      <c r="T19" s="84"/>
      <c r="U19" s="369"/>
      <c r="V19" s="384"/>
    </row>
    <row r="20" spans="1:22" ht="102.75" x14ac:dyDescent="0.25">
      <c r="A20" s="426"/>
      <c r="B20" s="436"/>
      <c r="C20" s="441" t="s">
        <v>404</v>
      </c>
      <c r="D20" s="498" t="s">
        <v>400</v>
      </c>
      <c r="E20" s="450" t="s">
        <v>435</v>
      </c>
      <c r="F20" s="422" t="s">
        <v>172</v>
      </c>
      <c r="G20" s="422" t="s">
        <v>294</v>
      </c>
      <c r="H20" s="422"/>
      <c r="I20" s="422" t="s">
        <v>318</v>
      </c>
      <c r="J20" s="423" t="s">
        <v>11</v>
      </c>
      <c r="K20" s="423" t="s">
        <v>324</v>
      </c>
      <c r="L20" s="80"/>
      <c r="M20" s="81"/>
      <c r="N20" s="81"/>
      <c r="O20" s="199"/>
      <c r="P20" s="83"/>
      <c r="Q20" s="81"/>
      <c r="R20" s="82"/>
      <c r="S20" s="83"/>
      <c r="T20" s="84"/>
      <c r="U20" s="369"/>
      <c r="V20" s="375"/>
    </row>
    <row r="21" spans="1:22" ht="51" x14ac:dyDescent="0.25">
      <c r="A21" s="333"/>
      <c r="B21" s="436"/>
      <c r="C21" s="465" t="s">
        <v>456</v>
      </c>
      <c r="D21" s="536" t="s">
        <v>535</v>
      </c>
      <c r="E21" s="454" t="s">
        <v>437</v>
      </c>
      <c r="F21" s="422" t="s">
        <v>172</v>
      </c>
      <c r="G21" s="422" t="s">
        <v>293</v>
      </c>
      <c r="H21" s="422" t="s">
        <v>299</v>
      </c>
      <c r="I21" s="422" t="s">
        <v>318</v>
      </c>
      <c r="J21" s="423" t="s">
        <v>12</v>
      </c>
      <c r="K21" s="423" t="s">
        <v>326</v>
      </c>
      <c r="L21" s="80"/>
      <c r="M21" s="81"/>
      <c r="N21" s="81"/>
      <c r="O21" s="199"/>
      <c r="P21" s="83"/>
      <c r="Q21" s="81"/>
      <c r="R21" s="82"/>
      <c r="S21" s="83"/>
      <c r="T21" s="84"/>
      <c r="U21" s="369"/>
      <c r="V21" s="375"/>
    </row>
    <row r="22" spans="1:22" ht="76.5" x14ac:dyDescent="0.25">
      <c r="A22" s="445"/>
      <c r="B22" s="539"/>
      <c r="C22" s="465" t="s">
        <v>464</v>
      </c>
      <c r="D22" s="536" t="s">
        <v>537</v>
      </c>
      <c r="E22" s="540" t="s">
        <v>463</v>
      </c>
      <c r="F22" s="422" t="s">
        <v>162</v>
      </c>
      <c r="G22" s="422" t="s">
        <v>293</v>
      </c>
      <c r="H22" s="422" t="s">
        <v>299</v>
      </c>
      <c r="I22" s="422" t="s">
        <v>103</v>
      </c>
      <c r="J22" s="423" t="s">
        <v>12</v>
      </c>
      <c r="K22" s="423" t="s">
        <v>326</v>
      </c>
      <c r="L22" s="80"/>
      <c r="M22" s="81"/>
      <c r="N22" s="81"/>
      <c r="O22" s="199"/>
      <c r="P22" s="83"/>
      <c r="Q22" s="81"/>
      <c r="R22" s="82"/>
      <c r="S22" s="83"/>
      <c r="T22" s="84">
        <v>2020</v>
      </c>
      <c r="U22" s="369"/>
      <c r="V22" s="375"/>
    </row>
    <row r="23" spans="1:22" ht="75.75" thickBot="1" x14ac:dyDescent="0.3">
      <c r="A23" s="445"/>
      <c r="B23" s="539"/>
      <c r="C23" s="465" t="s">
        <v>465</v>
      </c>
      <c r="D23" s="536" t="s">
        <v>466</v>
      </c>
      <c r="E23" s="541" t="s">
        <v>467</v>
      </c>
      <c r="F23" s="422" t="s">
        <v>172</v>
      </c>
      <c r="G23" s="422" t="s">
        <v>294</v>
      </c>
      <c r="H23" s="422"/>
      <c r="I23" s="422" t="s">
        <v>7</v>
      </c>
      <c r="J23" s="423" t="s">
        <v>11</v>
      </c>
      <c r="K23" s="423"/>
      <c r="L23" s="80"/>
      <c r="M23" s="81"/>
      <c r="N23" s="81"/>
      <c r="O23" s="199"/>
      <c r="P23" s="83"/>
      <c r="Q23" s="81"/>
      <c r="R23" s="82"/>
      <c r="S23" s="83"/>
      <c r="T23" s="84">
        <v>2019</v>
      </c>
      <c r="U23" s="369"/>
      <c r="V23" s="375"/>
    </row>
    <row r="24" spans="1:22" ht="63.75" x14ac:dyDescent="0.25">
      <c r="A24" s="333"/>
      <c r="B24" s="644" t="s">
        <v>24</v>
      </c>
      <c r="C24" s="440" t="s">
        <v>27</v>
      </c>
      <c r="D24" s="500" t="s">
        <v>372</v>
      </c>
      <c r="E24" s="72" t="s">
        <v>436</v>
      </c>
      <c r="F24" s="72" t="s">
        <v>318</v>
      </c>
      <c r="G24" s="301"/>
      <c r="H24" s="301"/>
      <c r="I24" s="72" t="s">
        <v>318</v>
      </c>
      <c r="J24" s="379" t="s">
        <v>11</v>
      </c>
      <c r="K24" s="379" t="s">
        <v>326</v>
      </c>
      <c r="L24" s="90"/>
      <c r="M24" s="91"/>
      <c r="N24" s="91"/>
      <c r="O24" s="198"/>
      <c r="P24" s="90"/>
      <c r="Q24" s="91"/>
      <c r="R24" s="92"/>
      <c r="S24" s="538">
        <v>36000</v>
      </c>
      <c r="T24" s="74">
        <v>2019</v>
      </c>
      <c r="U24" s="371">
        <v>2020</v>
      </c>
      <c r="V24" s="372"/>
    </row>
    <row r="25" spans="1:22" ht="116.25" customHeight="1" thickBot="1" x14ac:dyDescent="0.3">
      <c r="B25" s="652"/>
      <c r="C25" s="466" t="s">
        <v>28</v>
      </c>
      <c r="D25" s="533" t="s">
        <v>396</v>
      </c>
      <c r="E25" s="534" t="s">
        <v>417</v>
      </c>
      <c r="F25" s="85" t="s">
        <v>163</v>
      </c>
      <c r="G25" s="302"/>
      <c r="H25" s="302"/>
      <c r="I25" s="85" t="s">
        <v>7</v>
      </c>
      <c r="J25" s="381" t="s">
        <v>102</v>
      </c>
      <c r="K25" s="381"/>
      <c r="L25" s="86"/>
      <c r="M25" s="87"/>
      <c r="N25" s="87"/>
      <c r="O25" s="197"/>
      <c r="P25" s="86"/>
      <c r="Q25" s="87"/>
      <c r="R25" s="88"/>
      <c r="S25" s="86"/>
      <c r="T25" s="89"/>
      <c r="U25" s="370"/>
      <c r="V25" s="385" t="s">
        <v>421</v>
      </c>
    </row>
    <row r="26" spans="1:22" ht="76.5" x14ac:dyDescent="0.25">
      <c r="B26" s="644" t="s">
        <v>87</v>
      </c>
      <c r="C26" s="127" t="s">
        <v>29</v>
      </c>
      <c r="D26" s="501" t="s">
        <v>368</v>
      </c>
      <c r="E26" s="446" t="s">
        <v>426</v>
      </c>
      <c r="F26" s="72" t="s">
        <v>172</v>
      </c>
      <c r="G26" s="301"/>
      <c r="H26" s="301"/>
      <c r="I26" s="72" t="s">
        <v>7</v>
      </c>
      <c r="J26" s="379" t="s">
        <v>11</v>
      </c>
      <c r="K26" s="379" t="s">
        <v>326</v>
      </c>
      <c r="L26" s="502">
        <v>220</v>
      </c>
      <c r="M26" s="509">
        <v>320</v>
      </c>
      <c r="N26" s="91" t="s">
        <v>455</v>
      </c>
      <c r="O26" s="198" t="s">
        <v>455</v>
      </c>
      <c r="P26" s="90"/>
      <c r="Q26" s="91"/>
      <c r="R26" s="92"/>
      <c r="S26" s="73"/>
      <c r="T26" s="74"/>
      <c r="U26" s="371"/>
      <c r="V26" s="372" t="s">
        <v>410</v>
      </c>
    </row>
    <row r="27" spans="1:22" ht="370.5" thickBot="1" x14ac:dyDescent="0.3">
      <c r="B27" s="645"/>
      <c r="C27" s="126" t="s">
        <v>30</v>
      </c>
      <c r="D27" s="535" t="s">
        <v>409</v>
      </c>
      <c r="E27" s="534" t="s">
        <v>427</v>
      </c>
      <c r="F27" s="85" t="s">
        <v>102</v>
      </c>
      <c r="G27" s="302"/>
      <c r="H27" s="302"/>
      <c r="I27" s="85" t="s">
        <v>102</v>
      </c>
      <c r="J27" s="381" t="s">
        <v>102</v>
      </c>
      <c r="K27" s="381"/>
      <c r="L27" s="86"/>
      <c r="M27" s="87"/>
      <c r="N27" s="87"/>
      <c r="O27" s="197"/>
      <c r="P27" s="86"/>
      <c r="Q27" s="87"/>
      <c r="R27" s="88"/>
      <c r="S27" s="537">
        <v>20000</v>
      </c>
      <c r="T27" s="89">
        <v>2016</v>
      </c>
      <c r="U27" s="370">
        <v>2020</v>
      </c>
      <c r="V27" s="374"/>
    </row>
    <row r="28" spans="1:22" ht="34.5" customHeight="1" x14ac:dyDescent="0.25">
      <c r="D28" s="831" t="s">
        <v>532</v>
      </c>
      <c r="E28" s="831"/>
      <c r="F28" s="831"/>
      <c r="G28" s="831"/>
      <c r="H28" s="831"/>
      <c r="I28" s="831"/>
    </row>
    <row r="29" spans="1:22" x14ac:dyDescent="0.25">
      <c r="D29" s="30" t="s">
        <v>536</v>
      </c>
    </row>
    <row r="30" spans="1:22" x14ac:dyDescent="0.25">
      <c r="B30" s="641" t="s">
        <v>104</v>
      </c>
      <c r="C30" s="641"/>
      <c r="D30" s="641"/>
      <c r="E30" s="641"/>
      <c r="F30" s="641"/>
      <c r="G30" s="641"/>
      <c r="H30" s="641"/>
      <c r="I30" s="641"/>
      <c r="J30" s="641"/>
      <c r="K30" s="641"/>
      <c r="L30" s="641"/>
      <c r="M30" s="641"/>
      <c r="N30" s="641"/>
      <c r="O30" s="641"/>
      <c r="P30" s="641"/>
      <c r="Q30" s="641"/>
      <c r="R30" s="641"/>
      <c r="S30" s="641"/>
      <c r="T30" s="641"/>
      <c r="U30" s="641"/>
      <c r="V30" s="641"/>
    </row>
    <row r="31" spans="1:22" ht="15" customHeight="1" x14ac:dyDescent="0.25">
      <c r="B31" s="640" t="s">
        <v>110</v>
      </c>
      <c r="C31" s="640"/>
      <c r="D31" s="640"/>
      <c r="E31" s="640"/>
      <c r="F31" s="640"/>
      <c r="G31" s="640"/>
      <c r="H31" s="640"/>
      <c r="I31" s="640"/>
      <c r="J31" s="640"/>
      <c r="K31" s="640"/>
      <c r="L31" s="640"/>
      <c r="M31" s="640"/>
      <c r="N31" s="640"/>
      <c r="O31" s="640"/>
      <c r="P31" s="640"/>
      <c r="Q31" s="640"/>
      <c r="R31" s="640"/>
      <c r="S31" s="640"/>
      <c r="T31" s="640"/>
      <c r="U31" s="640"/>
      <c r="V31" s="640"/>
    </row>
    <row r="32" spans="1:22" ht="19.5" customHeight="1" x14ac:dyDescent="0.25">
      <c r="B32" s="30" t="s">
        <v>140</v>
      </c>
    </row>
    <row r="33" spans="2:18" x14ac:dyDescent="0.25">
      <c r="B33" s="30" t="s">
        <v>134</v>
      </c>
    </row>
    <row r="34" spans="2:18" x14ac:dyDescent="0.25">
      <c r="B34" s="30" t="s">
        <v>135</v>
      </c>
    </row>
    <row r="35" spans="2:18" x14ac:dyDescent="0.25">
      <c r="B35" s="30" t="s">
        <v>136</v>
      </c>
    </row>
    <row r="36" spans="2:18" x14ac:dyDescent="0.25">
      <c r="B36" s="30" t="s">
        <v>137</v>
      </c>
    </row>
    <row r="37" spans="2:18" x14ac:dyDescent="0.25">
      <c r="B37" s="30" t="s">
        <v>139</v>
      </c>
    </row>
    <row r="38" spans="2:18" x14ac:dyDescent="0.25">
      <c r="B38" s="30" t="s">
        <v>138</v>
      </c>
    </row>
    <row r="40" spans="2:18" x14ac:dyDescent="0.25">
      <c r="B40" s="630" t="s">
        <v>129</v>
      </c>
      <c r="C40" s="630"/>
      <c r="D40" s="630"/>
      <c r="E40" s="630"/>
      <c r="F40" s="630"/>
      <c r="G40" s="630"/>
      <c r="H40" s="630"/>
      <c r="I40" s="630"/>
      <c r="J40" s="630"/>
      <c r="K40" s="630"/>
      <c r="L40" s="630"/>
      <c r="M40" s="630"/>
      <c r="N40" s="630"/>
      <c r="O40" s="630"/>
      <c r="P40" s="630"/>
      <c r="Q40" s="630"/>
      <c r="R40" s="630"/>
    </row>
    <row r="41" spans="2:18" x14ac:dyDescent="0.25">
      <c r="B41" s="626" t="s">
        <v>214</v>
      </c>
      <c r="C41" s="626"/>
      <c r="D41" s="626"/>
      <c r="E41" s="626"/>
      <c r="F41" s="626"/>
      <c r="G41" s="626"/>
      <c r="H41" s="626"/>
      <c r="I41" s="626"/>
      <c r="J41" s="626"/>
      <c r="K41" s="626"/>
      <c r="L41" s="626"/>
      <c r="M41" s="626"/>
      <c r="N41" s="626"/>
      <c r="O41" s="626"/>
      <c r="P41" s="626"/>
      <c r="Q41" s="626"/>
      <c r="R41" s="626"/>
    </row>
    <row r="42" spans="2:18" x14ac:dyDescent="0.25">
      <c r="B42" s="625" t="s">
        <v>236</v>
      </c>
      <c r="C42" s="625"/>
      <c r="D42" s="625"/>
      <c r="E42" s="625"/>
      <c r="F42" s="625"/>
      <c r="G42" s="625"/>
      <c r="H42" s="625"/>
      <c r="I42" s="625"/>
      <c r="J42" s="625"/>
      <c r="K42" s="625"/>
      <c r="L42" s="625"/>
      <c r="M42" s="625"/>
      <c r="N42" s="625"/>
      <c r="O42" s="625"/>
      <c r="P42" s="625"/>
      <c r="Q42" s="625"/>
      <c r="R42" s="625"/>
    </row>
    <row r="43" spans="2:18" x14ac:dyDescent="0.25">
      <c r="B43" s="625" t="s">
        <v>215</v>
      </c>
      <c r="C43" s="625"/>
      <c r="D43" s="625"/>
      <c r="E43" s="625"/>
      <c r="F43" s="625"/>
      <c r="G43" s="625"/>
      <c r="H43" s="625"/>
      <c r="I43" s="625"/>
      <c r="J43" s="625"/>
      <c r="K43" s="625"/>
      <c r="L43" s="625"/>
      <c r="M43" s="625"/>
      <c r="N43" s="625"/>
      <c r="O43" s="625"/>
      <c r="P43" s="625"/>
      <c r="Q43" s="625"/>
      <c r="R43" s="625"/>
    </row>
    <row r="44" spans="2:18" x14ac:dyDescent="0.25">
      <c r="B44" s="625" t="s">
        <v>319</v>
      </c>
      <c r="C44" s="625"/>
      <c r="D44" s="625"/>
      <c r="E44" s="625"/>
      <c r="F44" s="625"/>
      <c r="G44" s="625"/>
      <c r="H44" s="625"/>
      <c r="I44" s="625"/>
      <c r="J44" s="625"/>
      <c r="K44" s="625"/>
      <c r="L44" s="625"/>
      <c r="M44" s="625"/>
      <c r="N44" s="625"/>
      <c r="O44" s="625"/>
      <c r="P44" s="625"/>
      <c r="Q44" s="625"/>
      <c r="R44" s="625"/>
    </row>
    <row r="45" spans="2:18" x14ac:dyDescent="0.25">
      <c r="B45" s="625" t="s">
        <v>177</v>
      </c>
      <c r="C45" s="625"/>
      <c r="D45" s="625"/>
      <c r="E45" s="625"/>
      <c r="F45" s="625"/>
      <c r="G45" s="625"/>
      <c r="H45" s="625"/>
      <c r="I45" s="625"/>
      <c r="J45" s="625"/>
      <c r="K45" s="625"/>
      <c r="L45" s="625"/>
      <c r="M45" s="625"/>
      <c r="N45" s="625"/>
      <c r="O45" s="625"/>
      <c r="P45" s="625"/>
      <c r="Q45" s="625"/>
      <c r="R45" s="625"/>
    </row>
    <row r="46" spans="2:18" x14ac:dyDescent="0.25">
      <c r="B46" s="625" t="s">
        <v>148</v>
      </c>
      <c r="C46" s="625"/>
      <c r="D46" s="625"/>
      <c r="E46" s="625"/>
      <c r="F46" s="625"/>
      <c r="G46" s="625"/>
      <c r="H46" s="625"/>
      <c r="I46" s="625"/>
      <c r="J46" s="625"/>
      <c r="K46" s="625"/>
      <c r="L46" s="625"/>
      <c r="M46" s="625"/>
      <c r="N46" s="625"/>
      <c r="O46" s="625"/>
      <c r="P46" s="625"/>
      <c r="Q46" s="625"/>
      <c r="R46" s="625"/>
    </row>
    <row r="47" spans="2:18" x14ac:dyDescent="0.25">
      <c r="B47" s="625" t="s">
        <v>320</v>
      </c>
      <c r="C47" s="625"/>
      <c r="D47" s="625"/>
      <c r="E47" s="625"/>
      <c r="F47" s="625"/>
      <c r="G47" s="625"/>
      <c r="H47" s="625"/>
      <c r="I47" s="625"/>
      <c r="J47" s="625"/>
      <c r="K47" s="625"/>
      <c r="L47" s="625"/>
      <c r="M47" s="625"/>
      <c r="N47" s="625"/>
      <c r="O47" s="625"/>
      <c r="P47" s="625"/>
      <c r="Q47" s="625"/>
      <c r="R47" s="625"/>
    </row>
    <row r="48" spans="2:18" x14ac:dyDescent="0.25">
      <c r="B48" s="625" t="s">
        <v>327</v>
      </c>
      <c r="C48" s="625"/>
      <c r="D48" s="625"/>
      <c r="E48" s="625"/>
      <c r="F48" s="625"/>
      <c r="G48" s="625"/>
      <c r="H48" s="625"/>
      <c r="I48" s="625"/>
      <c r="J48" s="625"/>
      <c r="K48" s="625"/>
      <c r="L48" s="625"/>
      <c r="M48" s="625"/>
      <c r="N48" s="625"/>
      <c r="O48" s="625"/>
      <c r="P48" s="625"/>
      <c r="Q48" s="625"/>
      <c r="R48" s="625"/>
    </row>
    <row r="49" spans="2:18" x14ac:dyDescent="0.25">
      <c r="B49" s="625" t="s">
        <v>234</v>
      </c>
      <c r="C49" s="625"/>
      <c r="D49" s="625"/>
      <c r="E49" s="625"/>
      <c r="F49" s="625"/>
      <c r="G49" s="625"/>
      <c r="H49" s="625"/>
      <c r="I49" s="625"/>
      <c r="J49" s="625"/>
      <c r="K49" s="625"/>
      <c r="L49" s="625"/>
      <c r="M49" s="625"/>
      <c r="N49" s="625"/>
      <c r="O49" s="625"/>
      <c r="P49" s="625"/>
      <c r="Q49" s="625"/>
      <c r="R49" s="625"/>
    </row>
    <row r="50" spans="2:18" x14ac:dyDescent="0.25">
      <c r="B50" s="326"/>
      <c r="C50" s="326"/>
      <c r="D50" s="326"/>
      <c r="E50" s="326"/>
      <c r="F50" s="326"/>
      <c r="G50" s="326"/>
      <c r="H50" s="326"/>
      <c r="I50" s="326"/>
      <c r="J50" s="326"/>
      <c r="K50" s="357"/>
      <c r="L50" s="326"/>
    </row>
    <row r="51" spans="2:18" x14ac:dyDescent="0.25">
      <c r="H51" s="30"/>
      <c r="I51" s="30"/>
      <c r="J51" s="30"/>
      <c r="K51" s="30"/>
      <c r="N51" s="324"/>
      <c r="O51" s="324"/>
      <c r="P51" s="324"/>
      <c r="Q51" s="324"/>
      <c r="R51" s="324"/>
    </row>
    <row r="52" spans="2:18" ht="14.1" customHeight="1" x14ac:dyDescent="0.25"/>
    <row r="53" spans="2:18" ht="14.1" customHeight="1" x14ac:dyDescent="0.25"/>
    <row r="54" spans="2:18" ht="14.1" customHeight="1" x14ac:dyDescent="0.25"/>
    <row r="55" spans="2:18" ht="14.1" customHeight="1" x14ac:dyDescent="0.25"/>
    <row r="56" spans="2:18" ht="14.1" customHeight="1" x14ac:dyDescent="0.25"/>
    <row r="58" spans="2:18" ht="14.1" customHeight="1" x14ac:dyDescent="0.25"/>
    <row r="59" spans="2:18" ht="14.1" customHeight="1" x14ac:dyDescent="0.25"/>
    <row r="60" spans="2:18" ht="14.1" customHeight="1" x14ac:dyDescent="0.25"/>
    <row r="61" spans="2:18" ht="14.1" customHeight="1" x14ac:dyDescent="0.25"/>
    <row r="62" spans="2:18" ht="14.1" customHeight="1" x14ac:dyDescent="0.25"/>
    <row r="63" spans="2:18" ht="14.1" customHeight="1" x14ac:dyDescent="0.25"/>
    <row r="64" spans="2:18" ht="14.1" customHeight="1" x14ac:dyDescent="0.25"/>
    <row r="65" ht="14.1" customHeight="1" x14ac:dyDescent="0.25"/>
    <row r="66" ht="14.1" customHeight="1" x14ac:dyDescent="0.25"/>
    <row r="67" ht="14.1" customHeight="1" x14ac:dyDescent="0.25"/>
    <row r="68" ht="14.1" customHeight="1" x14ac:dyDescent="0.25"/>
    <row r="69" ht="14.45"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45" customHeight="1" x14ac:dyDescent="0.25"/>
    <row r="82" spans="14:14" ht="14.1" customHeight="1" x14ac:dyDescent="0.25"/>
    <row r="83" spans="14:14" ht="14.1" customHeight="1" x14ac:dyDescent="0.25"/>
    <row r="84" spans="14:14" ht="14.1" customHeight="1" x14ac:dyDescent="0.25"/>
    <row r="85" spans="14:14" ht="14.1" customHeight="1" x14ac:dyDescent="0.25"/>
    <row r="86" spans="14:14" ht="14.1" customHeight="1" x14ac:dyDescent="0.25"/>
    <row r="87" spans="14:14" ht="14.45" customHeight="1" x14ac:dyDescent="0.25"/>
    <row r="88" spans="14:14" ht="14.1" customHeight="1" x14ac:dyDescent="0.25"/>
    <row r="89" spans="14:14" ht="14.1" customHeight="1" x14ac:dyDescent="0.25"/>
    <row r="90" spans="14:14" ht="38.1" customHeight="1" x14ac:dyDescent="0.25">
      <c r="N90" s="26"/>
    </row>
    <row r="91" spans="14:14" ht="30.95" customHeight="1" x14ac:dyDescent="0.25">
      <c r="N91" s="26"/>
    </row>
    <row r="92" spans="14:14" ht="33" customHeight="1" x14ac:dyDescent="0.25">
      <c r="N92" s="25"/>
    </row>
    <row r="93" spans="14:14" ht="39.950000000000003" customHeight="1" x14ac:dyDescent="0.25"/>
    <row r="94" spans="14:14" ht="21.95" customHeight="1" x14ac:dyDescent="0.25"/>
    <row r="95" spans="14:14" ht="14.1" customHeight="1" x14ac:dyDescent="0.25"/>
    <row r="96" spans="14:14" ht="14.1" customHeight="1" x14ac:dyDescent="0.25"/>
    <row r="97" ht="14.45"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45"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45" customHeight="1" x14ac:dyDescent="0.25"/>
  </sheetData>
  <mergeCells count="33">
    <mergeCell ref="B2:V2"/>
    <mergeCell ref="J4:J5"/>
    <mergeCell ref="L4:O4"/>
    <mergeCell ref="P4:R4"/>
    <mergeCell ref="S4:S5"/>
    <mergeCell ref="T4:T5"/>
    <mergeCell ref="U4:U5"/>
    <mergeCell ref="K4:K5"/>
    <mergeCell ref="B3:V3"/>
    <mergeCell ref="B4:B5"/>
    <mergeCell ref="H4:H5"/>
    <mergeCell ref="I4:I5"/>
    <mergeCell ref="B40:R40"/>
    <mergeCell ref="B31:V31"/>
    <mergeCell ref="B30:V30"/>
    <mergeCell ref="C4:C5"/>
    <mergeCell ref="B26:B27"/>
    <mergeCell ref="F4:F5"/>
    <mergeCell ref="G4:G5"/>
    <mergeCell ref="V4:V5"/>
    <mergeCell ref="B24:B25"/>
    <mergeCell ref="D4:D5"/>
    <mergeCell ref="E4:E5"/>
    <mergeCell ref="D28:I28"/>
    <mergeCell ref="B49:R49"/>
    <mergeCell ref="B41:R41"/>
    <mergeCell ref="B42:R42"/>
    <mergeCell ref="B43:R43"/>
    <mergeCell ref="B44:R44"/>
    <mergeCell ref="B45:R45"/>
    <mergeCell ref="B46:R46"/>
    <mergeCell ref="B48:R48"/>
    <mergeCell ref="B47:R47"/>
  </mergeCells>
  <conditionalFormatting sqref="C6:E7 D8:E8 C27:E27 C24:E24 C25:D26 V25 D17:D20 V17:V19 D16:E16 D13:D15 V13:V15 D10 D11:E12 L27:R27 N26:R26 Q7:R7 R6 R8 C8:C23 L9:R25">
    <cfRule type="containsBlanks" dxfId="54" priority="9">
      <formula>LEN(TRIM(C6))=0</formula>
    </cfRule>
  </conditionalFormatting>
  <conditionalFormatting sqref="S6:U27">
    <cfRule type="containsBlanks" dxfId="53" priority="8">
      <formula>LEN(TRIM(S6))=0</formula>
    </cfRule>
  </conditionalFormatting>
  <conditionalFormatting sqref="D9">
    <cfRule type="containsBlanks" dxfId="52" priority="7">
      <formula>LEN(TRIM(D9))=0</formula>
    </cfRule>
  </conditionalFormatting>
  <conditionalFormatting sqref="V6:V8 V10:V11">
    <cfRule type="containsBlanks" dxfId="51" priority="6">
      <formula>LEN(TRIM(V6))=0</formula>
    </cfRule>
  </conditionalFormatting>
  <conditionalFormatting sqref="V9">
    <cfRule type="containsBlanks" dxfId="50" priority="5">
      <formula>LEN(TRIM(V9))=0</formula>
    </cfRule>
  </conditionalFormatting>
  <conditionalFormatting sqref="E26">
    <cfRule type="containsBlanks" dxfId="49" priority="4">
      <formula>LEN(TRIM(E26))=0</formula>
    </cfRule>
  </conditionalFormatting>
  <conditionalFormatting sqref="E25">
    <cfRule type="containsBlanks" dxfId="48" priority="2">
      <formula>LEN(TRIM(E25))=0</formula>
    </cfRule>
  </conditionalFormatting>
  <conditionalFormatting sqref="E9">
    <cfRule type="containsBlanks" dxfId="47" priority="1">
      <formula>LEN(TRIM(E9))=0</formula>
    </cfRule>
  </conditionalFormatting>
  <dataValidations count="2">
    <dataValidation type="list" allowBlank="1" showInputMessage="1" showErrorMessage="1" sqref="G6:G23">
      <formula1>M1indname</formula1>
    </dataValidation>
    <dataValidation type="list" allowBlank="1" showInputMessage="1" showErrorMessage="1" sqref="H6:H23">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F6:F27</xm:sqref>
        </x14:dataValidation>
        <x14:dataValidation type="list" allowBlank="1" showInputMessage="1" showErrorMessage="1" promptTitle="ALTERNATIVE FUEL">
          <x14:formula1>
            <xm:f>Menus!$D$2:$D$11</xm:f>
          </x14:formula1>
          <xm:sqref>I6:I27</xm:sqref>
        </x14:dataValidation>
        <x14:dataValidation type="list" allowBlank="1" showInputMessage="1" showErrorMessage="1" promptTitle="MODE">
          <x14:formula1>
            <xm:f>Menus!$C$2:$C$7</xm:f>
          </x14:formula1>
          <xm:sqref>J6:J27</xm:sqref>
        </x14:dataValidation>
        <x14:dataValidation type="list" allowBlank="1" showInputMessage="1" showErrorMessage="1" promptTitle="MODE">
          <x14:formula1>
            <xm:f>Menus!$L$2:$L$5</xm:f>
          </x14:formula1>
          <xm:sqref>K6:K27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opLeftCell="A16" zoomScale="106" zoomScaleNormal="106" workbookViewId="0">
      <selection activeCell="D12" sqref="D12"/>
    </sheetView>
  </sheetViews>
  <sheetFormatPr baseColWidth="10" defaultColWidth="8.7109375" defaultRowHeight="15" x14ac:dyDescent="0.25"/>
  <cols>
    <col min="1" max="1" width="2.28515625" style="30" customWidth="1"/>
    <col min="2" max="2" width="13.85546875" style="30" customWidth="1"/>
    <col min="3" max="3" width="3.7109375" style="30" customWidth="1"/>
    <col min="4" max="4" width="26.28515625" style="30" customWidth="1"/>
    <col min="5" max="5" width="75.5703125" style="30" customWidth="1"/>
    <col min="6" max="6" width="11.140625" style="30" customWidth="1"/>
    <col min="7" max="7" width="13.28515625" style="30" customWidth="1"/>
    <col min="8" max="8" width="11.28515625" style="30" customWidth="1"/>
    <col min="9" max="9" width="13.140625" style="30" customWidth="1"/>
    <col min="10" max="14" width="8.28515625" style="30" customWidth="1"/>
    <col min="15" max="15" width="9.28515625" style="30" customWidth="1"/>
    <col min="16" max="16" width="9.7109375" style="30" customWidth="1"/>
    <col min="17" max="17" width="11.42578125" style="30" customWidth="1"/>
    <col min="18" max="19" width="5.7109375" style="30" customWidth="1"/>
    <col min="20" max="20" width="12.85546875" style="30" customWidth="1"/>
    <col min="21" max="16384" width="8.7109375" style="30"/>
  </cols>
  <sheetData>
    <row r="1" spans="1:20" ht="15.75" thickBot="1" x14ac:dyDescent="0.3">
      <c r="B1" s="30" t="s">
        <v>109</v>
      </c>
      <c r="O1" s="6"/>
      <c r="P1" s="6"/>
    </row>
    <row r="2" spans="1:20" ht="16.5" thickBot="1" x14ac:dyDescent="0.3">
      <c r="B2" s="631" t="s">
        <v>168</v>
      </c>
      <c r="C2" s="632"/>
      <c r="D2" s="632"/>
      <c r="E2" s="632"/>
      <c r="F2" s="632"/>
      <c r="G2" s="632"/>
      <c r="H2" s="632"/>
      <c r="I2" s="632"/>
      <c r="J2" s="632"/>
      <c r="K2" s="632"/>
      <c r="L2" s="632"/>
      <c r="M2" s="632"/>
      <c r="N2" s="632"/>
      <c r="O2" s="632"/>
      <c r="P2" s="632"/>
      <c r="Q2" s="632"/>
      <c r="R2" s="632"/>
      <c r="S2" s="632"/>
      <c r="T2" s="633"/>
    </row>
    <row r="3" spans="1:20" ht="15.75" thickBot="1" x14ac:dyDescent="0.3">
      <c r="B3" s="328"/>
      <c r="C3" s="328"/>
      <c r="D3" s="328"/>
      <c r="E3" s="328"/>
      <c r="F3" s="328"/>
      <c r="G3" s="328"/>
      <c r="H3" s="328"/>
      <c r="I3" s="359"/>
      <c r="J3" s="328"/>
      <c r="K3" s="328"/>
      <c r="L3" s="328"/>
      <c r="M3" s="328"/>
      <c r="N3" s="328"/>
      <c r="O3" s="328"/>
      <c r="P3" s="328"/>
    </row>
    <row r="4" spans="1:20" ht="31.5" customHeight="1" thickBot="1" x14ac:dyDescent="0.3">
      <c r="A4" s="6"/>
      <c r="B4" s="642" t="s">
        <v>79</v>
      </c>
      <c r="C4" s="642" t="s">
        <v>108</v>
      </c>
      <c r="D4" s="687" t="s">
        <v>23</v>
      </c>
      <c r="E4" s="642" t="s">
        <v>86</v>
      </c>
      <c r="F4" s="690" t="s">
        <v>161</v>
      </c>
      <c r="G4" s="684" t="s">
        <v>101</v>
      </c>
      <c r="H4" s="693" t="s">
        <v>6</v>
      </c>
      <c r="I4" s="648" t="s">
        <v>323</v>
      </c>
      <c r="J4" s="660" t="s">
        <v>165</v>
      </c>
      <c r="K4" s="661"/>
      <c r="L4" s="661"/>
      <c r="M4" s="662"/>
      <c r="N4" s="663" t="s">
        <v>166</v>
      </c>
      <c r="O4" s="664"/>
      <c r="P4" s="695"/>
      <c r="Q4" s="696" t="s">
        <v>178</v>
      </c>
      <c r="R4" s="674" t="s">
        <v>1</v>
      </c>
      <c r="S4" s="676" t="s">
        <v>147</v>
      </c>
      <c r="T4" s="684" t="s">
        <v>104</v>
      </c>
    </row>
    <row r="5" spans="1:20" ht="25.5" customHeight="1" thickBot="1" x14ac:dyDescent="0.3">
      <c r="A5" s="6"/>
      <c r="B5" s="686"/>
      <c r="C5" s="643"/>
      <c r="D5" s="688"/>
      <c r="E5" s="689"/>
      <c r="F5" s="691"/>
      <c r="G5" s="692"/>
      <c r="H5" s="694"/>
      <c r="I5" s="649"/>
      <c r="J5" s="337">
        <v>2016</v>
      </c>
      <c r="K5" s="335">
        <v>2017</v>
      </c>
      <c r="L5" s="335">
        <v>2018</v>
      </c>
      <c r="M5" s="336">
        <v>2019</v>
      </c>
      <c r="N5" s="23">
        <v>2020</v>
      </c>
      <c r="O5" s="131" t="s">
        <v>90</v>
      </c>
      <c r="P5" s="24" t="s">
        <v>91</v>
      </c>
      <c r="Q5" s="697"/>
      <c r="R5" s="675"/>
      <c r="S5" s="677"/>
      <c r="T5" s="685"/>
    </row>
    <row r="6" spans="1:20" ht="140.25" x14ac:dyDescent="0.25">
      <c r="A6" s="6"/>
      <c r="B6" s="678" t="s">
        <v>88</v>
      </c>
      <c r="C6" s="440">
        <v>1</v>
      </c>
      <c r="D6" s="439" t="s">
        <v>367</v>
      </c>
      <c r="E6" s="463" t="s">
        <v>442</v>
      </c>
      <c r="F6" s="432" t="s">
        <v>163</v>
      </c>
      <c r="G6" s="93" t="s">
        <v>7</v>
      </c>
      <c r="H6" s="382" t="s">
        <v>11</v>
      </c>
      <c r="I6" s="122" t="s">
        <v>326</v>
      </c>
      <c r="J6" s="429"/>
      <c r="K6" s="94"/>
      <c r="L6" s="94"/>
      <c r="M6" s="95"/>
      <c r="N6" s="96"/>
      <c r="O6" s="97"/>
      <c r="P6" s="98" t="s">
        <v>174</v>
      </c>
      <c r="Q6" s="73">
        <v>64700</v>
      </c>
      <c r="R6" s="74">
        <v>2013</v>
      </c>
      <c r="S6" s="371">
        <v>2017</v>
      </c>
      <c r="T6" s="372"/>
    </row>
    <row r="7" spans="1:20" ht="127.5" x14ac:dyDescent="0.25">
      <c r="A7" s="6"/>
      <c r="B7" s="679"/>
      <c r="C7" s="441">
        <v>2</v>
      </c>
      <c r="D7" s="448" t="s">
        <v>447</v>
      </c>
      <c r="E7" s="107" t="s">
        <v>443</v>
      </c>
      <c r="F7" s="433" t="s">
        <v>163</v>
      </c>
      <c r="G7" s="68" t="s">
        <v>7</v>
      </c>
      <c r="H7" s="107" t="s">
        <v>11</v>
      </c>
      <c r="I7" s="69" t="s">
        <v>326</v>
      </c>
      <c r="J7" s="430"/>
      <c r="K7" s="99"/>
      <c r="L7" s="99"/>
      <c r="M7" s="100"/>
      <c r="N7" s="101"/>
      <c r="O7" s="99"/>
      <c r="P7" s="100"/>
      <c r="Q7" s="78">
        <v>3300</v>
      </c>
      <c r="R7" s="79">
        <v>2019</v>
      </c>
      <c r="S7" s="368"/>
      <c r="T7" s="373"/>
    </row>
    <row r="8" spans="1:20" ht="102" x14ac:dyDescent="0.25">
      <c r="A8" s="6"/>
      <c r="B8" s="679"/>
      <c r="C8" s="441"/>
      <c r="D8" s="464" t="s">
        <v>446</v>
      </c>
      <c r="E8" s="461" t="s">
        <v>444</v>
      </c>
      <c r="F8" s="433" t="s">
        <v>318</v>
      </c>
      <c r="G8" s="68" t="s">
        <v>318</v>
      </c>
      <c r="H8" s="107" t="s">
        <v>11</v>
      </c>
      <c r="I8" s="69" t="s">
        <v>326</v>
      </c>
      <c r="J8" s="430"/>
      <c r="K8" s="99"/>
      <c r="L8" s="99"/>
      <c r="M8" s="100"/>
      <c r="N8" s="101"/>
      <c r="O8" s="99"/>
      <c r="P8" s="100"/>
      <c r="Q8" s="83">
        <v>30000</v>
      </c>
      <c r="R8" s="84">
        <v>2017</v>
      </c>
      <c r="S8" s="369">
        <v>2018</v>
      </c>
      <c r="T8" s="373"/>
    </row>
    <row r="9" spans="1:20" ht="115.5" x14ac:dyDescent="0.25">
      <c r="A9" s="6"/>
      <c r="B9" s="679"/>
      <c r="C9" s="465"/>
      <c r="D9" s="545" t="s">
        <v>449</v>
      </c>
      <c r="E9" s="447" t="s">
        <v>445</v>
      </c>
      <c r="F9" s="433" t="s">
        <v>318</v>
      </c>
      <c r="G9" s="68" t="s">
        <v>102</v>
      </c>
      <c r="H9" s="107" t="s">
        <v>102</v>
      </c>
      <c r="I9" s="69" t="s">
        <v>326</v>
      </c>
      <c r="J9" s="462"/>
      <c r="K9" s="201"/>
      <c r="L9" s="201"/>
      <c r="M9" s="202"/>
      <c r="N9" s="200"/>
      <c r="O9" s="201"/>
      <c r="P9" s="202"/>
      <c r="Q9" s="83">
        <v>4200</v>
      </c>
      <c r="R9" s="84">
        <v>2018</v>
      </c>
      <c r="S9" s="369">
        <v>2019</v>
      </c>
      <c r="T9" s="375"/>
    </row>
    <row r="10" spans="1:20" ht="165.75" x14ac:dyDescent="0.25">
      <c r="A10" s="6"/>
      <c r="B10" s="679"/>
      <c r="C10" s="465"/>
      <c r="D10" s="469" t="s">
        <v>448</v>
      </c>
      <c r="E10" s="69" t="s">
        <v>473</v>
      </c>
      <c r="F10" s="433" t="s">
        <v>318</v>
      </c>
      <c r="G10" s="68" t="s">
        <v>89</v>
      </c>
      <c r="H10" s="107" t="s">
        <v>318</v>
      </c>
      <c r="I10" s="69" t="s">
        <v>326</v>
      </c>
      <c r="J10" s="462"/>
      <c r="K10" s="201"/>
      <c r="L10" s="201"/>
      <c r="M10" s="202"/>
      <c r="N10" s="200"/>
      <c r="O10" s="201"/>
      <c r="P10" s="202"/>
      <c r="Q10" s="83"/>
      <c r="R10" s="84">
        <v>2019</v>
      </c>
      <c r="S10" s="369">
        <v>2020</v>
      </c>
      <c r="T10" s="375"/>
    </row>
    <row r="11" spans="1:20" ht="102" x14ac:dyDescent="0.25">
      <c r="A11" s="6"/>
      <c r="B11" s="679"/>
      <c r="C11" s="465"/>
      <c r="D11" s="469" t="s">
        <v>470</v>
      </c>
      <c r="E11" s="470" t="s">
        <v>469</v>
      </c>
      <c r="F11" s="433" t="s">
        <v>162</v>
      </c>
      <c r="G11" s="68" t="s">
        <v>102</v>
      </c>
      <c r="H11" s="107" t="s">
        <v>102</v>
      </c>
      <c r="I11" s="69" t="s">
        <v>102</v>
      </c>
      <c r="J11" s="462"/>
      <c r="K11" s="201"/>
      <c r="L11" s="201"/>
      <c r="M11" s="202"/>
      <c r="N11" s="200"/>
      <c r="O11" s="201"/>
      <c r="P11" s="202"/>
      <c r="Q11" s="83"/>
      <c r="R11" s="84"/>
      <c r="S11" s="369"/>
      <c r="T11" s="375"/>
    </row>
    <row r="12" spans="1:20" ht="76.5" x14ac:dyDescent="0.25">
      <c r="A12" s="6"/>
      <c r="B12" s="679"/>
      <c r="C12" s="465"/>
      <c r="D12" s="469" t="s">
        <v>520</v>
      </c>
      <c r="E12" s="613" t="s">
        <v>505</v>
      </c>
      <c r="F12" s="433" t="s">
        <v>318</v>
      </c>
      <c r="G12" s="68" t="s">
        <v>89</v>
      </c>
      <c r="H12" s="107" t="s">
        <v>14</v>
      </c>
      <c r="I12" s="69" t="s">
        <v>102</v>
      </c>
      <c r="J12" s="462"/>
      <c r="K12" s="201"/>
      <c r="L12" s="201"/>
      <c r="M12" s="202"/>
      <c r="N12" s="200"/>
      <c r="O12" s="201"/>
      <c r="P12" s="202"/>
      <c r="Q12" s="83"/>
      <c r="R12" s="84"/>
      <c r="S12" s="369"/>
      <c r="T12" s="375"/>
    </row>
    <row r="13" spans="1:20" ht="267.75" x14ac:dyDescent="0.25">
      <c r="A13" s="6"/>
      <c r="B13" s="679"/>
      <c r="C13" s="465"/>
      <c r="D13" s="521" t="s">
        <v>504</v>
      </c>
      <c r="E13" s="614" t="s">
        <v>501</v>
      </c>
      <c r="F13" s="433" t="s">
        <v>318</v>
      </c>
      <c r="G13" s="68" t="s">
        <v>318</v>
      </c>
      <c r="H13" s="107" t="s">
        <v>12</v>
      </c>
      <c r="I13" s="69" t="s">
        <v>326</v>
      </c>
      <c r="J13" s="462"/>
      <c r="K13" s="201"/>
      <c r="L13" s="201"/>
      <c r="M13" s="202"/>
      <c r="N13" s="200"/>
      <c r="O13" s="201"/>
      <c r="P13" s="202"/>
      <c r="Q13" s="83">
        <v>30000</v>
      </c>
      <c r="R13" s="84"/>
      <c r="S13" s="369"/>
      <c r="T13" s="375"/>
    </row>
    <row r="14" spans="1:20" ht="15.75" thickBot="1" x14ac:dyDescent="0.3">
      <c r="A14" s="6"/>
      <c r="B14" s="680"/>
      <c r="C14" s="466"/>
      <c r="D14" s="425"/>
      <c r="E14" s="102"/>
      <c r="F14" s="434" t="s">
        <v>163</v>
      </c>
      <c r="G14" s="70" t="s">
        <v>102</v>
      </c>
      <c r="H14" s="102" t="s">
        <v>102</v>
      </c>
      <c r="I14" s="71" t="s">
        <v>102</v>
      </c>
      <c r="J14" s="431"/>
      <c r="K14" s="103"/>
      <c r="L14" s="103"/>
      <c r="M14" s="104"/>
      <c r="N14" s="200"/>
      <c r="O14" s="201"/>
      <c r="P14" s="202"/>
      <c r="Q14" s="83"/>
      <c r="R14" s="84"/>
      <c r="S14" s="369"/>
      <c r="T14" s="374"/>
    </row>
    <row r="15" spans="1:20" ht="128.25" thickBot="1" x14ac:dyDescent="0.3">
      <c r="A15" s="6"/>
      <c r="B15" s="681" t="s">
        <v>92</v>
      </c>
      <c r="C15" s="440">
        <v>1</v>
      </c>
      <c r="D15" s="377" t="s">
        <v>471</v>
      </c>
      <c r="E15" s="382" t="s">
        <v>472</v>
      </c>
      <c r="F15" s="432" t="s">
        <v>172</v>
      </c>
      <c r="G15" s="93" t="s">
        <v>7</v>
      </c>
      <c r="H15" s="382" t="s">
        <v>318</v>
      </c>
      <c r="I15" s="122" t="s">
        <v>102</v>
      </c>
      <c r="J15" s="429"/>
      <c r="K15" s="94"/>
      <c r="L15" s="94"/>
      <c r="M15" s="95"/>
      <c r="N15" s="106"/>
      <c r="O15" s="94"/>
      <c r="P15" s="95"/>
      <c r="Q15" s="90"/>
      <c r="R15" s="74"/>
      <c r="S15" s="371"/>
      <c r="T15" s="376"/>
    </row>
    <row r="16" spans="1:20" x14ac:dyDescent="0.25">
      <c r="B16" s="682"/>
      <c r="C16" s="441">
        <v>2</v>
      </c>
      <c r="D16" s="110"/>
      <c r="E16" s="107"/>
      <c r="F16" s="433" t="s">
        <v>102</v>
      </c>
      <c r="G16" s="68" t="s">
        <v>102</v>
      </c>
      <c r="H16" s="107" t="s">
        <v>102</v>
      </c>
      <c r="I16" s="69" t="s">
        <v>102</v>
      </c>
      <c r="J16" s="430"/>
      <c r="K16" s="99"/>
      <c r="L16" s="99"/>
      <c r="M16" s="100"/>
      <c r="N16" s="101"/>
      <c r="O16" s="99"/>
      <c r="P16" s="100"/>
      <c r="Q16" s="76"/>
      <c r="R16" s="79"/>
      <c r="S16" s="368"/>
      <c r="T16" s="373"/>
    </row>
    <row r="17" spans="2:20" x14ac:dyDescent="0.25">
      <c r="B17" s="682"/>
      <c r="C17" s="467"/>
      <c r="D17" s="110"/>
      <c r="E17" s="107"/>
      <c r="F17" s="433" t="s">
        <v>102</v>
      </c>
      <c r="G17" s="68" t="s">
        <v>102</v>
      </c>
      <c r="H17" s="107" t="s">
        <v>102</v>
      </c>
      <c r="I17" s="69" t="s">
        <v>102</v>
      </c>
      <c r="J17" s="430"/>
      <c r="K17" s="99"/>
      <c r="L17" s="99"/>
      <c r="M17" s="100"/>
      <c r="N17" s="101"/>
      <c r="O17" s="99"/>
      <c r="P17" s="100"/>
      <c r="Q17" s="80"/>
      <c r="R17" s="84" t="s">
        <v>176</v>
      </c>
      <c r="S17" s="369"/>
      <c r="T17" s="373"/>
    </row>
    <row r="18" spans="2:20" ht="19.5" customHeight="1" thickBot="1" x14ac:dyDescent="0.3">
      <c r="B18" s="683"/>
      <c r="C18" s="468"/>
      <c r="D18" s="111"/>
      <c r="E18" s="102"/>
      <c r="F18" s="434" t="s">
        <v>102</v>
      </c>
      <c r="G18" s="70" t="s">
        <v>102</v>
      </c>
      <c r="H18" s="102" t="s">
        <v>102</v>
      </c>
      <c r="I18" s="71" t="s">
        <v>102</v>
      </c>
      <c r="J18" s="431"/>
      <c r="K18" s="103"/>
      <c r="L18" s="103"/>
      <c r="M18" s="104"/>
      <c r="N18" s="105"/>
      <c r="O18" s="103"/>
      <c r="P18" s="104"/>
      <c r="Q18" s="86"/>
      <c r="R18" s="89"/>
      <c r="S18" s="370"/>
      <c r="T18" s="374"/>
    </row>
    <row r="19" spans="2:20" x14ac:dyDescent="0.25">
      <c r="Q19" s="123"/>
      <c r="R19" s="124"/>
      <c r="S19" s="124"/>
    </row>
    <row r="20" spans="2:20" x14ac:dyDescent="0.25">
      <c r="P20" s="3"/>
      <c r="Q20" s="123"/>
      <c r="R20" s="124"/>
      <c r="S20" s="124"/>
    </row>
    <row r="21" spans="2:20" x14ac:dyDescent="0.25">
      <c r="B21" s="641" t="s">
        <v>104</v>
      </c>
      <c r="C21" s="641"/>
      <c r="D21" s="641"/>
      <c r="E21" s="641"/>
      <c r="F21" s="641"/>
      <c r="G21" s="641"/>
      <c r="H21" s="641"/>
      <c r="I21" s="641"/>
      <c r="J21" s="641"/>
      <c r="K21" s="641"/>
      <c r="L21" s="641"/>
      <c r="M21" s="641"/>
      <c r="N21" s="641"/>
      <c r="O21" s="641"/>
      <c r="P21" s="641"/>
      <c r="Q21" s="123"/>
      <c r="R21" s="124"/>
      <c r="S21" s="124"/>
    </row>
    <row r="22" spans="2:20" ht="15.6" customHeight="1" x14ac:dyDescent="0.25">
      <c r="B22" s="625" t="s">
        <v>117</v>
      </c>
      <c r="C22" s="625"/>
      <c r="D22" s="625"/>
      <c r="E22" s="625"/>
      <c r="F22" s="625"/>
      <c r="G22" s="625"/>
      <c r="H22" s="625"/>
      <c r="I22" s="625"/>
      <c r="J22" s="625"/>
      <c r="K22" s="625"/>
      <c r="L22" s="625"/>
      <c r="M22" s="625"/>
      <c r="N22" s="625"/>
      <c r="O22" s="625"/>
      <c r="P22" s="625"/>
      <c r="Q22" s="123"/>
      <c r="R22" s="124"/>
      <c r="S22" s="124"/>
    </row>
    <row r="23" spans="2:20" ht="50.25" customHeight="1" x14ac:dyDescent="0.25">
      <c r="B23" s="673" t="s">
        <v>272</v>
      </c>
      <c r="C23" s="673"/>
      <c r="D23" s="673"/>
      <c r="E23" s="673"/>
      <c r="F23" s="673"/>
      <c r="G23" s="673"/>
      <c r="H23" s="673"/>
      <c r="I23" s="673"/>
      <c r="J23" s="673"/>
      <c r="K23" s="673"/>
      <c r="L23" s="673"/>
      <c r="M23" s="673"/>
      <c r="N23" s="673"/>
      <c r="O23" s="673"/>
      <c r="P23" s="673"/>
    </row>
    <row r="25" spans="2:20" ht="17.25" customHeight="1" x14ac:dyDescent="0.25">
      <c r="B25" s="630" t="s">
        <v>129</v>
      </c>
      <c r="C25" s="630"/>
      <c r="D25" s="630"/>
      <c r="E25" s="630"/>
      <c r="F25" s="630"/>
      <c r="G25" s="630"/>
      <c r="H25" s="630"/>
      <c r="I25" s="630"/>
      <c r="J25" s="630"/>
      <c r="K25" s="630"/>
      <c r="L25" s="630"/>
      <c r="M25" s="630"/>
      <c r="N25" s="630"/>
      <c r="O25" s="630"/>
      <c r="P25" s="630"/>
    </row>
    <row r="26" spans="2:20" x14ac:dyDescent="0.25">
      <c r="B26" s="626" t="s">
        <v>214</v>
      </c>
      <c r="C26" s="626"/>
      <c r="D26" s="626"/>
      <c r="E26" s="626"/>
      <c r="F26" s="626"/>
      <c r="G26" s="626"/>
      <c r="H26" s="626"/>
      <c r="I26" s="626"/>
      <c r="J26" s="626"/>
      <c r="K26" s="626"/>
      <c r="L26" s="626"/>
      <c r="M26" s="626"/>
      <c r="N26" s="626"/>
      <c r="O26" s="626"/>
      <c r="P26" s="626"/>
      <c r="Q26" s="626"/>
      <c r="R26" s="626"/>
      <c r="S26" s="626"/>
    </row>
    <row r="27" spans="2:20" x14ac:dyDescent="0.25">
      <c r="B27" s="625" t="s">
        <v>133</v>
      </c>
      <c r="C27" s="625"/>
      <c r="D27" s="625"/>
      <c r="E27" s="625"/>
      <c r="F27" s="625"/>
      <c r="G27" s="625"/>
      <c r="H27" s="625"/>
      <c r="I27" s="625"/>
      <c r="J27" s="625"/>
      <c r="K27" s="625"/>
      <c r="L27" s="625"/>
      <c r="M27" s="625"/>
      <c r="N27" s="625"/>
      <c r="O27" s="625"/>
      <c r="P27" s="625"/>
      <c r="Q27" s="625"/>
      <c r="R27" s="625"/>
      <c r="S27" s="625"/>
    </row>
    <row r="28" spans="2:20" x14ac:dyDescent="0.25">
      <c r="B28" s="625" t="s">
        <v>215</v>
      </c>
      <c r="C28" s="625"/>
      <c r="D28" s="625"/>
      <c r="E28" s="625"/>
      <c r="F28" s="625"/>
      <c r="G28" s="625"/>
      <c r="H28" s="625"/>
      <c r="I28" s="625"/>
      <c r="J28" s="625"/>
      <c r="K28" s="625"/>
      <c r="L28" s="625"/>
      <c r="M28" s="625"/>
      <c r="N28" s="625"/>
      <c r="O28" s="625"/>
      <c r="P28" s="625"/>
      <c r="Q28" s="625"/>
      <c r="R28" s="625"/>
      <c r="S28" s="625"/>
    </row>
    <row r="29" spans="2:20" x14ac:dyDescent="0.25">
      <c r="B29" s="625" t="s">
        <v>321</v>
      </c>
      <c r="C29" s="625"/>
      <c r="D29" s="625"/>
      <c r="E29" s="625"/>
      <c r="F29" s="625"/>
      <c r="G29" s="625"/>
      <c r="H29" s="625"/>
      <c r="I29" s="625"/>
      <c r="J29" s="625"/>
      <c r="K29" s="625"/>
      <c r="L29" s="625"/>
      <c r="M29" s="625"/>
      <c r="N29" s="625"/>
      <c r="O29" s="625"/>
      <c r="P29" s="625"/>
      <c r="Q29" s="625"/>
      <c r="R29" s="625"/>
      <c r="S29" s="625"/>
    </row>
    <row r="30" spans="2:20" x14ac:dyDescent="0.25">
      <c r="B30" s="625" t="s">
        <v>177</v>
      </c>
      <c r="C30" s="625"/>
      <c r="D30" s="625"/>
      <c r="E30" s="625"/>
      <c r="F30" s="625"/>
      <c r="G30" s="625"/>
      <c r="H30" s="625"/>
      <c r="I30" s="625"/>
      <c r="J30" s="625"/>
      <c r="K30" s="625"/>
      <c r="L30" s="625"/>
      <c r="M30" s="625"/>
      <c r="N30" s="625"/>
      <c r="O30" s="625"/>
      <c r="P30" s="625"/>
      <c r="Q30" s="625"/>
      <c r="R30" s="625"/>
      <c r="S30" s="625"/>
    </row>
    <row r="31" spans="2:20" x14ac:dyDescent="0.25">
      <c r="B31" s="625" t="s">
        <v>149</v>
      </c>
      <c r="C31" s="625"/>
      <c r="D31" s="625"/>
      <c r="E31" s="625"/>
      <c r="F31" s="625"/>
      <c r="G31" s="625"/>
      <c r="H31" s="625"/>
      <c r="I31" s="625"/>
      <c r="J31" s="625"/>
      <c r="K31" s="625"/>
      <c r="L31" s="625"/>
      <c r="M31" s="625"/>
      <c r="N31" s="625"/>
      <c r="O31" s="625"/>
      <c r="P31" s="625"/>
      <c r="Q31" s="625"/>
      <c r="R31" s="625"/>
      <c r="S31" s="625"/>
    </row>
    <row r="32" spans="2:20" x14ac:dyDescent="0.25">
      <c r="B32" s="625" t="s">
        <v>320</v>
      </c>
      <c r="C32" s="625"/>
      <c r="D32" s="625"/>
      <c r="E32" s="625"/>
      <c r="F32" s="625"/>
      <c r="G32" s="625"/>
      <c r="H32" s="625"/>
      <c r="I32" s="625"/>
      <c r="J32" s="625"/>
      <c r="K32" s="625"/>
      <c r="L32" s="625"/>
      <c r="M32" s="625"/>
      <c r="N32" s="625"/>
      <c r="O32" s="625"/>
      <c r="P32" s="625"/>
      <c r="Q32" s="625"/>
      <c r="R32" s="625"/>
      <c r="S32" s="625"/>
    </row>
    <row r="33" spans="2:19" x14ac:dyDescent="0.25">
      <c r="B33" s="625" t="s">
        <v>327</v>
      </c>
      <c r="C33" s="625"/>
      <c r="D33" s="625"/>
      <c r="E33" s="625"/>
      <c r="F33" s="625"/>
      <c r="G33" s="625"/>
      <c r="H33" s="625"/>
      <c r="I33" s="625"/>
      <c r="J33" s="625"/>
      <c r="K33" s="625"/>
      <c r="L33" s="625"/>
      <c r="M33" s="625"/>
      <c r="N33" s="625"/>
      <c r="O33" s="625"/>
      <c r="P33" s="625"/>
      <c r="Q33" s="625"/>
      <c r="R33" s="625"/>
      <c r="S33" s="625"/>
    </row>
    <row r="34" spans="2:19" x14ac:dyDescent="0.25">
      <c r="B34" s="625" t="s">
        <v>234</v>
      </c>
      <c r="C34" s="625"/>
      <c r="D34" s="625"/>
      <c r="E34" s="625"/>
      <c r="F34" s="625"/>
      <c r="G34" s="625"/>
      <c r="H34" s="625"/>
      <c r="I34" s="625"/>
      <c r="J34" s="625"/>
      <c r="K34" s="625"/>
      <c r="L34" s="625"/>
      <c r="M34" s="625"/>
      <c r="N34" s="625"/>
      <c r="O34" s="625"/>
      <c r="P34" s="625"/>
      <c r="Q34" s="625"/>
      <c r="R34" s="625"/>
      <c r="S34" s="625"/>
    </row>
    <row r="35" spans="2:19" x14ac:dyDescent="0.25">
      <c r="B35" s="326"/>
      <c r="C35" s="326"/>
      <c r="D35" s="326"/>
      <c r="E35" s="326"/>
      <c r="F35" s="326"/>
      <c r="G35" s="326"/>
      <c r="H35" s="326"/>
      <c r="I35" s="357"/>
      <c r="J35" s="326"/>
      <c r="K35" s="326"/>
      <c r="L35" s="326"/>
      <c r="M35" s="326"/>
      <c r="N35" s="326"/>
      <c r="O35" s="326"/>
      <c r="P35" s="326"/>
    </row>
    <row r="37" spans="2:19" ht="15" customHeight="1" x14ac:dyDescent="0.25"/>
    <row r="38" spans="2:19" ht="15" customHeight="1" x14ac:dyDescent="0.25"/>
    <row r="39" spans="2:19" ht="15" customHeight="1" x14ac:dyDescent="0.25"/>
    <row r="40" spans="2:19" ht="15" customHeight="1" x14ac:dyDescent="0.25"/>
    <row r="41" spans="2:19" ht="14.45" customHeight="1" x14ac:dyDescent="0.25"/>
    <row r="42" spans="2:19" ht="15" customHeight="1" x14ac:dyDescent="0.25"/>
    <row r="43" spans="2:19" ht="15" customHeight="1" x14ac:dyDescent="0.25"/>
    <row r="44" spans="2:19" ht="14.45" customHeight="1" x14ac:dyDescent="0.25"/>
    <row r="45" spans="2:19" ht="15" customHeight="1" x14ac:dyDescent="0.25"/>
    <row r="46" spans="2:19" ht="15" customHeight="1" x14ac:dyDescent="0.25"/>
    <row r="47" spans="2:19" ht="15" customHeight="1" x14ac:dyDescent="0.25"/>
    <row r="48" spans="2:19" ht="15" customHeight="1" x14ac:dyDescent="0.25"/>
    <row r="49" ht="15" customHeight="1" x14ac:dyDescent="0.25"/>
    <row r="50" ht="15" customHeight="1" x14ac:dyDescent="0.25"/>
    <row r="52" ht="15" customHeight="1" x14ac:dyDescent="0.25"/>
    <row r="53" ht="15" customHeight="1" x14ac:dyDescent="0.25"/>
    <row r="54" ht="15" customHeight="1" x14ac:dyDescent="0.25"/>
    <row r="55" ht="15" customHeight="1" x14ac:dyDescent="0.25"/>
    <row r="56" ht="15" customHeight="1" x14ac:dyDescent="0.25"/>
  </sheetData>
  <mergeCells count="30">
    <mergeCell ref="B34:S34"/>
    <mergeCell ref="B33:S33"/>
    <mergeCell ref="T4:T5"/>
    <mergeCell ref="B2:T2"/>
    <mergeCell ref="B21:P21"/>
    <mergeCell ref="B4:B5"/>
    <mergeCell ref="C4:C5"/>
    <mergeCell ref="D4:D5"/>
    <mergeCell ref="E4:E5"/>
    <mergeCell ref="F4:F5"/>
    <mergeCell ref="G4:G5"/>
    <mergeCell ref="H4:H5"/>
    <mergeCell ref="J4:M4"/>
    <mergeCell ref="N4:P4"/>
    <mergeCell ref="Q4:Q5"/>
    <mergeCell ref="B29:S29"/>
    <mergeCell ref="B30:S30"/>
    <mergeCell ref="I4:I5"/>
    <mergeCell ref="B32:S32"/>
    <mergeCell ref="B23:P23"/>
    <mergeCell ref="B25:P25"/>
    <mergeCell ref="B26:S26"/>
    <mergeCell ref="B27:S27"/>
    <mergeCell ref="B28:S28"/>
    <mergeCell ref="R4:R5"/>
    <mergeCell ref="S4:S5"/>
    <mergeCell ref="B6:B14"/>
    <mergeCell ref="B15:B18"/>
    <mergeCell ref="B22:P22"/>
    <mergeCell ref="B31:S31"/>
  </mergeCells>
  <conditionalFormatting sqref="C14:M18 D8 C6:C13 E6:M8 E10:E13 F9:M13">
    <cfRule type="containsBlanks" dxfId="46" priority="3">
      <formula>LEN(TRIM(C6))=0</formula>
    </cfRule>
  </conditionalFormatting>
  <conditionalFormatting sqref="D6">
    <cfRule type="containsBlanks" dxfId="45" priority="1">
      <formula>LEN(TRIM(D6))=0</formula>
    </cfRule>
  </conditionalFormatting>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F15:F18 F12</xm:sqref>
        </x14:dataValidation>
        <x14:dataValidation type="list" allowBlank="1" showInputMessage="1" showErrorMessage="1" promptTitle="MODE">
          <x14:formula1>
            <xm:f>Menus!$C$2:$C$7</xm:f>
          </x14:formula1>
          <xm:sqref>H6:H18</xm:sqref>
        </x14:dataValidation>
        <x14:dataValidation type="list" allowBlank="1" showInputMessage="1" showErrorMessage="1" promptTitle="ALTERNATIVE FUEL">
          <x14:formula1>
            <xm:f>Menus!$D$2:$D$11</xm:f>
          </x14:formula1>
          <xm:sqref>G6:G18</xm:sqref>
        </x14:dataValidation>
        <x14:dataValidation type="list" allowBlank="1" showInputMessage="1" showErrorMessage="1" promptTitle="MODE">
          <x14:formula1>
            <xm:f>Menus!$L$2:$L$5</xm:f>
          </x14:formula1>
          <xm:sqref>I6:I18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topLeftCell="A7" zoomScale="70" zoomScaleNormal="70" workbookViewId="0">
      <selection activeCell="C8" sqref="C8"/>
    </sheetView>
  </sheetViews>
  <sheetFormatPr baseColWidth="10" defaultColWidth="8.7109375" defaultRowHeight="15" x14ac:dyDescent="0.25"/>
  <cols>
    <col min="1" max="1" width="2.140625" customWidth="1"/>
    <col min="2" max="2" width="4.28515625" customWidth="1"/>
    <col min="3" max="3" width="17" customWidth="1"/>
    <col min="4" max="4" width="136.85546875" customWidth="1"/>
    <col min="5" max="5" width="11.7109375" style="30"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x14ac:dyDescent="0.3">
      <c r="B1" t="s">
        <v>107</v>
      </c>
    </row>
    <row r="2" spans="2:18" ht="16.5" thickBot="1" x14ac:dyDescent="0.3">
      <c r="B2" s="631" t="s">
        <v>15</v>
      </c>
      <c r="C2" s="632"/>
      <c r="D2" s="632"/>
      <c r="E2" s="632"/>
      <c r="F2" s="632"/>
      <c r="G2" s="632"/>
      <c r="H2" s="632"/>
      <c r="I2" s="632"/>
      <c r="J2" s="632"/>
      <c r="K2" s="632"/>
      <c r="L2" s="632"/>
      <c r="M2" s="632"/>
      <c r="N2" s="632"/>
      <c r="O2" s="632"/>
      <c r="P2" s="632"/>
      <c r="Q2" s="632"/>
      <c r="R2" s="633"/>
    </row>
    <row r="3" spans="2:18" ht="15.75" thickBot="1" x14ac:dyDescent="0.3">
      <c r="B3" s="698"/>
      <c r="C3" s="698"/>
      <c r="D3" s="698"/>
      <c r="E3" s="698"/>
      <c r="F3" s="698"/>
      <c r="G3" s="698"/>
      <c r="H3" s="698"/>
      <c r="I3" s="698"/>
      <c r="J3" s="698"/>
      <c r="K3" s="698"/>
      <c r="L3" s="698"/>
      <c r="M3" s="698"/>
      <c r="N3" s="698"/>
      <c r="O3" s="698"/>
      <c r="P3" s="698"/>
      <c r="Q3" s="698"/>
    </row>
    <row r="4" spans="2:18" ht="32.25" customHeight="1" thickBot="1" x14ac:dyDescent="0.3">
      <c r="B4" s="646" t="s">
        <v>108</v>
      </c>
      <c r="C4" s="642" t="s">
        <v>23</v>
      </c>
      <c r="D4" s="642" t="s">
        <v>86</v>
      </c>
      <c r="E4" s="642" t="s">
        <v>161</v>
      </c>
      <c r="F4" s="684" t="s">
        <v>101</v>
      </c>
      <c r="G4" s="693" t="s">
        <v>6</v>
      </c>
      <c r="H4" s="660" t="s">
        <v>165</v>
      </c>
      <c r="I4" s="661"/>
      <c r="J4" s="661"/>
      <c r="K4" s="662"/>
      <c r="L4" s="663" t="s">
        <v>166</v>
      </c>
      <c r="M4" s="664"/>
      <c r="N4" s="664"/>
      <c r="O4" s="703" t="s">
        <v>179</v>
      </c>
      <c r="P4" s="674" t="s">
        <v>1</v>
      </c>
      <c r="Q4" s="676" t="s">
        <v>147</v>
      </c>
      <c r="R4" s="684" t="s">
        <v>104</v>
      </c>
    </row>
    <row r="5" spans="2:18" ht="33" customHeight="1" thickBot="1" x14ac:dyDescent="0.3">
      <c r="B5" s="700"/>
      <c r="C5" s="701"/>
      <c r="D5" s="699"/>
      <c r="E5" s="702"/>
      <c r="F5" s="692"/>
      <c r="G5" s="694"/>
      <c r="H5" s="329">
        <v>2016</v>
      </c>
      <c r="I5" s="330">
        <v>2017</v>
      </c>
      <c r="J5" s="330">
        <v>2018</v>
      </c>
      <c r="K5" s="331">
        <v>2019</v>
      </c>
      <c r="L5" s="203">
        <v>2020</v>
      </c>
      <c r="M5" s="414" t="s">
        <v>90</v>
      </c>
      <c r="N5" s="415" t="s">
        <v>91</v>
      </c>
      <c r="O5" s="704"/>
      <c r="P5" s="705"/>
      <c r="Q5" s="706"/>
      <c r="R5" s="685"/>
    </row>
    <row r="6" spans="2:18" ht="84.75" customHeight="1" thickBot="1" x14ac:dyDescent="0.3">
      <c r="B6" s="457">
        <v>1</v>
      </c>
      <c r="C6" s="455" t="s">
        <v>439</v>
      </c>
      <c r="D6" s="460" t="s">
        <v>506</v>
      </c>
      <c r="E6" s="93" t="s">
        <v>318</v>
      </c>
      <c r="F6" s="93" t="s">
        <v>102</v>
      </c>
      <c r="G6" s="122" t="s">
        <v>102</v>
      </c>
      <c r="H6" s="377"/>
      <c r="I6" s="93"/>
      <c r="J6" s="93"/>
      <c r="K6" s="122"/>
      <c r="L6" s="109"/>
      <c r="M6" s="67"/>
      <c r="N6" s="108"/>
      <c r="O6" s="602" t="s">
        <v>438</v>
      </c>
      <c r="P6" s="601">
        <v>2011</v>
      </c>
      <c r="Q6" s="108">
        <v>2017</v>
      </c>
      <c r="R6" s="372"/>
    </row>
    <row r="7" spans="2:18" ht="408.75" customHeight="1" thickBot="1" x14ac:dyDescent="0.3">
      <c r="B7" s="459">
        <v>2</v>
      </c>
      <c r="C7" s="456" t="s">
        <v>440</v>
      </c>
      <c r="D7" s="109" t="s">
        <v>441</v>
      </c>
      <c r="E7" s="68" t="s">
        <v>172</v>
      </c>
      <c r="F7" s="68" t="s">
        <v>318</v>
      </c>
      <c r="G7" s="69" t="s">
        <v>318</v>
      </c>
      <c r="H7" s="110"/>
      <c r="I7" s="68"/>
      <c r="J7" s="68"/>
      <c r="K7" s="69"/>
      <c r="L7" s="110"/>
      <c r="M7" s="68"/>
      <c r="N7" s="107"/>
      <c r="O7" s="132" t="s">
        <v>174</v>
      </c>
      <c r="P7" s="108"/>
      <c r="Q7" s="108"/>
      <c r="R7" s="373"/>
    </row>
    <row r="8" spans="2:18" ht="63.75" x14ac:dyDescent="0.25">
      <c r="B8" s="458"/>
      <c r="C8" s="616" t="s">
        <v>509</v>
      </c>
      <c r="D8" s="615" t="s">
        <v>513</v>
      </c>
      <c r="E8" s="68" t="s">
        <v>102</v>
      </c>
      <c r="F8" s="68" t="s">
        <v>102</v>
      </c>
      <c r="G8" s="69" t="s">
        <v>102</v>
      </c>
      <c r="H8" s="110"/>
      <c r="I8" s="68"/>
      <c r="J8" s="68"/>
      <c r="K8" s="69"/>
      <c r="L8" s="110"/>
      <c r="M8" s="68"/>
      <c r="N8" s="107"/>
      <c r="O8" s="132" t="s">
        <v>510</v>
      </c>
      <c r="P8" s="108"/>
      <c r="Q8" s="108"/>
      <c r="R8" s="373"/>
    </row>
    <row r="9" spans="2:18" x14ac:dyDescent="0.25">
      <c r="B9" s="125"/>
      <c r="C9" s="68"/>
      <c r="D9" s="68"/>
      <c r="E9" s="68" t="s">
        <v>102</v>
      </c>
      <c r="F9" s="68" t="s">
        <v>102</v>
      </c>
      <c r="G9" s="69" t="s">
        <v>102</v>
      </c>
      <c r="H9" s="110"/>
      <c r="I9" s="68"/>
      <c r="J9" s="68"/>
      <c r="K9" s="69"/>
      <c r="L9" s="110"/>
      <c r="M9" s="68"/>
      <c r="N9" s="107"/>
      <c r="O9" s="132"/>
      <c r="P9" s="108"/>
      <c r="Q9" s="108"/>
      <c r="R9" s="373"/>
    </row>
    <row r="10" spans="2:18" x14ac:dyDescent="0.25">
      <c r="B10" s="125"/>
      <c r="C10" s="68"/>
      <c r="D10" s="68"/>
      <c r="E10" s="68" t="s">
        <v>102</v>
      </c>
      <c r="F10" s="68" t="s">
        <v>102</v>
      </c>
      <c r="G10" s="69" t="s">
        <v>102</v>
      </c>
      <c r="H10" s="110"/>
      <c r="I10" s="68"/>
      <c r="J10" s="68"/>
      <c r="K10" s="69"/>
      <c r="L10" s="110"/>
      <c r="M10" s="68"/>
      <c r="N10" s="107"/>
      <c r="O10" s="132"/>
      <c r="P10" s="108"/>
      <c r="Q10" s="108"/>
      <c r="R10" s="373"/>
    </row>
    <row r="11" spans="2:18" x14ac:dyDescent="0.25">
      <c r="B11" s="125"/>
      <c r="C11" s="68"/>
      <c r="D11" s="68"/>
      <c r="E11" s="68" t="s">
        <v>102</v>
      </c>
      <c r="F11" s="68" t="s">
        <v>102</v>
      </c>
      <c r="G11" s="69" t="s">
        <v>102</v>
      </c>
      <c r="H11" s="110"/>
      <c r="I11" s="68"/>
      <c r="J11" s="68"/>
      <c r="K11" s="69"/>
      <c r="L11" s="110"/>
      <c r="M11" s="68"/>
      <c r="N11" s="107"/>
      <c r="O11" s="132"/>
      <c r="P11" s="108"/>
      <c r="Q11" s="108"/>
      <c r="R11" s="373"/>
    </row>
    <row r="12" spans="2:18" x14ac:dyDescent="0.25">
      <c r="B12" s="125"/>
      <c r="C12" s="68"/>
      <c r="D12" s="68"/>
      <c r="E12" s="68" t="s">
        <v>102</v>
      </c>
      <c r="F12" s="68" t="s">
        <v>102</v>
      </c>
      <c r="G12" s="69" t="s">
        <v>102</v>
      </c>
      <c r="H12" s="110"/>
      <c r="I12" s="68"/>
      <c r="J12" s="68"/>
      <c r="K12" s="69"/>
      <c r="L12" s="110"/>
      <c r="M12" s="68"/>
      <c r="N12" s="107"/>
      <c r="O12" s="132"/>
      <c r="P12" s="108"/>
      <c r="Q12" s="108"/>
      <c r="R12" s="373"/>
    </row>
    <row r="13" spans="2:18" ht="15.75" thickBot="1" x14ac:dyDescent="0.3">
      <c r="B13" s="126"/>
      <c r="C13" s="70"/>
      <c r="D13" s="70"/>
      <c r="E13" s="70" t="s">
        <v>102</v>
      </c>
      <c r="F13" s="70" t="s">
        <v>102</v>
      </c>
      <c r="G13" s="71" t="s">
        <v>102</v>
      </c>
      <c r="H13" s="111"/>
      <c r="I13" s="70"/>
      <c r="J13" s="70"/>
      <c r="K13" s="71"/>
      <c r="L13" s="111"/>
      <c r="M13" s="70"/>
      <c r="N13" s="102"/>
      <c r="O13" s="133"/>
      <c r="P13" s="134"/>
      <c r="Q13" s="134"/>
      <c r="R13" s="374"/>
    </row>
    <row r="16" spans="2:18" x14ac:dyDescent="0.25">
      <c r="B16" s="641" t="s">
        <v>104</v>
      </c>
      <c r="C16" s="641"/>
      <c r="D16" s="641"/>
      <c r="E16" s="641"/>
      <c r="F16" s="641"/>
      <c r="G16" s="641"/>
      <c r="H16" s="641"/>
      <c r="I16" s="641"/>
      <c r="J16" s="641"/>
      <c r="K16" s="641"/>
      <c r="L16" s="641"/>
      <c r="M16" s="641"/>
      <c r="N16" s="641"/>
      <c r="O16" s="641"/>
      <c r="P16" s="641"/>
      <c r="Q16" s="641"/>
    </row>
    <row r="17" spans="2:17" x14ac:dyDescent="0.25">
      <c r="B17" s="625" t="s">
        <v>118</v>
      </c>
      <c r="C17" s="625"/>
      <c r="D17" s="625"/>
      <c r="E17" s="625"/>
      <c r="F17" s="625"/>
      <c r="G17" s="625"/>
      <c r="H17" s="625"/>
      <c r="I17" s="625"/>
      <c r="J17" s="625"/>
      <c r="K17" s="625"/>
      <c r="L17" s="625"/>
      <c r="M17" s="625"/>
      <c r="N17" s="625"/>
      <c r="O17" s="625"/>
      <c r="P17" s="625"/>
      <c r="Q17" s="625"/>
    </row>
    <row r="18" spans="2:17" x14ac:dyDescent="0.25">
      <c r="B18" s="625" t="s">
        <v>130</v>
      </c>
      <c r="C18" s="625"/>
      <c r="D18" s="625"/>
      <c r="E18" s="625"/>
      <c r="F18" s="625"/>
      <c r="G18" s="625"/>
      <c r="H18" s="625"/>
      <c r="I18" s="625"/>
      <c r="J18" s="625"/>
      <c r="K18" s="625"/>
      <c r="L18" s="625"/>
      <c r="M18" s="625"/>
      <c r="N18" s="625"/>
      <c r="O18" s="625"/>
      <c r="P18" s="625"/>
      <c r="Q18" s="625"/>
    </row>
    <row r="20" spans="2:17" s="30" customFormat="1" ht="17.25" customHeight="1" x14ac:dyDescent="0.25">
      <c r="B20" s="63" t="s">
        <v>129</v>
      </c>
      <c r="C20" s="63"/>
    </row>
    <row r="21" spans="2:17" s="30" customFormat="1" x14ac:dyDescent="0.25">
      <c r="B21" s="626" t="s">
        <v>214</v>
      </c>
      <c r="C21" s="626"/>
      <c r="D21" s="626"/>
      <c r="E21" s="626"/>
      <c r="F21" s="626"/>
      <c r="G21" s="626"/>
      <c r="H21" s="626"/>
      <c r="I21" s="626"/>
      <c r="J21" s="626"/>
      <c r="K21" s="626"/>
      <c r="L21" s="626"/>
      <c r="M21" s="626"/>
      <c r="N21" s="626"/>
      <c r="O21" s="626"/>
      <c r="P21" s="626"/>
      <c r="Q21" s="626"/>
    </row>
    <row r="22" spans="2:17" x14ac:dyDescent="0.25">
      <c r="B22" s="625" t="s">
        <v>133</v>
      </c>
      <c r="C22" s="625"/>
      <c r="D22" s="625"/>
      <c r="E22" s="625"/>
      <c r="F22" s="625"/>
      <c r="G22" s="625"/>
      <c r="H22" s="625"/>
      <c r="I22" s="625"/>
      <c r="J22" s="625"/>
      <c r="K22" s="625"/>
      <c r="L22" s="625"/>
      <c r="M22" s="625"/>
      <c r="N22" s="625"/>
      <c r="O22" s="625"/>
      <c r="P22" s="625"/>
      <c r="Q22" s="625"/>
    </row>
    <row r="23" spans="2:17" x14ac:dyDescent="0.25">
      <c r="B23" s="625" t="s">
        <v>215</v>
      </c>
      <c r="C23" s="625"/>
      <c r="D23" s="625"/>
      <c r="E23" s="625"/>
      <c r="F23" s="625"/>
      <c r="G23" s="625"/>
      <c r="H23" s="625"/>
      <c r="I23" s="625"/>
      <c r="J23" s="625"/>
      <c r="K23" s="625"/>
      <c r="L23" s="625"/>
      <c r="M23" s="625"/>
      <c r="N23" s="625"/>
      <c r="O23" s="625"/>
      <c r="P23" s="625"/>
      <c r="Q23" s="625"/>
    </row>
    <row r="24" spans="2:17" x14ac:dyDescent="0.25">
      <c r="B24" s="625" t="s">
        <v>216</v>
      </c>
      <c r="C24" s="625"/>
      <c r="D24" s="625"/>
      <c r="E24" s="625"/>
      <c r="F24" s="625"/>
      <c r="G24" s="625"/>
      <c r="H24" s="625"/>
      <c r="I24" s="625"/>
      <c r="J24" s="625"/>
      <c r="K24" s="625"/>
      <c r="L24" s="625"/>
      <c r="M24" s="625"/>
      <c r="N24" s="625"/>
      <c r="O24" s="625"/>
      <c r="P24" s="625"/>
      <c r="Q24" s="625"/>
    </row>
    <row r="25" spans="2:17" x14ac:dyDescent="0.25">
      <c r="B25" s="625" t="s">
        <v>177</v>
      </c>
      <c r="C25" s="625"/>
      <c r="D25" s="625"/>
      <c r="E25" s="625"/>
      <c r="F25" s="625"/>
      <c r="G25" s="625"/>
      <c r="H25" s="625"/>
      <c r="I25" s="625"/>
      <c r="J25" s="625"/>
      <c r="K25" s="625"/>
      <c r="L25" s="625"/>
      <c r="M25" s="625"/>
      <c r="N25" s="625"/>
      <c r="O25" s="625"/>
      <c r="P25" s="625"/>
      <c r="Q25" s="625"/>
    </row>
    <row r="26" spans="2:17" s="30" customFormat="1" x14ac:dyDescent="0.25">
      <c r="B26" s="354" t="s">
        <v>320</v>
      </c>
      <c r="C26" s="354"/>
      <c r="D26" s="354"/>
      <c r="E26" s="354"/>
      <c r="F26" s="354"/>
      <c r="G26" s="354"/>
      <c r="H26" s="354"/>
      <c r="I26" s="354"/>
      <c r="J26" s="354"/>
      <c r="K26" s="354"/>
      <c r="L26" s="354"/>
      <c r="M26" s="354"/>
      <c r="N26" s="354"/>
      <c r="O26" s="354"/>
      <c r="P26" s="354"/>
      <c r="Q26" s="354"/>
    </row>
    <row r="27" spans="2:17" x14ac:dyDescent="0.25">
      <c r="B27" s="625" t="s">
        <v>327</v>
      </c>
      <c r="C27" s="625"/>
      <c r="D27" s="625"/>
      <c r="E27" s="625"/>
      <c r="F27" s="625"/>
      <c r="G27" s="625"/>
      <c r="H27" s="625"/>
      <c r="I27" s="625"/>
      <c r="J27" s="625"/>
      <c r="K27" s="625"/>
      <c r="L27" s="625"/>
      <c r="M27" s="625"/>
      <c r="N27" s="625"/>
      <c r="O27" s="625"/>
      <c r="P27" s="625"/>
      <c r="Q27" s="625"/>
    </row>
    <row r="28" spans="2:17" x14ac:dyDescent="0.25">
      <c r="B28" s="625" t="s">
        <v>234</v>
      </c>
      <c r="C28" s="625"/>
      <c r="D28" s="625"/>
      <c r="E28" s="625"/>
      <c r="F28" s="625"/>
      <c r="G28" s="625"/>
      <c r="H28" s="625"/>
      <c r="I28" s="625"/>
      <c r="J28" s="625"/>
      <c r="K28" s="625"/>
      <c r="L28" s="625"/>
      <c r="M28" s="625"/>
      <c r="N28" s="625"/>
      <c r="O28" s="625"/>
      <c r="P28" s="625"/>
      <c r="Q28" s="625"/>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 ref="H4:K4"/>
    <mergeCell ref="B27:Q27"/>
    <mergeCell ref="B18:Q18"/>
    <mergeCell ref="B25:Q25"/>
    <mergeCell ref="B21:Q21"/>
    <mergeCell ref="B22:Q22"/>
    <mergeCell ref="B23:Q23"/>
    <mergeCell ref="B24:Q24"/>
  </mergeCells>
  <conditionalFormatting sqref="B6:K13">
    <cfRule type="containsBlanks" dxfId="44" priority="2">
      <formula>LEN(TRIM(B6))=0</formula>
    </cfRule>
    <cfRule type="containsBlanks" dxfId="43"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54"/>
  <sheetViews>
    <sheetView topLeftCell="A22" zoomScale="85" zoomScaleNormal="85" workbookViewId="0">
      <selection activeCell="O12" sqref="O12:O14"/>
    </sheetView>
  </sheetViews>
  <sheetFormatPr baseColWidth="10" defaultRowHeight="15" x14ac:dyDescent="0.25"/>
  <cols>
    <col min="6" max="6" width="11.42578125" style="30"/>
    <col min="8" max="8" width="11.42578125" style="30"/>
    <col min="10" max="10" width="12.85546875" bestFit="1" customWidth="1"/>
    <col min="11" max="11" width="11.140625" customWidth="1"/>
    <col min="12" max="13" width="12.85546875" bestFit="1" customWidth="1"/>
    <col min="15" max="15" width="57" customWidth="1"/>
  </cols>
  <sheetData>
    <row r="3" spans="2:19" ht="15.75" thickBot="1" x14ac:dyDescent="0.3"/>
    <row r="4" spans="2:19" ht="15.75" customHeight="1" thickBot="1" x14ac:dyDescent="0.3">
      <c r="B4" s="653" t="s">
        <v>474</v>
      </c>
      <c r="C4" s="687"/>
      <c r="D4" s="687"/>
      <c r="E4" s="745"/>
      <c r="F4" s="756" t="s">
        <v>498</v>
      </c>
      <c r="G4" s="757"/>
      <c r="H4" s="758"/>
      <c r="I4" s="708" t="s">
        <v>475</v>
      </c>
      <c r="J4" s="709"/>
      <c r="K4" s="748" t="s">
        <v>496</v>
      </c>
      <c r="L4" s="749"/>
      <c r="M4" s="750"/>
      <c r="N4" s="165"/>
      <c r="O4" s="165" t="s">
        <v>518</v>
      </c>
    </row>
    <row r="5" spans="2:19" ht="15.75" thickBot="1" x14ac:dyDescent="0.3">
      <c r="B5" s="733"/>
      <c r="C5" s="746"/>
      <c r="D5" s="746"/>
      <c r="E5" s="747"/>
      <c r="F5" s="203">
        <v>2016</v>
      </c>
      <c r="G5" s="414">
        <v>2017</v>
      </c>
      <c r="H5" s="600">
        <v>2018</v>
      </c>
      <c r="I5" s="546">
        <v>2023</v>
      </c>
      <c r="J5" s="547">
        <v>2028</v>
      </c>
      <c r="K5" s="546">
        <v>2020</v>
      </c>
      <c r="L5" s="548">
        <v>2025</v>
      </c>
      <c r="M5" s="547">
        <v>2030</v>
      </c>
      <c r="N5" s="587"/>
      <c r="O5" s="759" t="s">
        <v>500</v>
      </c>
    </row>
    <row r="6" spans="2:19" x14ac:dyDescent="0.25">
      <c r="B6" s="648" t="s">
        <v>476</v>
      </c>
      <c r="C6" s="752" t="s">
        <v>477</v>
      </c>
      <c r="D6" s="754" t="s">
        <v>478</v>
      </c>
      <c r="E6" s="755"/>
      <c r="F6" s="578">
        <v>6800</v>
      </c>
      <c r="G6" s="580">
        <v>14000</v>
      </c>
      <c r="H6" s="596">
        <v>24000</v>
      </c>
      <c r="I6" s="549" t="s">
        <v>479</v>
      </c>
      <c r="J6" s="550" t="s">
        <v>479</v>
      </c>
      <c r="K6" s="549" t="s">
        <v>479</v>
      </c>
      <c r="L6" s="551" t="s">
        <v>479</v>
      </c>
      <c r="M6" s="550" t="s">
        <v>479</v>
      </c>
      <c r="N6" s="6"/>
      <c r="O6" s="759"/>
    </row>
    <row r="7" spans="2:19" x14ac:dyDescent="0.25">
      <c r="B7" s="649"/>
      <c r="C7" s="753"/>
      <c r="D7" s="726" t="s">
        <v>480</v>
      </c>
      <c r="E7" s="552" t="s">
        <v>481</v>
      </c>
      <c r="F7" s="559">
        <v>64000</v>
      </c>
      <c r="G7" s="560">
        <v>89000</v>
      </c>
      <c r="H7" s="591">
        <v>120000</v>
      </c>
      <c r="I7" s="553">
        <v>660000</v>
      </c>
      <c r="J7" s="554">
        <v>3000000</v>
      </c>
      <c r="K7" s="553">
        <v>300000</v>
      </c>
      <c r="L7" s="555">
        <v>1200000</v>
      </c>
      <c r="M7" s="554">
        <v>4100000</v>
      </c>
      <c r="N7" s="6"/>
      <c r="O7" s="759"/>
    </row>
    <row r="8" spans="2:19" x14ac:dyDescent="0.25">
      <c r="B8" s="649"/>
      <c r="C8" s="753"/>
      <c r="D8" s="726"/>
      <c r="E8" s="552" t="s">
        <v>62</v>
      </c>
      <c r="F8" s="562">
        <v>14500</v>
      </c>
      <c r="G8" s="563">
        <v>28600</v>
      </c>
      <c r="H8" s="592">
        <v>40000</v>
      </c>
      <c r="I8" s="556">
        <v>500000</v>
      </c>
      <c r="J8" s="557">
        <v>1800000</v>
      </c>
      <c r="K8" s="556">
        <v>200000</v>
      </c>
      <c r="L8" s="558">
        <v>1000000</v>
      </c>
      <c r="M8" s="557">
        <v>2100000</v>
      </c>
      <c r="N8" s="6"/>
      <c r="O8" s="759"/>
    </row>
    <row r="9" spans="2:19" ht="15" customHeight="1" x14ac:dyDescent="0.25">
      <c r="B9" s="649"/>
      <c r="C9" s="753"/>
      <c r="D9" s="726" t="s">
        <v>482</v>
      </c>
      <c r="E9" s="552" t="s">
        <v>481</v>
      </c>
      <c r="F9" s="719">
        <v>25500</v>
      </c>
      <c r="G9" s="718">
        <f>31500</f>
        <v>31500</v>
      </c>
      <c r="H9" s="731">
        <v>39600</v>
      </c>
      <c r="I9" s="719">
        <f>170000-5000</f>
        <v>165000</v>
      </c>
      <c r="J9" s="720">
        <f>500000-20000</f>
        <v>480000</v>
      </c>
      <c r="K9" s="719">
        <v>116000</v>
      </c>
      <c r="L9" s="718">
        <v>237000</v>
      </c>
      <c r="M9" s="720">
        <v>710000</v>
      </c>
      <c r="N9" s="6"/>
      <c r="O9" s="707" t="s">
        <v>517</v>
      </c>
    </row>
    <row r="10" spans="2:19" x14ac:dyDescent="0.25">
      <c r="B10" s="649"/>
      <c r="C10" s="753"/>
      <c r="D10" s="726"/>
      <c r="E10" s="561" t="s">
        <v>62</v>
      </c>
      <c r="F10" s="719"/>
      <c r="G10" s="718"/>
      <c r="H10" s="732"/>
      <c r="I10" s="719"/>
      <c r="J10" s="720"/>
      <c r="K10" s="719" t="e">
        <f>G10*(I10/G10)^(2/5)</f>
        <v>#DIV/0!</v>
      </c>
      <c r="L10" s="718" t="e">
        <f t="shared" ref="L10" si="0">I10*(J10/I10)^(2/5)</f>
        <v>#DIV/0!</v>
      </c>
      <c r="M10" s="720" t="e">
        <f t="shared" ref="M10" si="1">I10*(J10/I10)^(7/5)</f>
        <v>#DIV/0!</v>
      </c>
      <c r="N10" s="6"/>
      <c r="O10" s="707"/>
    </row>
    <row r="11" spans="2:19" x14ac:dyDescent="0.25">
      <c r="B11" s="649"/>
      <c r="C11" s="753"/>
      <c r="D11" s="726" t="s">
        <v>483</v>
      </c>
      <c r="E11" s="561" t="s">
        <v>481</v>
      </c>
      <c r="F11" s="713" t="s">
        <v>479</v>
      </c>
      <c r="G11" s="712">
        <v>100</v>
      </c>
      <c r="H11" s="729" t="s">
        <v>479</v>
      </c>
      <c r="I11" s="619">
        <v>400</v>
      </c>
      <c r="J11" s="620">
        <v>11000</v>
      </c>
      <c r="K11" s="617" t="s">
        <v>479</v>
      </c>
      <c r="L11" s="621">
        <v>2000</v>
      </c>
      <c r="M11" s="620">
        <v>12000</v>
      </c>
      <c r="N11" s="6"/>
      <c r="O11" s="707"/>
    </row>
    <row r="12" spans="2:19" ht="15" customHeight="1" x14ac:dyDescent="0.25">
      <c r="B12" s="649"/>
      <c r="C12" s="753"/>
      <c r="D12" s="726"/>
      <c r="E12" s="561" t="s">
        <v>62</v>
      </c>
      <c r="F12" s="713"/>
      <c r="G12" s="712"/>
      <c r="H12" s="730"/>
      <c r="I12" s="622" t="s">
        <v>479</v>
      </c>
      <c r="J12" s="623" t="s">
        <v>479</v>
      </c>
      <c r="K12" s="622" t="s">
        <v>479</v>
      </c>
      <c r="L12" s="624" t="s">
        <v>479</v>
      </c>
      <c r="M12" s="623" t="s">
        <v>479</v>
      </c>
      <c r="N12" s="6"/>
      <c r="O12" s="707" t="s">
        <v>519</v>
      </c>
      <c r="S12" s="589"/>
    </row>
    <row r="13" spans="2:19" x14ac:dyDescent="0.25">
      <c r="B13" s="649"/>
      <c r="C13" s="753"/>
      <c r="D13" s="727" t="s">
        <v>484</v>
      </c>
      <c r="E13" s="561" t="s">
        <v>481</v>
      </c>
      <c r="F13" s="719" t="s">
        <v>479</v>
      </c>
      <c r="G13" s="718">
        <v>550</v>
      </c>
      <c r="H13" s="731" t="s">
        <v>479</v>
      </c>
      <c r="I13" s="585">
        <v>2200</v>
      </c>
      <c r="J13" s="588">
        <v>5900</v>
      </c>
      <c r="K13" s="585">
        <v>700</v>
      </c>
      <c r="L13" s="586">
        <f>ROUND(I13*(J13/I13)^(2/5),-2)</f>
        <v>3300</v>
      </c>
      <c r="M13" s="588">
        <v>7700</v>
      </c>
      <c r="N13" s="6"/>
      <c r="O13" s="707"/>
    </row>
    <row r="14" spans="2:19" x14ac:dyDescent="0.25">
      <c r="B14" s="649"/>
      <c r="C14" s="753"/>
      <c r="D14" s="727"/>
      <c r="E14" s="561" t="s">
        <v>62</v>
      </c>
      <c r="F14" s="719"/>
      <c r="G14" s="718"/>
      <c r="H14" s="732"/>
      <c r="I14" s="622" t="s">
        <v>479</v>
      </c>
      <c r="J14" s="623" t="s">
        <v>479</v>
      </c>
      <c r="K14" s="622" t="s">
        <v>479</v>
      </c>
      <c r="L14" s="624" t="s">
        <v>479</v>
      </c>
      <c r="M14" s="623" t="s">
        <v>479</v>
      </c>
      <c r="N14" s="6"/>
      <c r="O14" s="707"/>
    </row>
    <row r="15" spans="2:19" x14ac:dyDescent="0.25">
      <c r="B15" s="649"/>
      <c r="C15" s="734" t="s">
        <v>485</v>
      </c>
      <c r="D15" s="735"/>
      <c r="E15" s="561" t="s">
        <v>486</v>
      </c>
      <c r="F15" s="577" t="s">
        <v>479</v>
      </c>
      <c r="G15" s="566" t="s">
        <v>479</v>
      </c>
      <c r="H15" s="593" t="s">
        <v>479</v>
      </c>
      <c r="I15" s="564" t="s">
        <v>479</v>
      </c>
      <c r="J15" s="565" t="s">
        <v>479</v>
      </c>
      <c r="K15" s="564" t="s">
        <v>479</v>
      </c>
      <c r="L15" s="566" t="s">
        <v>479</v>
      </c>
      <c r="M15" s="565" t="s">
        <v>479</v>
      </c>
      <c r="N15" s="6"/>
      <c r="O15" s="6"/>
    </row>
    <row r="16" spans="2:19" x14ac:dyDescent="0.25">
      <c r="B16" s="649"/>
      <c r="C16" s="734"/>
      <c r="D16" s="735"/>
      <c r="E16" s="561" t="s">
        <v>487</v>
      </c>
      <c r="F16" s="577" t="s">
        <v>479</v>
      </c>
      <c r="G16" s="566" t="s">
        <v>479</v>
      </c>
      <c r="H16" s="593" t="s">
        <v>479</v>
      </c>
      <c r="I16" s="564" t="s">
        <v>479</v>
      </c>
      <c r="J16" s="565" t="s">
        <v>479</v>
      </c>
      <c r="K16" s="564" t="s">
        <v>479</v>
      </c>
      <c r="L16" s="566" t="s">
        <v>479</v>
      </c>
      <c r="M16" s="565" t="s">
        <v>479</v>
      </c>
      <c r="N16" s="6"/>
      <c r="O16" s="6"/>
    </row>
    <row r="17" spans="2:15" x14ac:dyDescent="0.25">
      <c r="B17" s="649"/>
      <c r="C17" s="736" t="s">
        <v>488</v>
      </c>
      <c r="D17" s="737"/>
      <c r="E17" s="738"/>
      <c r="F17" s="567" t="s">
        <v>479</v>
      </c>
      <c r="G17" s="566" t="s">
        <v>479</v>
      </c>
      <c r="H17" s="593" t="s">
        <v>479</v>
      </c>
      <c r="I17" s="564" t="s">
        <v>479</v>
      </c>
      <c r="J17" s="565" t="s">
        <v>479</v>
      </c>
      <c r="K17" s="564" t="s">
        <v>479</v>
      </c>
      <c r="L17" s="566" t="s">
        <v>479</v>
      </c>
      <c r="M17" s="565" t="s">
        <v>479</v>
      </c>
      <c r="N17" s="6"/>
      <c r="O17" s="6"/>
    </row>
    <row r="18" spans="2:15" ht="15.75" thickBot="1" x14ac:dyDescent="0.3">
      <c r="B18" s="751"/>
      <c r="C18" s="739" t="s">
        <v>489</v>
      </c>
      <c r="D18" s="740"/>
      <c r="E18" s="741"/>
      <c r="F18" s="568" t="s">
        <v>479</v>
      </c>
      <c r="G18" s="571" t="s">
        <v>479</v>
      </c>
      <c r="H18" s="594" t="s">
        <v>479</v>
      </c>
      <c r="I18" s="569" t="s">
        <v>479</v>
      </c>
      <c r="J18" s="570" t="s">
        <v>479</v>
      </c>
      <c r="K18" s="569" t="s">
        <v>479</v>
      </c>
      <c r="L18" s="571" t="s">
        <v>479</v>
      </c>
      <c r="M18" s="570" t="s">
        <v>479</v>
      </c>
      <c r="N18" s="6"/>
      <c r="O18" s="6"/>
    </row>
    <row r="19" spans="2:15" x14ac:dyDescent="0.25">
      <c r="B19" s="653" t="s">
        <v>490</v>
      </c>
      <c r="C19" s="722" t="s">
        <v>477</v>
      </c>
      <c r="D19" s="723"/>
      <c r="E19" s="573" t="s">
        <v>478</v>
      </c>
      <c r="F19" s="572" t="s">
        <v>479</v>
      </c>
      <c r="G19" s="576" t="s">
        <v>479</v>
      </c>
      <c r="H19" s="595" t="s">
        <v>479</v>
      </c>
      <c r="I19" s="574" t="s">
        <v>479</v>
      </c>
      <c r="J19" s="575" t="s">
        <v>479</v>
      </c>
      <c r="K19" s="574" t="s">
        <v>479</v>
      </c>
      <c r="L19" s="576" t="s">
        <v>479</v>
      </c>
      <c r="M19" s="575" t="s">
        <v>479</v>
      </c>
      <c r="N19" s="6"/>
      <c r="O19" s="6"/>
    </row>
    <row r="20" spans="2:15" x14ac:dyDescent="0.25">
      <c r="B20" s="654"/>
      <c r="C20" s="711"/>
      <c r="D20" s="710"/>
      <c r="E20" s="561" t="s">
        <v>480</v>
      </c>
      <c r="F20" s="598" t="s">
        <v>479</v>
      </c>
      <c r="G20" s="580" t="s">
        <v>479</v>
      </c>
      <c r="H20" s="596" t="s">
        <v>497</v>
      </c>
      <c r="I20" s="578" t="s">
        <v>479</v>
      </c>
      <c r="J20" s="579" t="s">
        <v>479</v>
      </c>
      <c r="K20" s="578" t="s">
        <v>479</v>
      </c>
      <c r="L20" s="580" t="s">
        <v>479</v>
      </c>
      <c r="M20" s="579" t="s">
        <v>479</v>
      </c>
      <c r="N20" s="6"/>
      <c r="O20" s="6"/>
    </row>
    <row r="21" spans="2:15" x14ac:dyDescent="0.25">
      <c r="B21" s="654"/>
      <c r="C21" s="711"/>
      <c r="D21" s="710"/>
      <c r="E21" s="552" t="s">
        <v>482</v>
      </c>
      <c r="F21" s="559" t="s">
        <v>479</v>
      </c>
      <c r="G21" s="560">
        <v>10</v>
      </c>
      <c r="H21" s="591" t="s">
        <v>479</v>
      </c>
      <c r="I21" s="553">
        <v>5000</v>
      </c>
      <c r="J21" s="554">
        <v>20000</v>
      </c>
      <c r="K21" s="553">
        <v>220</v>
      </c>
      <c r="L21" s="555">
        <v>8700</v>
      </c>
      <c r="M21" s="554"/>
      <c r="N21" s="6"/>
      <c r="O21" s="6"/>
    </row>
    <row r="22" spans="2:15" x14ac:dyDescent="0.25">
      <c r="B22" s="654"/>
      <c r="C22" s="711"/>
      <c r="D22" s="710"/>
      <c r="E22" s="561" t="s">
        <v>483</v>
      </c>
      <c r="F22" s="742" t="s">
        <v>479</v>
      </c>
      <c r="G22" s="763">
        <v>1</v>
      </c>
      <c r="H22" s="729" t="s">
        <v>479</v>
      </c>
      <c r="I22" s="742">
        <v>200</v>
      </c>
      <c r="J22" s="766">
        <v>800</v>
      </c>
      <c r="K22" s="742">
        <v>15</v>
      </c>
      <c r="L22" s="763">
        <v>350</v>
      </c>
      <c r="M22" s="766"/>
      <c r="N22" s="6"/>
      <c r="O22" s="6"/>
    </row>
    <row r="23" spans="2:15" x14ac:dyDescent="0.25">
      <c r="B23" s="654"/>
      <c r="C23" s="711"/>
      <c r="D23" s="710"/>
      <c r="E23" s="561" t="s">
        <v>484</v>
      </c>
      <c r="F23" s="743"/>
      <c r="G23" s="764"/>
      <c r="H23" s="769"/>
      <c r="I23" s="743"/>
      <c r="J23" s="767"/>
      <c r="K23" s="743" t="e">
        <f>G23*(I23/G23)^(2/5)</f>
        <v>#DIV/0!</v>
      </c>
      <c r="L23" s="764" t="e">
        <f t="shared" ref="L23:L26" si="2">I23*(J23/I23)^(2/5)</f>
        <v>#DIV/0!</v>
      </c>
      <c r="M23" s="767"/>
      <c r="N23" s="6"/>
      <c r="O23" s="6"/>
    </row>
    <row r="24" spans="2:15" x14ac:dyDescent="0.25">
      <c r="B24" s="654"/>
      <c r="C24" s="711" t="s">
        <v>485</v>
      </c>
      <c r="D24" s="710"/>
      <c r="E24" s="561" t="s">
        <v>486</v>
      </c>
      <c r="F24" s="743"/>
      <c r="G24" s="764"/>
      <c r="H24" s="769"/>
      <c r="I24" s="743"/>
      <c r="J24" s="767"/>
      <c r="K24" s="743" t="e">
        <f>G24*(I24/G24)^(2/5)</f>
        <v>#DIV/0!</v>
      </c>
      <c r="L24" s="764" t="e">
        <f t="shared" si="2"/>
        <v>#DIV/0!</v>
      </c>
      <c r="M24" s="767"/>
      <c r="N24" s="6"/>
      <c r="O24" s="6"/>
    </row>
    <row r="25" spans="2:15" x14ac:dyDescent="0.25">
      <c r="B25" s="654"/>
      <c r="C25" s="711"/>
      <c r="D25" s="710"/>
      <c r="E25" s="561" t="s">
        <v>487</v>
      </c>
      <c r="F25" s="743"/>
      <c r="G25" s="764"/>
      <c r="H25" s="769"/>
      <c r="I25" s="743"/>
      <c r="J25" s="767"/>
      <c r="K25" s="743" t="e">
        <f>G25*(I25/G25)^(2/5)</f>
        <v>#DIV/0!</v>
      </c>
      <c r="L25" s="764" t="e">
        <f t="shared" si="2"/>
        <v>#DIV/0!</v>
      </c>
      <c r="M25" s="767"/>
      <c r="N25" s="6"/>
      <c r="O25" s="6"/>
    </row>
    <row r="26" spans="2:15" x14ac:dyDescent="0.25">
      <c r="B26" s="654"/>
      <c r="C26" s="736" t="s">
        <v>488</v>
      </c>
      <c r="D26" s="737"/>
      <c r="E26" s="738"/>
      <c r="F26" s="744"/>
      <c r="G26" s="765"/>
      <c r="H26" s="730"/>
      <c r="I26" s="744"/>
      <c r="J26" s="768"/>
      <c r="K26" s="744" t="e">
        <f>G26*(I26/G26)^(2/5)</f>
        <v>#DIV/0!</v>
      </c>
      <c r="L26" s="765" t="e">
        <f t="shared" si="2"/>
        <v>#DIV/0!</v>
      </c>
      <c r="M26" s="768"/>
      <c r="N26" s="6"/>
      <c r="O26" s="6"/>
    </row>
    <row r="27" spans="2:15" ht="15.75" thickBot="1" x14ac:dyDescent="0.3">
      <c r="B27" s="733"/>
      <c r="C27" s="715" t="s">
        <v>489</v>
      </c>
      <c r="D27" s="716"/>
      <c r="E27" s="717"/>
      <c r="F27" s="599" t="s">
        <v>479</v>
      </c>
      <c r="G27" s="583" t="s">
        <v>479</v>
      </c>
      <c r="H27" s="597" t="s">
        <v>479</v>
      </c>
      <c r="I27" s="581" t="s">
        <v>479</v>
      </c>
      <c r="J27" s="582" t="s">
        <v>479</v>
      </c>
      <c r="K27" s="581" t="s">
        <v>479</v>
      </c>
      <c r="L27" s="583" t="s">
        <v>479</v>
      </c>
      <c r="M27" s="582" t="s">
        <v>479</v>
      </c>
      <c r="N27" s="6"/>
      <c r="O27" s="6"/>
    </row>
    <row r="28" spans="2:15" x14ac:dyDescent="0.25">
      <c r="B28" s="642" t="s">
        <v>491</v>
      </c>
      <c r="C28" s="722" t="s">
        <v>477</v>
      </c>
      <c r="D28" s="725" t="s">
        <v>478</v>
      </c>
      <c r="E28" s="573" t="s">
        <v>492</v>
      </c>
      <c r="F28" s="574" t="s">
        <v>479</v>
      </c>
      <c r="G28" s="576" t="s">
        <v>479</v>
      </c>
      <c r="H28" s="595" t="s">
        <v>479</v>
      </c>
      <c r="I28" s="574" t="s">
        <v>479</v>
      </c>
      <c r="J28" s="575" t="s">
        <v>479</v>
      </c>
      <c r="K28" s="574" t="s">
        <v>479</v>
      </c>
      <c r="L28" s="576" t="s">
        <v>479</v>
      </c>
      <c r="M28" s="575" t="s">
        <v>479</v>
      </c>
      <c r="N28" s="6"/>
      <c r="O28" s="6"/>
    </row>
    <row r="29" spans="2:15" x14ac:dyDescent="0.25">
      <c r="B29" s="643"/>
      <c r="C29" s="711"/>
      <c r="D29" s="726"/>
      <c r="E29" s="561" t="s">
        <v>493</v>
      </c>
      <c r="F29" s="564" t="s">
        <v>479</v>
      </c>
      <c r="G29" s="566" t="s">
        <v>479</v>
      </c>
      <c r="H29" s="593" t="s">
        <v>479</v>
      </c>
      <c r="I29" s="564" t="s">
        <v>479</v>
      </c>
      <c r="J29" s="565" t="s">
        <v>479</v>
      </c>
      <c r="K29" s="564" t="s">
        <v>479</v>
      </c>
      <c r="L29" s="566" t="s">
        <v>479</v>
      </c>
      <c r="M29" s="565" t="s">
        <v>479</v>
      </c>
      <c r="N29" s="6"/>
      <c r="O29" s="6"/>
    </row>
    <row r="30" spans="2:15" x14ac:dyDescent="0.25">
      <c r="B30" s="643"/>
      <c r="C30" s="711"/>
      <c r="D30" s="726" t="s">
        <v>480</v>
      </c>
      <c r="E30" s="561" t="s">
        <v>492</v>
      </c>
      <c r="F30" s="564" t="s">
        <v>479</v>
      </c>
      <c r="G30" s="566" t="s">
        <v>479</v>
      </c>
      <c r="H30" s="593" t="s">
        <v>479</v>
      </c>
      <c r="I30" s="564" t="s">
        <v>479</v>
      </c>
      <c r="J30" s="565" t="s">
        <v>479</v>
      </c>
      <c r="K30" s="564" t="s">
        <v>479</v>
      </c>
      <c r="L30" s="566" t="s">
        <v>479</v>
      </c>
      <c r="M30" s="565" t="s">
        <v>479</v>
      </c>
      <c r="N30" s="6"/>
      <c r="O30" s="6"/>
    </row>
    <row r="31" spans="2:15" x14ac:dyDescent="0.25">
      <c r="B31" s="643"/>
      <c r="C31" s="711"/>
      <c r="D31" s="726"/>
      <c r="E31" s="561" t="s">
        <v>493</v>
      </c>
      <c r="F31" s="564" t="s">
        <v>479</v>
      </c>
      <c r="G31" s="566" t="s">
        <v>479</v>
      </c>
      <c r="H31" s="593" t="s">
        <v>479</v>
      </c>
      <c r="I31" s="564" t="s">
        <v>479</v>
      </c>
      <c r="J31" s="565" t="s">
        <v>479</v>
      </c>
      <c r="K31" s="564" t="s">
        <v>479</v>
      </c>
      <c r="L31" s="566" t="s">
        <v>479</v>
      </c>
      <c r="M31" s="565" t="s">
        <v>479</v>
      </c>
      <c r="N31" s="6"/>
      <c r="O31" s="6"/>
    </row>
    <row r="32" spans="2:15" x14ac:dyDescent="0.25">
      <c r="B32" s="643"/>
      <c r="C32" s="711"/>
      <c r="D32" s="726" t="s">
        <v>482</v>
      </c>
      <c r="E32" s="561" t="s">
        <v>492</v>
      </c>
      <c r="F32" s="713" t="s">
        <v>479</v>
      </c>
      <c r="G32" s="712">
        <v>8200</v>
      </c>
      <c r="H32" s="729" t="s">
        <v>479</v>
      </c>
      <c r="I32" s="713">
        <v>40000</v>
      </c>
      <c r="J32" s="714">
        <v>110000</v>
      </c>
      <c r="K32" s="713" t="s">
        <v>479</v>
      </c>
      <c r="L32" s="712">
        <v>62000</v>
      </c>
      <c r="M32" s="714">
        <v>129000</v>
      </c>
      <c r="N32" s="6"/>
      <c r="O32" s="6"/>
    </row>
    <row r="33" spans="2:15" x14ac:dyDescent="0.25">
      <c r="B33" s="643"/>
      <c r="C33" s="711"/>
      <c r="D33" s="726"/>
      <c r="E33" s="561" t="s">
        <v>493</v>
      </c>
      <c r="F33" s="713"/>
      <c r="G33" s="712"/>
      <c r="H33" s="730"/>
      <c r="I33" s="713"/>
      <c r="J33" s="714"/>
      <c r="K33" s="713" t="e">
        <f>G33*(I33/G33)^(2/5)</f>
        <v>#DIV/0!</v>
      </c>
      <c r="L33" s="712" t="e">
        <f t="shared" ref="L33:L37" si="3">I33*(J33/I33)^(2/5)</f>
        <v>#DIV/0!</v>
      </c>
      <c r="M33" s="714" t="e">
        <f t="shared" ref="M33:M37" si="4">I33*(J33/I33)^(7/5)</f>
        <v>#DIV/0!</v>
      </c>
      <c r="N33" s="6"/>
      <c r="O33" s="6"/>
    </row>
    <row r="34" spans="2:15" x14ac:dyDescent="0.25">
      <c r="B34" s="643"/>
      <c r="C34" s="711"/>
      <c r="D34" s="726" t="s">
        <v>483</v>
      </c>
      <c r="E34" s="561" t="s">
        <v>492</v>
      </c>
      <c r="F34" s="719" t="s">
        <v>479</v>
      </c>
      <c r="G34" s="718">
        <v>1350</v>
      </c>
      <c r="H34" s="731" t="s">
        <v>479</v>
      </c>
      <c r="I34" s="719">
        <v>21000</v>
      </c>
      <c r="J34" s="720">
        <v>54000</v>
      </c>
      <c r="K34" s="719">
        <v>8000</v>
      </c>
      <c r="L34" s="718">
        <v>30000</v>
      </c>
      <c r="M34" s="720">
        <v>70000</v>
      </c>
      <c r="N34" s="6"/>
      <c r="O34" s="6"/>
    </row>
    <row r="35" spans="2:15" x14ac:dyDescent="0.25">
      <c r="B35" s="643"/>
      <c r="C35" s="711"/>
      <c r="D35" s="726"/>
      <c r="E35" s="561" t="s">
        <v>493</v>
      </c>
      <c r="F35" s="719"/>
      <c r="G35" s="718"/>
      <c r="H35" s="732"/>
      <c r="I35" s="719"/>
      <c r="J35" s="720"/>
      <c r="K35" s="719" t="e">
        <f>G35*(I35/G35)^(2/5)</f>
        <v>#DIV/0!</v>
      </c>
      <c r="L35" s="718" t="e">
        <f t="shared" si="3"/>
        <v>#DIV/0!</v>
      </c>
      <c r="M35" s="720" t="e">
        <f t="shared" si="4"/>
        <v>#DIV/0!</v>
      </c>
      <c r="N35" s="6"/>
      <c r="O35" s="6"/>
    </row>
    <row r="36" spans="2:15" x14ac:dyDescent="0.25">
      <c r="B36" s="643"/>
      <c r="C36" s="711"/>
      <c r="D36" s="727" t="s">
        <v>494</v>
      </c>
      <c r="E36" s="561" t="s">
        <v>492</v>
      </c>
      <c r="F36" s="713" t="s">
        <v>479</v>
      </c>
      <c r="G36" s="712">
        <v>2600</v>
      </c>
      <c r="H36" s="729" t="s">
        <v>479</v>
      </c>
      <c r="I36" s="713">
        <v>4900</v>
      </c>
      <c r="J36" s="714">
        <v>7500</v>
      </c>
      <c r="K36" s="713">
        <f>ROUND(G36*(I36/G36)^(3/6),-2)</f>
        <v>3600</v>
      </c>
      <c r="L36" s="712">
        <v>5800</v>
      </c>
      <c r="M36" s="714">
        <v>8700</v>
      </c>
      <c r="N36" s="6"/>
      <c r="O36" s="6"/>
    </row>
    <row r="37" spans="2:15" x14ac:dyDescent="0.25">
      <c r="B37" s="643"/>
      <c r="C37" s="711"/>
      <c r="D37" s="727"/>
      <c r="E37" s="561" t="s">
        <v>493</v>
      </c>
      <c r="F37" s="713"/>
      <c r="G37" s="712"/>
      <c r="H37" s="730"/>
      <c r="I37" s="713"/>
      <c r="J37" s="714"/>
      <c r="K37" s="713" t="e">
        <f>G37*(I37/G37)^(2/5)</f>
        <v>#DIV/0!</v>
      </c>
      <c r="L37" s="712" t="e">
        <f t="shared" si="3"/>
        <v>#DIV/0!</v>
      </c>
      <c r="M37" s="714" t="e">
        <f t="shared" si="4"/>
        <v>#DIV/0!</v>
      </c>
      <c r="N37" s="6"/>
      <c r="O37" s="6"/>
    </row>
    <row r="38" spans="2:15" x14ac:dyDescent="0.25">
      <c r="B38" s="643"/>
      <c r="C38" s="711" t="s">
        <v>485</v>
      </c>
      <c r="D38" s="728" t="s">
        <v>486</v>
      </c>
      <c r="E38" s="561" t="s">
        <v>492</v>
      </c>
      <c r="F38" s="564" t="s">
        <v>479</v>
      </c>
      <c r="G38" s="566" t="s">
        <v>479</v>
      </c>
      <c r="H38" s="593" t="s">
        <v>479</v>
      </c>
      <c r="I38" s="564" t="s">
        <v>479</v>
      </c>
      <c r="J38" s="565" t="s">
        <v>479</v>
      </c>
      <c r="K38" s="564" t="s">
        <v>479</v>
      </c>
      <c r="L38" s="566" t="s">
        <v>479</v>
      </c>
      <c r="M38" s="565" t="s">
        <v>479</v>
      </c>
      <c r="N38" s="6"/>
      <c r="O38" s="6"/>
    </row>
    <row r="39" spans="2:15" x14ac:dyDescent="0.25">
      <c r="B39" s="643"/>
      <c r="C39" s="711"/>
      <c r="D39" s="728"/>
      <c r="E39" s="561" t="s">
        <v>493</v>
      </c>
      <c r="F39" s="564" t="s">
        <v>479</v>
      </c>
      <c r="G39" s="566" t="s">
        <v>479</v>
      </c>
      <c r="H39" s="593" t="s">
        <v>479</v>
      </c>
      <c r="I39" s="564" t="s">
        <v>479</v>
      </c>
      <c r="J39" s="565" t="s">
        <v>479</v>
      </c>
      <c r="K39" s="564" t="s">
        <v>479</v>
      </c>
      <c r="L39" s="566" t="s">
        <v>479</v>
      </c>
      <c r="M39" s="565" t="s">
        <v>479</v>
      </c>
      <c r="N39" s="6"/>
      <c r="O39" s="6"/>
    </row>
    <row r="40" spans="2:15" x14ac:dyDescent="0.25">
      <c r="B40" s="643"/>
      <c r="C40" s="711"/>
      <c r="D40" s="710" t="s">
        <v>487</v>
      </c>
      <c r="E40" s="561" t="s">
        <v>492</v>
      </c>
      <c r="F40" s="564" t="s">
        <v>479</v>
      </c>
      <c r="G40" s="566" t="s">
        <v>479</v>
      </c>
      <c r="H40" s="593" t="s">
        <v>479</v>
      </c>
      <c r="I40" s="564" t="s">
        <v>479</v>
      </c>
      <c r="J40" s="565" t="s">
        <v>479</v>
      </c>
      <c r="K40" s="564" t="s">
        <v>479</v>
      </c>
      <c r="L40" s="566" t="s">
        <v>479</v>
      </c>
      <c r="M40" s="565" t="s">
        <v>479</v>
      </c>
      <c r="N40" s="6"/>
      <c r="O40" s="6"/>
    </row>
    <row r="41" spans="2:15" x14ac:dyDescent="0.25">
      <c r="B41" s="643"/>
      <c r="C41" s="711"/>
      <c r="D41" s="710"/>
      <c r="E41" s="561" t="s">
        <v>493</v>
      </c>
      <c r="F41" s="564" t="s">
        <v>479</v>
      </c>
      <c r="G41" s="566" t="s">
        <v>479</v>
      </c>
      <c r="H41" s="593" t="s">
        <v>479</v>
      </c>
      <c r="I41" s="564" t="s">
        <v>479</v>
      </c>
      <c r="J41" s="565" t="s">
        <v>479</v>
      </c>
      <c r="K41" s="564" t="s">
        <v>479</v>
      </c>
      <c r="L41" s="566" t="s">
        <v>479</v>
      </c>
      <c r="M41" s="565" t="s">
        <v>479</v>
      </c>
      <c r="N41" s="6"/>
      <c r="O41" s="6"/>
    </row>
    <row r="42" spans="2:15" x14ac:dyDescent="0.25">
      <c r="B42" s="643"/>
      <c r="C42" s="711" t="s">
        <v>488</v>
      </c>
      <c r="D42" s="710"/>
      <c r="E42" s="561" t="s">
        <v>492</v>
      </c>
      <c r="F42" s="564" t="s">
        <v>479</v>
      </c>
      <c r="G42" s="566" t="s">
        <v>479</v>
      </c>
      <c r="H42" s="593" t="s">
        <v>479</v>
      </c>
      <c r="I42" s="564" t="s">
        <v>479</v>
      </c>
      <c r="J42" s="565" t="s">
        <v>479</v>
      </c>
      <c r="K42" s="564" t="s">
        <v>479</v>
      </c>
      <c r="L42" s="566" t="s">
        <v>479</v>
      </c>
      <c r="M42" s="565" t="s">
        <v>479</v>
      </c>
      <c r="N42" s="6"/>
      <c r="O42" s="6"/>
    </row>
    <row r="43" spans="2:15" x14ac:dyDescent="0.25">
      <c r="B43" s="643"/>
      <c r="C43" s="711"/>
      <c r="D43" s="710"/>
      <c r="E43" s="561" t="s">
        <v>493</v>
      </c>
      <c r="F43" s="564" t="s">
        <v>479</v>
      </c>
      <c r="G43" s="566" t="s">
        <v>479</v>
      </c>
      <c r="H43" s="593" t="s">
        <v>479</v>
      </c>
      <c r="I43" s="564" t="s">
        <v>479</v>
      </c>
      <c r="J43" s="565" t="s">
        <v>479</v>
      </c>
      <c r="K43" s="564" t="s">
        <v>479</v>
      </c>
      <c r="L43" s="566" t="s">
        <v>479</v>
      </c>
      <c r="M43" s="565" t="s">
        <v>479</v>
      </c>
      <c r="N43" s="6"/>
      <c r="O43" s="6"/>
    </row>
    <row r="44" spans="2:15" x14ac:dyDescent="0.25">
      <c r="B44" s="643"/>
      <c r="C44" s="711" t="s">
        <v>489</v>
      </c>
      <c r="D44" s="710"/>
      <c r="E44" s="561" t="s">
        <v>492</v>
      </c>
      <c r="F44" s="564" t="s">
        <v>479</v>
      </c>
      <c r="G44" s="566" t="s">
        <v>479</v>
      </c>
      <c r="H44" s="593" t="s">
        <v>479</v>
      </c>
      <c r="I44" s="564" t="s">
        <v>479</v>
      </c>
      <c r="J44" s="565" t="s">
        <v>479</v>
      </c>
      <c r="K44" s="564" t="s">
        <v>479</v>
      </c>
      <c r="L44" s="566" t="s">
        <v>479</v>
      </c>
      <c r="M44" s="565" t="s">
        <v>479</v>
      </c>
      <c r="N44" s="6"/>
      <c r="O44" s="6"/>
    </row>
    <row r="45" spans="2:15" ht="15.75" thickBot="1" x14ac:dyDescent="0.3">
      <c r="B45" s="721"/>
      <c r="C45" s="715"/>
      <c r="D45" s="716"/>
      <c r="E45" s="584" t="s">
        <v>493</v>
      </c>
      <c r="F45" s="569" t="s">
        <v>479</v>
      </c>
      <c r="G45" s="571" t="s">
        <v>479</v>
      </c>
      <c r="H45" s="594" t="s">
        <v>479</v>
      </c>
      <c r="I45" s="569" t="s">
        <v>479</v>
      </c>
      <c r="J45" s="570" t="s">
        <v>479</v>
      </c>
      <c r="K45" s="569" t="s">
        <v>479</v>
      </c>
      <c r="L45" s="571" t="s">
        <v>479</v>
      </c>
      <c r="M45" s="570" t="s">
        <v>479</v>
      </c>
      <c r="N45" s="6"/>
      <c r="O45" s="6"/>
    </row>
    <row r="46" spans="2:15" x14ac:dyDescent="0.25">
      <c r="B46" s="642" t="s">
        <v>451</v>
      </c>
      <c r="C46" s="722" t="s">
        <v>477</v>
      </c>
      <c r="D46" s="723"/>
      <c r="E46" s="573" t="s">
        <v>478</v>
      </c>
      <c r="F46" s="574" t="s">
        <v>479</v>
      </c>
      <c r="G46" s="760">
        <v>210000</v>
      </c>
      <c r="H46" s="590" t="s">
        <v>479</v>
      </c>
      <c r="I46" s="549" t="s">
        <v>479</v>
      </c>
      <c r="J46" s="550" t="s">
        <v>479</v>
      </c>
      <c r="K46" s="549" t="s">
        <v>479</v>
      </c>
      <c r="L46" s="551" t="s">
        <v>479</v>
      </c>
      <c r="M46" s="550" t="s">
        <v>479</v>
      </c>
      <c r="N46" s="6"/>
      <c r="O46" s="6"/>
    </row>
    <row r="47" spans="2:15" x14ac:dyDescent="0.25">
      <c r="B47" s="643"/>
      <c r="C47" s="711"/>
      <c r="D47" s="710"/>
      <c r="E47" s="552" t="s">
        <v>480</v>
      </c>
      <c r="F47" s="559" t="s">
        <v>479</v>
      </c>
      <c r="G47" s="761"/>
      <c r="H47" s="591" t="s">
        <v>479</v>
      </c>
      <c r="I47" s="553">
        <v>150000</v>
      </c>
      <c r="J47" s="554">
        <v>150000</v>
      </c>
      <c r="K47" s="585">
        <v>150000</v>
      </c>
      <c r="L47" s="586">
        <f>I47*(J47/I47)^(2/5)</f>
        <v>150000</v>
      </c>
      <c r="M47" s="588">
        <f>I47*(J47/I47)^(7/5)</f>
        <v>150000</v>
      </c>
      <c r="N47" s="6"/>
      <c r="O47" s="6"/>
    </row>
    <row r="48" spans="2:15" x14ac:dyDescent="0.25">
      <c r="B48" s="643"/>
      <c r="C48" s="711"/>
      <c r="D48" s="710"/>
      <c r="E48" s="561" t="s">
        <v>482</v>
      </c>
      <c r="F48" s="564" t="s">
        <v>479</v>
      </c>
      <c r="G48" s="761"/>
      <c r="H48" s="593" t="s">
        <v>479</v>
      </c>
      <c r="I48" s="564" t="s">
        <v>479</v>
      </c>
      <c r="J48" s="565" t="s">
        <v>479</v>
      </c>
      <c r="K48" s="564" t="s">
        <v>479</v>
      </c>
      <c r="L48" s="566" t="s">
        <v>479</v>
      </c>
      <c r="M48" s="565" t="s">
        <v>479</v>
      </c>
      <c r="N48" s="6"/>
      <c r="O48" s="6"/>
    </row>
    <row r="49" spans="2:15" x14ac:dyDescent="0.25">
      <c r="B49" s="643"/>
      <c r="C49" s="711"/>
      <c r="D49" s="710"/>
      <c r="E49" s="561" t="s">
        <v>483</v>
      </c>
      <c r="F49" s="564" t="s">
        <v>479</v>
      </c>
      <c r="G49" s="761"/>
      <c r="H49" s="593" t="s">
        <v>479</v>
      </c>
      <c r="I49" s="564" t="s">
        <v>479</v>
      </c>
      <c r="J49" s="565" t="s">
        <v>479</v>
      </c>
      <c r="K49" s="564" t="s">
        <v>479</v>
      </c>
      <c r="L49" s="566" t="s">
        <v>479</v>
      </c>
      <c r="M49" s="565" t="s">
        <v>479</v>
      </c>
      <c r="N49" s="6"/>
      <c r="O49" s="6"/>
    </row>
    <row r="50" spans="2:15" x14ac:dyDescent="0.25">
      <c r="B50" s="643"/>
      <c r="C50" s="711"/>
      <c r="D50" s="710"/>
      <c r="E50" s="561" t="s">
        <v>484</v>
      </c>
      <c r="F50" s="564" t="s">
        <v>479</v>
      </c>
      <c r="G50" s="761"/>
      <c r="H50" s="593" t="s">
        <v>479</v>
      </c>
      <c r="I50" s="564" t="s">
        <v>479</v>
      </c>
      <c r="J50" s="565" t="s">
        <v>479</v>
      </c>
      <c r="K50" s="564" t="s">
        <v>479</v>
      </c>
      <c r="L50" s="566" t="s">
        <v>479</v>
      </c>
      <c r="M50" s="565" t="s">
        <v>479</v>
      </c>
      <c r="N50" s="6"/>
      <c r="O50" s="6"/>
    </row>
    <row r="51" spans="2:15" x14ac:dyDescent="0.25">
      <c r="B51" s="643"/>
      <c r="C51" s="711" t="s">
        <v>485</v>
      </c>
      <c r="D51" s="710"/>
      <c r="E51" s="561" t="s">
        <v>486</v>
      </c>
      <c r="F51" s="564" t="s">
        <v>479</v>
      </c>
      <c r="G51" s="761"/>
      <c r="H51" s="593" t="s">
        <v>479</v>
      </c>
      <c r="I51" s="564" t="s">
        <v>479</v>
      </c>
      <c r="J51" s="565" t="s">
        <v>479</v>
      </c>
      <c r="K51" s="564" t="s">
        <v>479</v>
      </c>
      <c r="L51" s="566" t="s">
        <v>479</v>
      </c>
      <c r="M51" s="565" t="s">
        <v>479</v>
      </c>
      <c r="N51" s="6"/>
      <c r="O51" s="6"/>
    </row>
    <row r="52" spans="2:15" x14ac:dyDescent="0.25">
      <c r="B52" s="643"/>
      <c r="C52" s="711"/>
      <c r="D52" s="710"/>
      <c r="E52" s="561" t="s">
        <v>487</v>
      </c>
      <c r="F52" s="564" t="s">
        <v>479</v>
      </c>
      <c r="G52" s="761"/>
      <c r="H52" s="593" t="s">
        <v>479</v>
      </c>
      <c r="I52" s="564" t="s">
        <v>479</v>
      </c>
      <c r="J52" s="565" t="s">
        <v>479</v>
      </c>
      <c r="K52" s="564" t="s">
        <v>479</v>
      </c>
      <c r="L52" s="566" t="s">
        <v>479</v>
      </c>
      <c r="M52" s="565" t="s">
        <v>479</v>
      </c>
      <c r="N52" s="6"/>
      <c r="O52" s="6"/>
    </row>
    <row r="53" spans="2:15" x14ac:dyDescent="0.25">
      <c r="B53" s="643"/>
      <c r="C53" s="711" t="s">
        <v>488</v>
      </c>
      <c r="D53" s="710"/>
      <c r="E53" s="724"/>
      <c r="F53" s="564" t="s">
        <v>479</v>
      </c>
      <c r="G53" s="761"/>
      <c r="H53" s="593" t="s">
        <v>479</v>
      </c>
      <c r="I53" s="564" t="s">
        <v>479</v>
      </c>
      <c r="J53" s="565" t="s">
        <v>479</v>
      </c>
      <c r="K53" s="564" t="s">
        <v>479</v>
      </c>
      <c r="L53" s="566" t="s">
        <v>479</v>
      </c>
      <c r="M53" s="565" t="s">
        <v>479</v>
      </c>
      <c r="N53" s="6"/>
      <c r="O53" s="6"/>
    </row>
    <row r="54" spans="2:15" ht="15.75" thickBot="1" x14ac:dyDescent="0.3">
      <c r="B54" s="721"/>
      <c r="C54" s="715" t="s">
        <v>489</v>
      </c>
      <c r="D54" s="716"/>
      <c r="E54" s="717"/>
      <c r="F54" s="569" t="s">
        <v>479</v>
      </c>
      <c r="G54" s="762"/>
      <c r="H54" s="594" t="s">
        <v>479</v>
      </c>
      <c r="I54" s="569" t="s">
        <v>479</v>
      </c>
      <c r="J54" s="570" t="s">
        <v>479</v>
      </c>
      <c r="K54" s="569" t="s">
        <v>479</v>
      </c>
      <c r="L54" s="571" t="s">
        <v>479</v>
      </c>
      <c r="M54" s="570" t="s">
        <v>479</v>
      </c>
      <c r="N54" s="6"/>
      <c r="O54" s="6"/>
    </row>
  </sheetData>
  <mergeCells count="86">
    <mergeCell ref="O5:O8"/>
    <mergeCell ref="G46:G54"/>
    <mergeCell ref="G22:G26"/>
    <mergeCell ref="I22:I26"/>
    <mergeCell ref="J22:J26"/>
    <mergeCell ref="H22:H26"/>
    <mergeCell ref="J9:J10"/>
    <mergeCell ref="K9:K10"/>
    <mergeCell ref="K22:K26"/>
    <mergeCell ref="L22:L26"/>
    <mergeCell ref="M22:M26"/>
    <mergeCell ref="K32:K33"/>
    <mergeCell ref="L32:L33"/>
    <mergeCell ref="B4:E5"/>
    <mergeCell ref="K4:M4"/>
    <mergeCell ref="B6:B18"/>
    <mergeCell ref="C6:C14"/>
    <mergeCell ref="D6:E6"/>
    <mergeCell ref="D7:D8"/>
    <mergeCell ref="H9:H10"/>
    <mergeCell ref="H11:H12"/>
    <mergeCell ref="H13:H14"/>
    <mergeCell ref="F9:F10"/>
    <mergeCell ref="F11:F12"/>
    <mergeCell ref="F13:F14"/>
    <mergeCell ref="L9:L10"/>
    <mergeCell ref="M9:M10"/>
    <mergeCell ref="F4:H4"/>
    <mergeCell ref="B19:B27"/>
    <mergeCell ref="C19:D23"/>
    <mergeCell ref="D9:D10"/>
    <mergeCell ref="G9:G10"/>
    <mergeCell ref="I9:I10"/>
    <mergeCell ref="D11:D12"/>
    <mergeCell ref="G11:G12"/>
    <mergeCell ref="D13:D14"/>
    <mergeCell ref="G13:G14"/>
    <mergeCell ref="C15:D16"/>
    <mergeCell ref="C17:E17"/>
    <mergeCell ref="C18:E18"/>
    <mergeCell ref="C24:D25"/>
    <mergeCell ref="C26:E26"/>
    <mergeCell ref="F22:F26"/>
    <mergeCell ref="M32:M33"/>
    <mergeCell ref="B28:B45"/>
    <mergeCell ref="C28:C37"/>
    <mergeCell ref="D28:D29"/>
    <mergeCell ref="D30:D31"/>
    <mergeCell ref="D32:D33"/>
    <mergeCell ref="D34:D35"/>
    <mergeCell ref="D36:D37"/>
    <mergeCell ref="C38:C41"/>
    <mergeCell ref="D38:D39"/>
    <mergeCell ref="H36:H37"/>
    <mergeCell ref="H34:H35"/>
    <mergeCell ref="H32:H33"/>
    <mergeCell ref="F32:F33"/>
    <mergeCell ref="I34:I35"/>
    <mergeCell ref="J34:J35"/>
    <mergeCell ref="K34:K35"/>
    <mergeCell ref="L34:L35"/>
    <mergeCell ref="M34:M35"/>
    <mergeCell ref="C44:D45"/>
    <mergeCell ref="B46:B54"/>
    <mergeCell ref="C46:D50"/>
    <mergeCell ref="C51:D52"/>
    <mergeCell ref="C53:E53"/>
    <mergeCell ref="C54:E54"/>
    <mergeCell ref="F34:F35"/>
    <mergeCell ref="F36:F37"/>
    <mergeCell ref="O9:O11"/>
    <mergeCell ref="O12:O14"/>
    <mergeCell ref="I4:J4"/>
    <mergeCell ref="D40:D41"/>
    <mergeCell ref="C42:D43"/>
    <mergeCell ref="G36:G37"/>
    <mergeCell ref="I36:I37"/>
    <mergeCell ref="J36:J37"/>
    <mergeCell ref="G32:G33"/>
    <mergeCell ref="I32:I33"/>
    <mergeCell ref="J32:J33"/>
    <mergeCell ref="C27:E27"/>
    <mergeCell ref="K36:K37"/>
    <mergeCell ref="L36:L37"/>
    <mergeCell ref="M36:M37"/>
    <mergeCell ref="G34:G3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3"/>
  <sheetViews>
    <sheetView tabSelected="1" zoomScale="85" zoomScaleNormal="85" workbookViewId="0">
      <selection activeCell="D9" sqref="D9"/>
    </sheetView>
  </sheetViews>
  <sheetFormatPr baseColWidth="10" defaultColWidth="8.7109375" defaultRowHeight="15" x14ac:dyDescent="0.25"/>
  <cols>
    <col min="1" max="1" width="1" customWidth="1"/>
    <col min="2" max="2" width="12" customWidth="1"/>
    <col min="3" max="3" width="45.85546875" style="30" customWidth="1"/>
    <col min="4" max="5" width="8.7109375" customWidth="1"/>
    <col min="6" max="6" width="9" customWidth="1"/>
    <col min="7" max="9" width="8.7109375" customWidth="1"/>
    <col min="10" max="10" width="3.28515625" customWidth="1"/>
    <col min="11" max="11" width="14.140625" style="25" customWidth="1"/>
    <col min="12" max="13" width="8.7109375" customWidth="1"/>
    <col min="14" max="14" width="8.7109375" style="30" customWidth="1"/>
    <col min="15" max="15" width="8.7109375" customWidth="1"/>
    <col min="16" max="16" width="79.85546875" customWidth="1"/>
  </cols>
  <sheetData>
    <row r="1" spans="2:16" ht="15.75" customHeight="1" thickBot="1" x14ac:dyDescent="0.3">
      <c r="B1" t="s">
        <v>127</v>
      </c>
      <c r="J1" s="6"/>
    </row>
    <row r="2" spans="2:16" ht="30.75" thickBot="1" x14ac:dyDescent="0.3">
      <c r="B2" s="631" t="s">
        <v>207</v>
      </c>
      <c r="C2" s="632"/>
      <c r="D2" s="632"/>
      <c r="E2" s="632"/>
      <c r="F2" s="632"/>
      <c r="G2" s="632"/>
      <c r="H2" s="632"/>
      <c r="I2" s="633"/>
      <c r="J2" s="19"/>
      <c r="P2" s="348" t="s">
        <v>129</v>
      </c>
    </row>
    <row r="3" spans="2:16" ht="15.75" thickBot="1" x14ac:dyDescent="0.3">
      <c r="B3" s="786"/>
      <c r="C3" s="786"/>
      <c r="D3" s="786"/>
      <c r="E3" s="786"/>
      <c r="F3" s="786"/>
      <c r="G3" s="786"/>
      <c r="H3" s="786"/>
      <c r="I3" s="786"/>
      <c r="J3" s="4"/>
      <c r="P3" s="349"/>
    </row>
    <row r="4" spans="2:16" ht="66.75" customHeight="1" thickBot="1" x14ac:dyDescent="0.3">
      <c r="B4" s="787" t="s">
        <v>6</v>
      </c>
      <c r="C4" s="789" t="s">
        <v>123</v>
      </c>
      <c r="D4" s="660" t="s">
        <v>171</v>
      </c>
      <c r="E4" s="785"/>
      <c r="F4" s="785"/>
      <c r="G4" s="782" t="s">
        <v>16</v>
      </c>
      <c r="H4" s="783"/>
      <c r="I4" s="784"/>
      <c r="J4" s="20"/>
      <c r="L4" s="11"/>
      <c r="P4" s="773" t="s">
        <v>345</v>
      </c>
    </row>
    <row r="5" spans="2:16" ht="15.75" customHeight="1" thickBot="1" x14ac:dyDescent="0.3">
      <c r="B5" s="788"/>
      <c r="C5" s="790"/>
      <c r="D5" s="64">
        <v>2016</v>
      </c>
      <c r="E5" s="118">
        <v>2017</v>
      </c>
      <c r="F5" s="65">
        <v>2018</v>
      </c>
      <c r="G5" s="119">
        <v>2020</v>
      </c>
      <c r="H5" s="120">
        <v>2025</v>
      </c>
      <c r="I5" s="120">
        <v>2030</v>
      </c>
      <c r="J5" s="11"/>
      <c r="P5" s="773"/>
    </row>
    <row r="6" spans="2:16" ht="19.350000000000001" customHeight="1" thickBot="1" x14ac:dyDescent="0.3">
      <c r="B6" s="135"/>
      <c r="C6" s="776" t="s">
        <v>17</v>
      </c>
      <c r="D6" s="779"/>
      <c r="E6" s="779"/>
      <c r="F6" s="779"/>
      <c r="G6" s="779"/>
      <c r="H6" s="779"/>
      <c r="I6" s="780"/>
      <c r="J6" s="22"/>
      <c r="L6" s="11"/>
      <c r="P6" s="773"/>
    </row>
    <row r="7" spans="2:16" s="30" customFormat="1" ht="19.350000000000001" customHeight="1" thickBot="1" x14ac:dyDescent="0.3">
      <c r="B7" s="770" t="s">
        <v>11</v>
      </c>
      <c r="C7" s="209" t="s">
        <v>316</v>
      </c>
      <c r="D7" s="212">
        <v>15900</v>
      </c>
      <c r="E7" s="213">
        <v>22300</v>
      </c>
      <c r="F7" s="214">
        <f>F8+F14</f>
        <v>249800</v>
      </c>
      <c r="G7" s="266"/>
      <c r="H7" s="213"/>
      <c r="I7" s="214"/>
      <c r="J7" s="22"/>
      <c r="L7" s="11"/>
      <c r="P7" s="774" t="s">
        <v>146</v>
      </c>
    </row>
    <row r="8" spans="2:16" s="30" customFormat="1" ht="24" customHeight="1" thickBot="1" x14ac:dyDescent="0.3">
      <c r="B8" s="771"/>
      <c r="C8" s="262" t="s">
        <v>315</v>
      </c>
      <c r="D8" s="212">
        <v>15400</v>
      </c>
      <c r="E8" s="213">
        <v>21600</v>
      </c>
      <c r="F8" s="214">
        <v>24800</v>
      </c>
      <c r="G8" s="263"/>
      <c r="H8" s="264"/>
      <c r="I8" s="265"/>
      <c r="J8" s="22"/>
      <c r="K8" s="641" t="s">
        <v>499</v>
      </c>
      <c r="L8" s="641"/>
      <c r="M8" s="641"/>
      <c r="N8" s="641"/>
      <c r="P8" s="774"/>
    </row>
    <row r="9" spans="2:16" ht="30" customHeight="1" x14ac:dyDescent="0.25">
      <c r="B9" s="771"/>
      <c r="C9" s="173" t="s">
        <v>346</v>
      </c>
      <c r="D9" s="51">
        <v>4852</v>
      </c>
      <c r="E9" s="49">
        <v>7565</v>
      </c>
      <c r="F9" s="50">
        <v>9566</v>
      </c>
      <c r="G9" s="177"/>
      <c r="H9" s="52"/>
      <c r="I9" s="53"/>
      <c r="J9" s="6"/>
      <c r="K9" s="673" t="s">
        <v>502</v>
      </c>
      <c r="L9" s="673"/>
      <c r="M9" s="673"/>
      <c r="N9" s="673"/>
      <c r="O9" s="14"/>
      <c r="P9" s="325" t="s">
        <v>150</v>
      </c>
    </row>
    <row r="10" spans="2:16" ht="30.95" customHeight="1" x14ac:dyDescent="0.25">
      <c r="B10" s="771"/>
      <c r="C10" s="174" t="s">
        <v>347</v>
      </c>
      <c r="D10" s="36">
        <v>451</v>
      </c>
      <c r="E10" s="37">
        <v>657</v>
      </c>
      <c r="F10" s="38">
        <v>855</v>
      </c>
      <c r="G10" s="36"/>
      <c r="H10" s="37"/>
      <c r="I10" s="39"/>
      <c r="J10" s="17"/>
      <c r="K10" s="673"/>
      <c r="L10" s="673"/>
      <c r="M10" s="673"/>
      <c r="N10" s="673"/>
      <c r="O10" s="14"/>
      <c r="P10" s="325" t="s">
        <v>322</v>
      </c>
    </row>
    <row r="11" spans="2:16" ht="27.95" customHeight="1" x14ac:dyDescent="0.25">
      <c r="B11" s="771"/>
      <c r="C11" s="174" t="s">
        <v>350</v>
      </c>
      <c r="D11" s="40"/>
      <c r="E11" s="41"/>
      <c r="F11" s="42"/>
      <c r="G11" s="45"/>
      <c r="H11" s="46"/>
      <c r="I11" s="47"/>
      <c r="J11" s="17"/>
      <c r="P11" s="25" t="s">
        <v>317</v>
      </c>
    </row>
    <row r="12" spans="2:16" ht="21" customHeight="1" x14ac:dyDescent="0.25">
      <c r="B12" s="771"/>
      <c r="C12" s="174" t="s">
        <v>201</v>
      </c>
      <c r="D12" s="40"/>
      <c r="E12" s="41"/>
      <c r="F12" s="42"/>
      <c r="G12" s="45"/>
      <c r="H12" s="46"/>
      <c r="I12" s="47"/>
      <c r="J12" s="17"/>
    </row>
    <row r="13" spans="2:16" ht="23.25" customHeight="1" thickBot="1" x14ac:dyDescent="0.3">
      <c r="B13" s="771"/>
      <c r="C13" s="178" t="s">
        <v>348</v>
      </c>
      <c r="D13" s="112"/>
      <c r="E13" s="113"/>
      <c r="F13" s="114"/>
      <c r="G13" s="115"/>
      <c r="H13" s="116"/>
      <c r="I13" s="117"/>
      <c r="J13" s="17"/>
    </row>
    <row r="14" spans="2:16" ht="21.6" customHeight="1" thickBot="1" x14ac:dyDescent="0.3">
      <c r="B14" s="771"/>
      <c r="C14" s="223" t="s">
        <v>203</v>
      </c>
      <c r="D14" s="267">
        <v>121000</v>
      </c>
      <c r="E14" s="268">
        <v>166000</v>
      </c>
      <c r="F14" s="269">
        <v>225000</v>
      </c>
      <c r="G14" s="267"/>
      <c r="H14" s="268"/>
      <c r="I14" s="270"/>
      <c r="J14" s="6"/>
      <c r="K14" s="350"/>
    </row>
    <row r="15" spans="2:16" ht="27" customHeight="1" x14ac:dyDescent="0.25">
      <c r="B15" s="771"/>
      <c r="C15" s="173" t="s">
        <v>349</v>
      </c>
      <c r="D15" s="51"/>
      <c r="E15" s="49"/>
      <c r="F15" s="50"/>
      <c r="G15" s="393"/>
      <c r="H15" s="394"/>
      <c r="I15" s="395"/>
      <c r="J15" s="6"/>
    </row>
    <row r="16" spans="2:16" ht="24.6" customHeight="1" x14ac:dyDescent="0.25">
      <c r="B16" s="771"/>
      <c r="C16" s="174" t="s">
        <v>99</v>
      </c>
      <c r="D16" s="40">
        <f>D17+D18+D19</f>
        <v>0</v>
      </c>
      <c r="E16" s="41">
        <f t="shared" ref="E16:I16" si="0">E17+E18+E19</f>
        <v>0</v>
      </c>
      <c r="F16" s="42">
        <f t="shared" si="0"/>
        <v>0</v>
      </c>
      <c r="G16" s="40">
        <f t="shared" si="0"/>
        <v>0</v>
      </c>
      <c r="H16" s="41">
        <f t="shared" si="0"/>
        <v>0</v>
      </c>
      <c r="I16" s="44">
        <f t="shared" si="0"/>
        <v>0</v>
      </c>
      <c r="J16" s="6"/>
    </row>
    <row r="17" spans="2:12" ht="24.75" customHeight="1" x14ac:dyDescent="0.25">
      <c r="B17" s="771"/>
      <c r="C17" s="174" t="s">
        <v>351</v>
      </c>
      <c r="D17" s="40"/>
      <c r="E17" s="41"/>
      <c r="F17" s="42"/>
      <c r="G17" s="45"/>
      <c r="H17" s="46"/>
      <c r="I17" s="43"/>
      <c r="J17" s="6"/>
    </row>
    <row r="18" spans="2:12" ht="22.35" customHeight="1" x14ac:dyDescent="0.25">
      <c r="B18" s="771"/>
      <c r="C18" s="174" t="s">
        <v>202</v>
      </c>
      <c r="D18" s="40"/>
      <c r="E18" s="41"/>
      <c r="F18" s="42"/>
      <c r="G18" s="45"/>
      <c r="H18" s="46"/>
      <c r="I18" s="47"/>
      <c r="J18" s="6"/>
      <c r="K18" s="351"/>
    </row>
    <row r="19" spans="2:12" ht="25.5" customHeight="1" thickBot="1" x14ac:dyDescent="0.3">
      <c r="B19" s="775"/>
      <c r="C19" s="179" t="s">
        <v>352</v>
      </c>
      <c r="D19" s="180"/>
      <c r="E19" s="181"/>
      <c r="F19" s="182"/>
      <c r="G19" s="183"/>
      <c r="H19" s="184"/>
      <c r="I19" s="185"/>
      <c r="J19" s="6"/>
      <c r="K19" s="352"/>
    </row>
    <row r="20" spans="2:12" ht="28.5" customHeight="1" x14ac:dyDescent="0.25">
      <c r="B20" s="781" t="s">
        <v>12</v>
      </c>
      <c r="C20" s="175" t="s">
        <v>143</v>
      </c>
      <c r="D20" s="243"/>
      <c r="E20" s="241"/>
      <c r="F20" s="242"/>
      <c r="G20" s="391"/>
      <c r="H20" s="244"/>
      <c r="I20" s="392"/>
      <c r="J20" s="6"/>
      <c r="K20" s="353"/>
    </row>
    <row r="21" spans="2:12" s="30" customFormat="1" ht="28.5" customHeight="1" x14ac:dyDescent="0.25">
      <c r="B21" s="775"/>
      <c r="C21" s="178" t="s">
        <v>144</v>
      </c>
      <c r="D21" s="112"/>
      <c r="E21" s="113"/>
      <c r="F21" s="114"/>
      <c r="G21" s="115"/>
      <c r="H21" s="116"/>
      <c r="I21" s="117"/>
      <c r="J21" s="6"/>
      <c r="K21" s="353"/>
    </row>
    <row r="22" spans="2:12" ht="15.75" customHeight="1" thickBot="1" x14ac:dyDescent="0.3">
      <c r="B22" s="179" t="s">
        <v>13</v>
      </c>
      <c r="C22" s="179" t="s">
        <v>18</v>
      </c>
      <c r="D22" s="180"/>
      <c r="E22" s="181"/>
      <c r="F22" s="182"/>
      <c r="G22" s="183"/>
      <c r="H22" s="184"/>
      <c r="I22" s="185"/>
      <c r="J22" s="6"/>
      <c r="K22" s="353"/>
    </row>
    <row r="23" spans="2:12" ht="19.350000000000001" customHeight="1" thickBot="1" x14ac:dyDescent="0.3">
      <c r="B23" s="35"/>
      <c r="C23" s="776" t="s">
        <v>121</v>
      </c>
      <c r="D23" s="777"/>
      <c r="E23" s="777"/>
      <c r="F23" s="777"/>
      <c r="G23" s="777"/>
      <c r="H23" s="777"/>
      <c r="I23" s="778"/>
      <c r="J23" s="6"/>
      <c r="K23" s="353"/>
    </row>
    <row r="24" spans="2:12" s="30" customFormat="1" ht="17.100000000000001" customHeight="1" thickBot="1" x14ac:dyDescent="0.3">
      <c r="B24" s="770" t="s">
        <v>11</v>
      </c>
      <c r="C24" s="245" t="s">
        <v>83</v>
      </c>
      <c r="D24" s="212"/>
      <c r="E24" s="213"/>
      <c r="F24" s="220"/>
      <c r="G24" s="427"/>
      <c r="H24" s="213"/>
      <c r="I24" s="214"/>
      <c r="J24" s="6"/>
      <c r="K24" s="353"/>
    </row>
    <row r="25" spans="2:12" ht="16.350000000000001" customHeight="1" x14ac:dyDescent="0.25">
      <c r="B25" s="771"/>
      <c r="C25" s="215" t="s">
        <v>82</v>
      </c>
      <c r="D25" s="121"/>
      <c r="E25" s="49"/>
      <c r="F25" s="50"/>
      <c r="G25" s="51"/>
      <c r="H25" s="52"/>
      <c r="I25" s="53"/>
      <c r="J25" s="6"/>
      <c r="K25" s="349"/>
    </row>
    <row r="26" spans="2:12" ht="15" customHeight="1" thickBot="1" x14ac:dyDescent="0.3">
      <c r="B26" s="771"/>
      <c r="C26" s="187" t="s">
        <v>273</v>
      </c>
      <c r="D26" s="246"/>
      <c r="E26" s="113"/>
      <c r="F26" s="114"/>
      <c r="G26" s="112"/>
      <c r="H26" s="116"/>
      <c r="I26" s="117"/>
      <c r="J26" s="6"/>
      <c r="K26" s="349"/>
    </row>
    <row r="27" spans="2:12" ht="18.600000000000001" customHeight="1" thickBot="1" x14ac:dyDescent="0.3">
      <c r="B27" s="771"/>
      <c r="C27" s="251" t="s">
        <v>85</v>
      </c>
      <c r="D27" s="212"/>
      <c r="E27" s="213"/>
      <c r="F27" s="220"/>
      <c r="G27" s="212"/>
      <c r="H27" s="213"/>
      <c r="I27" s="214"/>
      <c r="J27" s="6"/>
      <c r="K27" s="349"/>
    </row>
    <row r="28" spans="2:12" ht="15.75" customHeight="1" x14ac:dyDescent="0.25">
      <c r="B28" s="771"/>
      <c r="C28" s="186" t="s">
        <v>84</v>
      </c>
      <c r="D28" s="240"/>
      <c r="E28" s="247"/>
      <c r="F28" s="248"/>
      <c r="G28" s="249"/>
      <c r="H28" s="244"/>
      <c r="I28" s="250"/>
      <c r="J28" s="6"/>
      <c r="K28" s="349"/>
    </row>
    <row r="29" spans="2:12" ht="15.75" customHeight="1" thickBot="1" x14ac:dyDescent="0.3">
      <c r="B29" s="772"/>
      <c r="C29" s="257" t="s">
        <v>274</v>
      </c>
      <c r="D29" s="258"/>
      <c r="E29" s="259"/>
      <c r="F29" s="260"/>
      <c r="G29" s="261"/>
      <c r="H29" s="184"/>
      <c r="I29" s="128"/>
      <c r="J29" s="16"/>
      <c r="K29" s="349"/>
      <c r="L29" s="6"/>
    </row>
    <row r="30" spans="2:12" ht="15" customHeight="1" x14ac:dyDescent="0.25">
      <c r="B30" s="771" t="s">
        <v>12</v>
      </c>
      <c r="C30" s="186" t="s">
        <v>81</v>
      </c>
      <c r="D30" s="252"/>
      <c r="E30" s="253"/>
      <c r="F30" s="254"/>
      <c r="G30" s="255"/>
      <c r="H30" s="256"/>
      <c r="I30" s="250"/>
      <c r="J30" s="11"/>
      <c r="K30" s="9"/>
      <c r="L30" s="8"/>
    </row>
    <row r="31" spans="2:12" ht="15.75" customHeight="1" thickBot="1" x14ac:dyDescent="0.3">
      <c r="B31" s="772"/>
      <c r="C31" s="187" t="s">
        <v>19</v>
      </c>
      <c r="D31" s="58"/>
      <c r="E31" s="136"/>
      <c r="F31" s="137"/>
      <c r="G31" s="138"/>
      <c r="H31" s="139"/>
      <c r="I31" s="143"/>
      <c r="J31" s="18"/>
      <c r="K31" s="9"/>
      <c r="L31" s="10"/>
    </row>
    <row r="32" spans="2:12" s="30" customFormat="1" ht="15.75" customHeight="1" thickBot="1" x14ac:dyDescent="0.3">
      <c r="B32" s="35"/>
      <c r="C32" s="792" t="s">
        <v>167</v>
      </c>
      <c r="D32" s="793"/>
      <c r="E32" s="793"/>
      <c r="F32" s="793"/>
      <c r="G32" s="793"/>
      <c r="H32" s="793"/>
      <c r="I32" s="794"/>
      <c r="J32" s="18"/>
      <c r="K32" s="14" t="s">
        <v>175</v>
      </c>
      <c r="L32" s="10"/>
    </row>
    <row r="33" spans="2:14" s="30" customFormat="1" ht="15.75" customHeight="1" thickBot="1" x14ac:dyDescent="0.3">
      <c r="B33" s="770" t="s">
        <v>11</v>
      </c>
      <c r="C33" s="223" t="s">
        <v>128</v>
      </c>
      <c r="D33" s="233"/>
      <c r="E33" s="234"/>
      <c r="F33" s="235"/>
      <c r="G33" s="233"/>
      <c r="H33" s="234"/>
      <c r="I33" s="236"/>
      <c r="J33" s="18"/>
      <c r="K33" s="14"/>
      <c r="L33" s="10"/>
    </row>
    <row r="34" spans="2:14" s="30" customFormat="1" ht="15.75" customHeight="1" x14ac:dyDescent="0.25">
      <c r="B34" s="771"/>
      <c r="C34" s="175" t="s">
        <v>94</v>
      </c>
      <c r="D34" s="224">
        <f t="shared" ref="D34:I34" si="1">D35+D36</f>
        <v>0</v>
      </c>
      <c r="E34" s="231">
        <f t="shared" si="1"/>
        <v>0</v>
      </c>
      <c r="F34" s="232">
        <f t="shared" si="1"/>
        <v>0</v>
      </c>
      <c r="G34" s="224">
        <f t="shared" si="1"/>
        <v>0</v>
      </c>
      <c r="H34" s="231">
        <f t="shared" si="1"/>
        <v>0</v>
      </c>
      <c r="I34" s="144">
        <f t="shared" si="1"/>
        <v>0</v>
      </c>
      <c r="J34" s="18"/>
      <c r="K34" s="14"/>
      <c r="L34" s="10"/>
    </row>
    <row r="35" spans="2:14" s="30" customFormat="1" ht="15.75" customHeight="1" x14ac:dyDescent="0.25">
      <c r="B35" s="771"/>
      <c r="C35" s="175" t="s">
        <v>93</v>
      </c>
      <c r="D35" s="224"/>
      <c r="E35" s="140"/>
      <c r="F35" s="225"/>
      <c r="G35" s="141"/>
      <c r="H35" s="142"/>
      <c r="I35" s="144"/>
      <c r="J35" s="18"/>
      <c r="K35" s="9"/>
      <c r="L35" s="10"/>
    </row>
    <row r="36" spans="2:14" ht="15.75" customHeight="1" x14ac:dyDescent="0.25">
      <c r="B36" s="771"/>
      <c r="C36" s="417" t="s">
        <v>275</v>
      </c>
      <c r="D36" s="226"/>
      <c r="E36" s="31"/>
      <c r="F36" s="227"/>
      <c r="G36" s="32"/>
      <c r="H36" s="61"/>
      <c r="I36" s="62"/>
      <c r="J36" s="16"/>
      <c r="K36" s="349"/>
      <c r="L36" s="6"/>
    </row>
    <row r="37" spans="2:14" ht="15.75" customHeight="1" x14ac:dyDescent="0.25">
      <c r="B37" s="771"/>
      <c r="C37" s="178" t="s">
        <v>96</v>
      </c>
      <c r="D37" s="226">
        <f t="shared" ref="D37:I37" si="2">D38+D39</f>
        <v>0</v>
      </c>
      <c r="E37" s="31">
        <f t="shared" si="2"/>
        <v>0</v>
      </c>
      <c r="F37" s="227">
        <f t="shared" si="2"/>
        <v>0</v>
      </c>
      <c r="G37" s="32">
        <f t="shared" si="2"/>
        <v>0</v>
      </c>
      <c r="H37" s="33">
        <f t="shared" si="2"/>
        <v>0</v>
      </c>
      <c r="I37" s="34">
        <f t="shared" si="2"/>
        <v>0</v>
      </c>
      <c r="J37" s="16"/>
      <c r="K37" s="349"/>
      <c r="L37" s="6"/>
    </row>
    <row r="38" spans="2:14" ht="15" customHeight="1" x14ac:dyDescent="0.25">
      <c r="B38" s="771"/>
      <c r="C38" s="178" t="s">
        <v>95</v>
      </c>
      <c r="D38" s="226"/>
      <c r="E38" s="31"/>
      <c r="F38" s="227"/>
      <c r="G38" s="32"/>
      <c r="H38" s="61"/>
      <c r="I38" s="62"/>
      <c r="J38" s="6"/>
      <c r="K38" s="349"/>
      <c r="L38" s="7"/>
    </row>
    <row r="39" spans="2:14" ht="15" customHeight="1" thickBot="1" x14ac:dyDescent="0.3">
      <c r="B39" s="772"/>
      <c r="C39" s="418" t="s">
        <v>276</v>
      </c>
      <c r="D39" s="228"/>
      <c r="E39" s="229"/>
      <c r="F39" s="230"/>
      <c r="G39" s="237"/>
      <c r="H39" s="238"/>
      <c r="I39" s="239"/>
      <c r="J39" s="6"/>
      <c r="K39" s="349"/>
      <c r="L39" s="7"/>
    </row>
    <row r="40" spans="2:14" ht="15" customHeight="1" thickBot="1" x14ac:dyDescent="0.3">
      <c r="B40" s="216"/>
      <c r="C40" s="776" t="s">
        <v>10</v>
      </c>
      <c r="D40" s="777"/>
      <c r="E40" s="777"/>
      <c r="F40" s="777"/>
      <c r="G40" s="777"/>
      <c r="H40" s="777"/>
      <c r="I40" s="778"/>
    </row>
    <row r="41" spans="2:14" s="30" customFormat="1" ht="15" customHeight="1" thickBot="1" x14ac:dyDescent="0.3">
      <c r="B41" s="795" t="s">
        <v>11</v>
      </c>
      <c r="C41" s="190" t="s">
        <v>98</v>
      </c>
      <c r="D41" s="55">
        <v>1700</v>
      </c>
      <c r="E41" s="56">
        <v>1700</v>
      </c>
      <c r="F41" s="57">
        <v>1700</v>
      </c>
      <c r="G41" s="58"/>
      <c r="H41" s="56"/>
      <c r="I41" s="59"/>
      <c r="K41" s="25"/>
    </row>
    <row r="42" spans="2:14" x14ac:dyDescent="0.25">
      <c r="B42" s="796"/>
      <c r="C42" s="188" t="s">
        <v>97</v>
      </c>
      <c r="D42" s="48"/>
      <c r="E42" s="49"/>
      <c r="F42" s="50"/>
      <c r="G42" s="51"/>
      <c r="H42" s="52"/>
      <c r="I42" s="53"/>
    </row>
    <row r="43" spans="2:14" ht="15.75" thickBot="1" x14ac:dyDescent="0.3">
      <c r="B43" s="797"/>
      <c r="C43" s="189" t="s">
        <v>277</v>
      </c>
      <c r="D43" s="54"/>
      <c r="E43" s="41"/>
      <c r="F43" s="42"/>
      <c r="G43" s="40"/>
      <c r="H43" s="46"/>
      <c r="I43" s="47"/>
    </row>
    <row r="44" spans="2:14" ht="120.75" thickBot="1" x14ac:dyDescent="0.3">
      <c r="B44" s="217"/>
      <c r="C44" s="251" t="s">
        <v>153</v>
      </c>
      <c r="D44" s="798"/>
      <c r="E44" s="799"/>
      <c r="F44" s="799"/>
      <c r="G44" s="799"/>
      <c r="H44" s="799"/>
      <c r="I44" s="800"/>
      <c r="J44" s="30"/>
      <c r="K44" s="25" t="s">
        <v>198</v>
      </c>
      <c r="L44" s="30"/>
      <c r="M44" s="30"/>
    </row>
    <row r="45" spans="2:14" s="30" customFormat="1" ht="165.75" thickBot="1" x14ac:dyDescent="0.3">
      <c r="B45" s="770" t="s">
        <v>126</v>
      </c>
      <c r="C45" s="218" t="s">
        <v>155</v>
      </c>
      <c r="D45" s="219">
        <f t="shared" ref="D45:I45" si="3">D46+D47</f>
        <v>0</v>
      </c>
      <c r="E45" s="213">
        <f t="shared" si="3"/>
        <v>0</v>
      </c>
      <c r="F45" s="220">
        <f t="shared" si="3"/>
        <v>0</v>
      </c>
      <c r="G45" s="212">
        <f t="shared" si="3"/>
        <v>0</v>
      </c>
      <c r="H45" s="213">
        <f t="shared" si="3"/>
        <v>0</v>
      </c>
      <c r="I45" s="214">
        <f t="shared" si="3"/>
        <v>0</v>
      </c>
      <c r="K45" s="25" t="s">
        <v>200</v>
      </c>
    </row>
    <row r="46" spans="2:14" x14ac:dyDescent="0.25">
      <c r="B46" s="771"/>
      <c r="C46" s="176" t="s">
        <v>154</v>
      </c>
      <c r="D46" s="48"/>
      <c r="E46" s="49"/>
      <c r="F46" s="50"/>
      <c r="G46" s="51"/>
      <c r="H46" s="52"/>
      <c r="I46" s="53"/>
      <c r="J46" s="66"/>
      <c r="L46" s="66"/>
      <c r="M46" s="66"/>
      <c r="N46" s="477"/>
    </row>
    <row r="47" spans="2:14" ht="15.75" thickBot="1" x14ac:dyDescent="0.3">
      <c r="B47" s="772"/>
      <c r="C47" s="221" t="s">
        <v>278</v>
      </c>
      <c r="D47" s="222"/>
      <c r="E47" s="181"/>
      <c r="F47" s="182"/>
      <c r="G47" s="180"/>
      <c r="H47" s="184"/>
      <c r="I47" s="185"/>
      <c r="J47" s="26"/>
      <c r="L47" s="26"/>
      <c r="M47" s="26"/>
      <c r="N47" s="26"/>
    </row>
    <row r="50" spans="2:11" x14ac:dyDescent="0.25">
      <c r="B50" s="641" t="s">
        <v>104</v>
      </c>
      <c r="C50" s="641"/>
      <c r="D50" s="641"/>
      <c r="E50" s="641"/>
      <c r="F50" s="641"/>
      <c r="G50" s="641"/>
      <c r="H50" s="641"/>
      <c r="I50" s="641"/>
      <c r="J50" s="641"/>
      <c r="K50" s="641"/>
    </row>
    <row r="51" spans="2:11" x14ac:dyDescent="0.25">
      <c r="B51" s="625" t="s">
        <v>131</v>
      </c>
      <c r="C51" s="625"/>
      <c r="D51" s="625"/>
      <c r="E51" s="625"/>
      <c r="F51" s="625"/>
      <c r="G51" s="625"/>
      <c r="H51" s="625"/>
      <c r="I51" s="625"/>
      <c r="J51" s="625"/>
      <c r="K51" s="625"/>
    </row>
    <row r="52" spans="2:11" x14ac:dyDescent="0.25">
      <c r="B52" s="791" t="s">
        <v>152</v>
      </c>
      <c r="C52" s="791"/>
      <c r="D52" s="791"/>
      <c r="E52" s="791"/>
      <c r="F52" s="791"/>
      <c r="G52" s="791"/>
      <c r="H52" s="791"/>
      <c r="I52" s="791"/>
      <c r="J52" s="791"/>
      <c r="K52" s="791"/>
    </row>
    <row r="53" spans="2:11" x14ac:dyDescent="0.25">
      <c r="B53" s="625" t="s">
        <v>151</v>
      </c>
      <c r="C53" s="625"/>
      <c r="D53" s="625"/>
      <c r="E53" s="625"/>
      <c r="F53" s="625"/>
      <c r="G53" s="625"/>
      <c r="H53" s="625"/>
      <c r="I53" s="625"/>
      <c r="J53" s="625"/>
      <c r="K53" s="625"/>
    </row>
  </sheetData>
  <mergeCells count="26">
    <mergeCell ref="B52:K52"/>
    <mergeCell ref="B53:K53"/>
    <mergeCell ref="B51:K51"/>
    <mergeCell ref="B50:K50"/>
    <mergeCell ref="B30:B31"/>
    <mergeCell ref="C40:I40"/>
    <mergeCell ref="C32:I32"/>
    <mergeCell ref="B33:B39"/>
    <mergeCell ref="B41:B43"/>
    <mergeCell ref="B45:B47"/>
    <mergeCell ref="D44:I44"/>
    <mergeCell ref="B2:I2"/>
    <mergeCell ref="G4:I4"/>
    <mergeCell ref="D4:F4"/>
    <mergeCell ref="B3:I3"/>
    <mergeCell ref="B4:B5"/>
    <mergeCell ref="C4:C5"/>
    <mergeCell ref="B24:B29"/>
    <mergeCell ref="P4:P6"/>
    <mergeCell ref="P7:P8"/>
    <mergeCell ref="B7:B19"/>
    <mergeCell ref="C23:I23"/>
    <mergeCell ref="C6:I6"/>
    <mergeCell ref="B20:B21"/>
    <mergeCell ref="K9:N10"/>
    <mergeCell ref="K8:N8"/>
  </mergeCells>
  <conditionalFormatting sqref="D9:I13 D20:I22 D25:I25 D28:I28 D42:I42 D46:I46 D30:I31 G8:I8">
    <cfRule type="containsBlanks" dxfId="42" priority="8">
      <formula>LEN(TRIM(D8))=0</formula>
    </cfRule>
  </conditionalFormatting>
  <conditionalFormatting sqref="D33:I39">
    <cfRule type="containsBlanks" dxfId="41" priority="1">
      <formula>LEN(TRIM(#REF!))=0</formula>
    </cfRule>
  </conditionalFormatting>
  <pageMargins left="0.7" right="0.7" top="0.75" bottom="0.75" header="0.3" footer="0.3"/>
  <pageSetup paperSize="9" scale="42"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6"/>
  <sheetViews>
    <sheetView topLeftCell="A13" zoomScale="85" zoomScaleNormal="85" workbookViewId="0">
      <selection activeCell="T9" sqref="T9"/>
    </sheetView>
  </sheetViews>
  <sheetFormatPr baseColWidth="10" defaultColWidth="8.7109375" defaultRowHeight="15" x14ac:dyDescent="0.25"/>
  <cols>
    <col min="1" max="1" width="2.28515625" customWidth="1"/>
    <col min="2" max="2" width="11.28515625" customWidth="1"/>
    <col min="3" max="3" width="19.140625" customWidth="1"/>
    <col min="4" max="4" width="8.7109375" style="30" customWidth="1"/>
    <col min="5" max="7" width="8.7109375" customWidth="1"/>
    <col min="8" max="11" width="8.7109375" style="30" customWidth="1"/>
    <col min="12" max="14" width="8.7109375" customWidth="1"/>
    <col min="15" max="21" width="8.7109375" style="30" customWidth="1"/>
    <col min="22" max="22" width="2.28515625" style="30" customWidth="1"/>
    <col min="23" max="23" width="70.42578125" style="30" customWidth="1"/>
    <col min="24" max="24" width="8.28515625" customWidth="1"/>
    <col min="25" max="25" width="6.7109375" customWidth="1"/>
  </cols>
  <sheetData>
    <row r="1" spans="2:38" ht="15.75" thickBot="1" x14ac:dyDescent="0.3">
      <c r="B1" t="s">
        <v>122</v>
      </c>
      <c r="C1" s="5"/>
      <c r="D1" s="5"/>
    </row>
    <row r="2" spans="2:38" ht="14.85" customHeight="1" thickBot="1" x14ac:dyDescent="0.3">
      <c r="B2" s="801" t="s">
        <v>208</v>
      </c>
      <c r="C2" s="802"/>
      <c r="D2" s="802"/>
      <c r="E2" s="802"/>
      <c r="F2" s="802"/>
      <c r="G2" s="802"/>
      <c r="H2" s="802"/>
      <c r="I2" s="802"/>
      <c r="J2" s="802"/>
      <c r="K2" s="802"/>
      <c r="L2" s="802"/>
      <c r="M2" s="802"/>
      <c r="N2" s="802"/>
      <c r="O2" s="802"/>
      <c r="P2" s="802"/>
      <c r="Q2" s="802"/>
      <c r="R2" s="802"/>
      <c r="S2" s="802"/>
      <c r="T2" s="802"/>
      <c r="U2" s="803"/>
      <c r="V2" s="162"/>
      <c r="W2" s="60" t="s">
        <v>129</v>
      </c>
      <c r="Z2" s="1"/>
      <c r="AA2" s="1"/>
      <c r="AB2" s="1"/>
    </row>
    <row r="3" spans="2:38" ht="14.85" customHeight="1" thickBot="1" x14ac:dyDescent="0.3">
      <c r="B3" s="810"/>
      <c r="C3" s="811"/>
      <c r="D3" s="811"/>
      <c r="E3" s="811"/>
      <c r="F3" s="811"/>
      <c r="G3" s="811"/>
      <c r="H3" s="811"/>
      <c r="I3" s="811"/>
      <c r="J3" s="811"/>
      <c r="K3" s="811"/>
      <c r="L3" s="811"/>
      <c r="M3" s="811"/>
      <c r="N3" s="811"/>
      <c r="O3" s="150"/>
      <c r="P3" s="389"/>
      <c r="Q3" s="389"/>
      <c r="R3" s="389"/>
      <c r="S3" s="389"/>
      <c r="T3" s="389"/>
      <c r="U3" s="389"/>
      <c r="V3" s="150"/>
      <c r="Z3" s="30"/>
      <c r="AA3" s="1"/>
      <c r="AB3" s="1"/>
    </row>
    <row r="4" spans="2:38" ht="35.25" customHeight="1" thickBot="1" x14ac:dyDescent="0.3">
      <c r="B4" s="663"/>
      <c r="C4" s="812"/>
      <c r="D4" s="782" t="s">
        <v>328</v>
      </c>
      <c r="E4" s="783"/>
      <c r="F4" s="783"/>
      <c r="G4" s="783"/>
      <c r="H4" s="783"/>
      <c r="I4" s="783"/>
      <c r="J4" s="783"/>
      <c r="K4" s="783"/>
      <c r="L4" s="783"/>
      <c r="M4" s="782" t="s">
        <v>329</v>
      </c>
      <c r="N4" s="783"/>
      <c r="O4" s="783"/>
      <c r="P4" s="783"/>
      <c r="Q4" s="783"/>
      <c r="R4" s="783"/>
      <c r="S4" s="783"/>
      <c r="T4" s="783"/>
      <c r="U4" s="784"/>
      <c r="V4" s="273"/>
      <c r="W4" s="25" t="s">
        <v>132</v>
      </c>
    </row>
    <row r="5" spans="2:38" s="30" customFormat="1" ht="35.25" customHeight="1" thickBot="1" x14ac:dyDescent="0.3">
      <c r="B5" s="813"/>
      <c r="C5" s="814"/>
      <c r="D5" s="782">
        <v>2016</v>
      </c>
      <c r="E5" s="783"/>
      <c r="F5" s="784"/>
      <c r="G5" s="646">
        <v>2017</v>
      </c>
      <c r="H5" s="658"/>
      <c r="I5" s="804"/>
      <c r="J5" s="782">
        <v>2018</v>
      </c>
      <c r="K5" s="783"/>
      <c r="L5" s="784"/>
      <c r="M5" s="646">
        <v>2020</v>
      </c>
      <c r="N5" s="658"/>
      <c r="O5" s="804"/>
      <c r="P5" s="782">
        <v>2025</v>
      </c>
      <c r="Q5" s="783"/>
      <c r="R5" s="784"/>
      <c r="S5" s="646">
        <v>2030</v>
      </c>
      <c r="T5" s="658"/>
      <c r="U5" s="804"/>
      <c r="W5" s="25" t="s">
        <v>215</v>
      </c>
      <c r="X5" s="26"/>
      <c r="Y5" s="26"/>
      <c r="Z5" s="26"/>
      <c r="AA5" s="26"/>
      <c r="AB5" s="26"/>
      <c r="AC5" s="26"/>
      <c r="AD5" s="26"/>
      <c r="AE5" s="26"/>
      <c r="AF5" s="26"/>
      <c r="AG5" s="26"/>
      <c r="AH5" s="26"/>
      <c r="AI5" s="26"/>
      <c r="AJ5" s="26"/>
      <c r="AK5" s="26"/>
      <c r="AL5" s="26"/>
    </row>
    <row r="6" spans="2:38" ht="41.1" customHeight="1" thickBot="1" x14ac:dyDescent="0.3">
      <c r="B6" s="338" t="s">
        <v>124</v>
      </c>
      <c r="C6" s="338" t="s">
        <v>101</v>
      </c>
      <c r="D6" s="206" t="s">
        <v>330</v>
      </c>
      <c r="E6" s="171" t="s">
        <v>331</v>
      </c>
      <c r="F6" s="172" t="s">
        <v>332</v>
      </c>
      <c r="G6" s="206" t="s">
        <v>330</v>
      </c>
      <c r="H6" s="171" t="s">
        <v>331</v>
      </c>
      <c r="I6" s="172" t="s">
        <v>332</v>
      </c>
      <c r="J6" s="411" t="s">
        <v>330</v>
      </c>
      <c r="K6" s="171" t="s">
        <v>331</v>
      </c>
      <c r="L6" s="172" t="s">
        <v>332</v>
      </c>
      <c r="M6" s="206" t="s">
        <v>330</v>
      </c>
      <c r="N6" s="171" t="s">
        <v>331</v>
      </c>
      <c r="O6" s="172" t="s">
        <v>332</v>
      </c>
      <c r="P6" s="272" t="s">
        <v>330</v>
      </c>
      <c r="Q6" s="207" t="s">
        <v>331</v>
      </c>
      <c r="R6" s="208" t="s">
        <v>332</v>
      </c>
      <c r="S6" s="272" t="s">
        <v>330</v>
      </c>
      <c r="T6" s="207" t="s">
        <v>331</v>
      </c>
      <c r="U6" s="208" t="s">
        <v>332</v>
      </c>
      <c r="V6"/>
      <c r="W6" s="317" t="s">
        <v>216</v>
      </c>
      <c r="X6" s="26"/>
      <c r="Y6" s="26"/>
      <c r="Z6" s="26"/>
      <c r="AA6" s="26"/>
      <c r="AB6" s="26"/>
      <c r="AC6" s="26"/>
      <c r="AD6" s="26"/>
      <c r="AE6" s="26"/>
      <c r="AF6" s="26"/>
      <c r="AG6" s="26"/>
      <c r="AH6" s="26"/>
      <c r="AI6" s="26"/>
      <c r="AJ6" s="26"/>
      <c r="AK6" s="26"/>
      <c r="AL6" s="26"/>
    </row>
    <row r="7" spans="2:38" ht="16.5" customHeight="1" x14ac:dyDescent="0.25">
      <c r="B7" s="816" t="s">
        <v>11</v>
      </c>
      <c r="C7" s="405" t="s">
        <v>7</v>
      </c>
      <c r="D7" s="399">
        <f>'5b. AFI targets'!D8</f>
        <v>15400</v>
      </c>
      <c r="E7" s="398">
        <v>78500</v>
      </c>
      <c r="F7" s="409">
        <f>E7/D7</f>
        <v>5.0974025974025974</v>
      </c>
      <c r="G7" s="399">
        <f>'5b. AFI targets'!E8</f>
        <v>21600</v>
      </c>
      <c r="H7" s="398">
        <v>149200</v>
      </c>
      <c r="I7" s="409">
        <f>H7/G7</f>
        <v>6.9074074074074074</v>
      </c>
      <c r="J7" s="399">
        <f>'5b. AFI targets'!F8</f>
        <v>24800</v>
      </c>
      <c r="K7" s="398">
        <v>199600</v>
      </c>
      <c r="L7" s="412">
        <f>K7/J7</f>
        <v>8.0483870967741939</v>
      </c>
      <c r="M7" s="603"/>
      <c r="N7" s="397">
        <v>606000</v>
      </c>
      <c r="O7" s="400" t="e">
        <f>#REF!/N7</f>
        <v>#REF!</v>
      </c>
      <c r="P7" s="397"/>
      <c r="Q7" s="398">
        <v>2440000</v>
      </c>
      <c r="R7" s="400" t="e">
        <f>Q7/P7</f>
        <v>#DIV/0!</v>
      </c>
      <c r="S7" s="397"/>
      <c r="T7" s="398">
        <v>692000</v>
      </c>
      <c r="U7" s="401" t="e">
        <f>T7/S7</f>
        <v>#DIV/0!</v>
      </c>
      <c r="V7"/>
      <c r="W7" s="30" t="s">
        <v>234</v>
      </c>
      <c r="X7" s="26"/>
      <c r="Y7" s="26"/>
      <c r="Z7" s="26"/>
      <c r="AA7" s="26"/>
      <c r="AB7" s="26"/>
      <c r="AC7" s="26"/>
      <c r="AD7" s="26"/>
      <c r="AE7" s="26"/>
      <c r="AF7" s="26"/>
      <c r="AG7" s="26"/>
      <c r="AH7" s="26"/>
      <c r="AI7" s="26"/>
      <c r="AJ7" s="26"/>
      <c r="AK7" s="26"/>
      <c r="AL7" s="26"/>
    </row>
    <row r="8" spans="2:38" x14ac:dyDescent="0.25">
      <c r="B8" s="817"/>
      <c r="C8" s="406" t="s">
        <v>495</v>
      </c>
      <c r="D8" s="404">
        <f>'5b. AFI targets'!D25</f>
        <v>0</v>
      </c>
      <c r="E8" s="403" t="e">
        <f>#REF!</f>
        <v>#REF!</v>
      </c>
      <c r="F8" s="410" t="e">
        <f>E8/D8</f>
        <v>#REF!</v>
      </c>
      <c r="G8" s="404">
        <f>'5b. AFI targets'!E25</f>
        <v>0</v>
      </c>
      <c r="H8" s="403" t="e">
        <f>#REF!</f>
        <v>#REF!</v>
      </c>
      <c r="I8" s="410" t="e">
        <f>H8/G8</f>
        <v>#REF!</v>
      </c>
      <c r="J8" s="404">
        <f>'5b. AFI targets'!F25</f>
        <v>0</v>
      </c>
      <c r="K8" s="403" t="e">
        <f>#REF!</f>
        <v>#REF!</v>
      </c>
      <c r="L8" s="276" t="e">
        <f>K8/J8</f>
        <v>#REF!</v>
      </c>
      <c r="M8" s="404"/>
      <c r="N8" s="403">
        <v>30000</v>
      </c>
      <c r="O8" s="277" t="e">
        <f>N8/M8</f>
        <v>#DIV/0!</v>
      </c>
      <c r="P8" s="402"/>
      <c r="Q8" s="403"/>
      <c r="R8" s="277" t="e">
        <f>Q8/P8</f>
        <v>#DIV/0!</v>
      </c>
      <c r="S8" s="402">
        <f>'5b. AFI targets'!I25</f>
        <v>0</v>
      </c>
      <c r="T8" s="403" t="e">
        <f>#REF!</f>
        <v>#REF!</v>
      </c>
      <c r="U8" s="277" t="e">
        <f>T8/S8</f>
        <v>#REF!</v>
      </c>
      <c r="V8"/>
      <c r="W8" s="274"/>
    </row>
    <row r="9" spans="2:38" ht="15.75" thickBot="1" x14ac:dyDescent="0.3">
      <c r="B9" s="818"/>
      <c r="C9" s="407" t="s">
        <v>89</v>
      </c>
      <c r="D9" s="280"/>
      <c r="E9" s="278"/>
      <c r="F9" s="279"/>
      <c r="G9" s="280"/>
      <c r="H9" s="278"/>
      <c r="I9" s="279"/>
      <c r="J9" s="280"/>
      <c r="K9" s="278"/>
      <c r="L9" s="279"/>
      <c r="M9" s="280"/>
      <c r="N9" s="278">
        <v>235</v>
      </c>
      <c r="O9" s="281"/>
      <c r="P9" s="344"/>
      <c r="Q9" s="278">
        <v>9050</v>
      </c>
      <c r="R9" s="281"/>
      <c r="S9" s="344"/>
      <c r="T9" s="278"/>
      <c r="U9" s="281"/>
      <c r="V9"/>
      <c r="W9" s="274"/>
    </row>
    <row r="10" spans="2:38" x14ac:dyDescent="0.25">
      <c r="B10" s="816" t="s">
        <v>12</v>
      </c>
      <c r="C10" s="396" t="s">
        <v>7</v>
      </c>
      <c r="D10" s="408"/>
      <c r="E10" s="294"/>
      <c r="F10" s="297"/>
      <c r="G10" s="296"/>
      <c r="H10" s="294"/>
      <c r="I10" s="297"/>
      <c r="J10" s="294"/>
      <c r="K10" s="294"/>
      <c r="L10" s="295"/>
      <c r="M10" s="296"/>
      <c r="N10" s="294"/>
      <c r="O10" s="297"/>
      <c r="P10" s="282"/>
      <c r="Q10" s="282"/>
      <c r="R10" s="283"/>
      <c r="S10" s="284"/>
      <c r="T10" s="282"/>
      <c r="U10" s="285"/>
      <c r="V10"/>
      <c r="W10" s="25"/>
    </row>
    <row r="11" spans="2:38" ht="15" customHeight="1" x14ac:dyDescent="0.25">
      <c r="B11" s="817"/>
      <c r="C11" s="384" t="s">
        <v>199</v>
      </c>
      <c r="D11" s="346"/>
      <c r="E11" s="286"/>
      <c r="F11" s="289"/>
      <c r="G11" s="288"/>
      <c r="H11" s="286"/>
      <c r="I11" s="289"/>
      <c r="J11" s="286"/>
      <c r="K11" s="286"/>
      <c r="L11" s="287"/>
      <c r="M11" s="288"/>
      <c r="N11" s="286"/>
      <c r="O11" s="289"/>
      <c r="P11" s="286"/>
      <c r="Q11" s="286"/>
      <c r="R11" s="287"/>
      <c r="S11" s="288"/>
      <c r="T11" s="286"/>
      <c r="U11" s="289"/>
      <c r="V11"/>
      <c r="W11" s="25"/>
    </row>
    <row r="12" spans="2:38" ht="15.75" thickBot="1" x14ac:dyDescent="0.3">
      <c r="B12" s="818"/>
      <c r="C12" s="385" t="s">
        <v>102</v>
      </c>
      <c r="D12" s="347"/>
      <c r="E12" s="290"/>
      <c r="F12" s="293"/>
      <c r="G12" s="292"/>
      <c r="H12" s="290"/>
      <c r="I12" s="293"/>
      <c r="J12" s="290"/>
      <c r="K12" s="290"/>
      <c r="L12" s="291"/>
      <c r="M12" s="292"/>
      <c r="N12" s="290"/>
      <c r="O12" s="293"/>
      <c r="P12" s="290"/>
      <c r="Q12" s="290"/>
      <c r="R12" s="291"/>
      <c r="S12" s="292"/>
      <c r="T12" s="290"/>
      <c r="U12" s="293"/>
      <c r="V12"/>
      <c r="W12" s="25"/>
    </row>
    <row r="13" spans="2:38" x14ac:dyDescent="0.25">
      <c r="B13" s="816" t="s">
        <v>13</v>
      </c>
      <c r="C13" s="383" t="s">
        <v>102</v>
      </c>
      <c r="D13" s="345"/>
      <c r="E13" s="282"/>
      <c r="F13" s="285"/>
      <c r="G13" s="284"/>
      <c r="H13" s="282"/>
      <c r="I13" s="285"/>
      <c r="J13" s="282"/>
      <c r="K13" s="282"/>
      <c r="L13" s="283"/>
      <c r="M13" s="284"/>
      <c r="N13" s="282"/>
      <c r="O13" s="285"/>
      <c r="P13" s="282"/>
      <c r="Q13" s="282"/>
      <c r="R13" s="283"/>
      <c r="S13" s="284"/>
      <c r="T13" s="282"/>
      <c r="U13" s="285"/>
      <c r="V13"/>
      <c r="W13" s="25"/>
    </row>
    <row r="14" spans="2:38" ht="14.1" customHeight="1" x14ac:dyDescent="0.25">
      <c r="B14" s="817"/>
      <c r="C14" s="384" t="s">
        <v>102</v>
      </c>
      <c r="D14" s="346"/>
      <c r="E14" s="286"/>
      <c r="F14" s="289"/>
      <c r="G14" s="288"/>
      <c r="H14" s="286"/>
      <c r="I14" s="289"/>
      <c r="J14" s="286"/>
      <c r="K14" s="286"/>
      <c r="L14" s="287"/>
      <c r="M14" s="288"/>
      <c r="N14" s="286"/>
      <c r="O14" s="289"/>
      <c r="P14" s="286"/>
      <c r="Q14" s="286"/>
      <c r="R14" s="287"/>
      <c r="S14" s="288"/>
      <c r="T14" s="286"/>
      <c r="U14" s="289"/>
      <c r="V14"/>
      <c r="W14" s="25"/>
    </row>
    <row r="15" spans="2:38" ht="15.75" thickBot="1" x14ac:dyDescent="0.3">
      <c r="B15" s="818"/>
      <c r="C15" s="385" t="s">
        <v>102</v>
      </c>
      <c r="D15" s="347"/>
      <c r="E15" s="290"/>
      <c r="F15" s="293"/>
      <c r="G15" s="292"/>
      <c r="H15" s="290"/>
      <c r="I15" s="293"/>
      <c r="J15" s="290"/>
      <c r="K15" s="290"/>
      <c r="L15" s="291"/>
      <c r="M15" s="292"/>
      <c r="N15" s="290"/>
      <c r="O15" s="293"/>
      <c r="P15" s="290"/>
      <c r="Q15" s="290"/>
      <c r="R15" s="291"/>
      <c r="S15" s="292"/>
      <c r="T15" s="290"/>
      <c r="U15" s="293"/>
      <c r="V15"/>
      <c r="W15" s="25"/>
    </row>
    <row r="16" spans="2:38" s="30" customFormat="1" x14ac:dyDescent="0.25">
      <c r="B16" s="816" t="s">
        <v>14</v>
      </c>
      <c r="C16" s="383" t="s">
        <v>102</v>
      </c>
      <c r="D16" s="345"/>
      <c r="E16" s="282"/>
      <c r="F16" s="285"/>
      <c r="G16" s="296"/>
      <c r="H16" s="294"/>
      <c r="I16" s="297"/>
      <c r="J16" s="294"/>
      <c r="K16" s="294"/>
      <c r="L16" s="295"/>
      <c r="M16" s="296"/>
      <c r="N16" s="294"/>
      <c r="O16" s="297"/>
      <c r="P16" s="294"/>
      <c r="Q16" s="294"/>
      <c r="R16" s="295"/>
      <c r="S16" s="296"/>
      <c r="T16" s="294"/>
      <c r="U16" s="297"/>
      <c r="W16" s="25"/>
    </row>
    <row r="17" spans="2:27" s="30" customFormat="1" x14ac:dyDescent="0.25">
      <c r="B17" s="817"/>
      <c r="C17" s="384" t="s">
        <v>102</v>
      </c>
      <c r="D17" s="346"/>
      <c r="E17" s="286"/>
      <c r="F17" s="289"/>
      <c r="G17" s="288"/>
      <c r="H17" s="286"/>
      <c r="I17" s="289"/>
      <c r="J17" s="286"/>
      <c r="K17" s="286"/>
      <c r="L17" s="287"/>
      <c r="M17" s="288"/>
      <c r="N17" s="286"/>
      <c r="O17" s="289"/>
      <c r="P17" s="286"/>
      <c r="Q17" s="286"/>
      <c r="R17" s="287"/>
      <c r="S17" s="288"/>
      <c r="T17" s="286"/>
      <c r="U17" s="289"/>
      <c r="W17" s="25"/>
    </row>
    <row r="18" spans="2:27" ht="15.75" thickBot="1" x14ac:dyDescent="0.3">
      <c r="B18" s="818"/>
      <c r="C18" s="385" t="s">
        <v>102</v>
      </c>
      <c r="D18" s="347"/>
      <c r="E18" s="290"/>
      <c r="F18" s="293"/>
      <c r="G18" s="292"/>
      <c r="H18" s="290"/>
      <c r="I18" s="293"/>
      <c r="J18" s="290"/>
      <c r="K18" s="290"/>
      <c r="L18" s="291"/>
      <c r="M18" s="292"/>
      <c r="N18" s="290"/>
      <c r="O18" s="293"/>
      <c r="P18" s="290"/>
      <c r="Q18" s="290"/>
      <c r="R18" s="291"/>
      <c r="S18" s="292"/>
      <c r="T18" s="290"/>
      <c r="U18" s="293"/>
      <c r="V18"/>
      <c r="W18" s="25"/>
    </row>
    <row r="19" spans="2:27" x14ac:dyDescent="0.25">
      <c r="B19" s="12"/>
    </row>
    <row r="20" spans="2:27" s="30" customFormat="1" x14ac:dyDescent="0.25">
      <c r="B20" s="21" t="s">
        <v>104</v>
      </c>
    </row>
    <row r="21" spans="2:27" s="30" customFormat="1" x14ac:dyDescent="0.25">
      <c r="B21" s="625" t="s">
        <v>141</v>
      </c>
      <c r="C21" s="625"/>
      <c r="D21" s="625"/>
      <c r="E21" s="625"/>
      <c r="F21" s="625"/>
      <c r="G21" s="625"/>
      <c r="H21" s="625"/>
      <c r="I21" s="625"/>
      <c r="J21" s="625"/>
      <c r="K21" s="625"/>
      <c r="L21" s="625"/>
      <c r="M21" s="625"/>
      <c r="N21" s="625"/>
      <c r="O21" s="625"/>
      <c r="P21" s="388"/>
      <c r="Q21" s="388"/>
      <c r="R21" s="388"/>
      <c r="S21" s="388"/>
      <c r="T21" s="388"/>
      <c r="U21" s="388"/>
      <c r="V21" s="26"/>
      <c r="W21" s="26"/>
      <c r="X21" s="26"/>
      <c r="Y21" s="26"/>
      <c r="Z21" s="26"/>
      <c r="AA21" s="26"/>
    </row>
    <row r="22" spans="2:27" s="30" customFormat="1" x14ac:dyDescent="0.25">
      <c r="B22" s="625" t="s">
        <v>142</v>
      </c>
      <c r="C22" s="625"/>
      <c r="D22" s="625"/>
      <c r="E22" s="625"/>
      <c r="F22" s="625"/>
      <c r="G22" s="625"/>
      <c r="H22" s="625"/>
      <c r="I22" s="625"/>
      <c r="J22" s="625"/>
      <c r="K22" s="625"/>
      <c r="L22" s="625"/>
      <c r="M22" s="625"/>
      <c r="N22" s="625"/>
      <c r="O22" s="625"/>
      <c r="P22" s="388"/>
      <c r="Q22" s="388"/>
      <c r="R22" s="388"/>
      <c r="S22" s="388"/>
      <c r="T22" s="388"/>
      <c r="U22" s="388"/>
      <c r="X22" s="26"/>
      <c r="Y22" s="26"/>
      <c r="Z22" s="26"/>
      <c r="AA22" s="26"/>
    </row>
    <row r="23" spans="2:27" s="30" customFormat="1" x14ac:dyDescent="0.25">
      <c r="X23" s="3"/>
    </row>
    <row r="24" spans="2:27" ht="15.75" thickBot="1" x14ac:dyDescent="0.3"/>
    <row r="25" spans="2:27" ht="16.5" customHeight="1" thickBot="1" x14ac:dyDescent="0.3">
      <c r="B25" s="801" t="s">
        <v>205</v>
      </c>
      <c r="C25" s="802"/>
      <c r="D25" s="802"/>
      <c r="E25" s="802"/>
      <c r="F25" s="802"/>
      <c r="G25" s="802"/>
      <c r="H25" s="802"/>
      <c r="I25" s="803"/>
      <c r="J25" s="162"/>
      <c r="K25" s="158"/>
      <c r="L25" s="162"/>
      <c r="M25" s="162"/>
      <c r="N25" s="162"/>
      <c r="O25" s="158"/>
      <c r="P25" s="162"/>
      <c r="Q25" s="158"/>
      <c r="R25" s="162"/>
      <c r="S25" s="162"/>
      <c r="T25" s="162"/>
      <c r="U25" s="158"/>
      <c r="V25" s="158"/>
      <c r="W25" s="158"/>
    </row>
    <row r="26" spans="2:27" ht="15.75" thickBot="1" x14ac:dyDescent="0.3">
      <c r="B26" s="824"/>
      <c r="C26" s="825"/>
      <c r="D26" s="825"/>
      <c r="E26" s="825"/>
      <c r="F26" s="825"/>
      <c r="G26" s="825"/>
      <c r="H26" s="825"/>
      <c r="I26" s="826"/>
      <c r="J26" s="275"/>
      <c r="K26" s="275"/>
      <c r="L26" s="275"/>
      <c r="M26" s="275"/>
      <c r="N26" s="275"/>
      <c r="O26" s="149"/>
      <c r="P26" s="275"/>
      <c r="Q26" s="275"/>
      <c r="R26" s="275"/>
      <c r="S26" s="275"/>
      <c r="T26" s="275"/>
      <c r="U26" s="164"/>
      <c r="V26" s="149"/>
      <c r="W26" s="149"/>
    </row>
    <row r="27" spans="2:27" ht="45" customHeight="1" thickBot="1" x14ac:dyDescent="0.3">
      <c r="B27" s="782"/>
      <c r="C27" s="784"/>
      <c r="D27" s="782" t="s">
        <v>204</v>
      </c>
      <c r="E27" s="783"/>
      <c r="F27" s="783"/>
      <c r="G27" s="782" t="s">
        <v>206</v>
      </c>
      <c r="H27" s="808"/>
      <c r="I27" s="809"/>
      <c r="J27" s="159"/>
      <c r="K27"/>
      <c r="N27" s="159"/>
      <c r="O27" s="159"/>
      <c r="P27" s="159"/>
      <c r="T27" s="159"/>
      <c r="U27" s="159"/>
      <c r="V27" s="159"/>
      <c r="W27"/>
    </row>
    <row r="28" spans="2:27" ht="46.35" customHeight="1" thickBot="1" x14ac:dyDescent="0.3">
      <c r="B28" s="819" t="s">
        <v>124</v>
      </c>
      <c r="C28" s="819" t="s">
        <v>145</v>
      </c>
      <c r="D28" s="783" t="s">
        <v>334</v>
      </c>
      <c r="E28" s="783"/>
      <c r="F28" s="783"/>
      <c r="G28" s="805" t="s">
        <v>335</v>
      </c>
      <c r="H28" s="806"/>
      <c r="I28" s="807"/>
      <c r="J28" s="164"/>
      <c r="K28"/>
      <c r="N28" s="160"/>
      <c r="O28" s="160"/>
      <c r="P28" s="164"/>
      <c r="T28" s="160"/>
      <c r="U28" s="160"/>
      <c r="V28" s="160"/>
      <c r="W28"/>
    </row>
    <row r="29" spans="2:27" ht="16.350000000000001" customHeight="1" thickBot="1" x14ac:dyDescent="0.3">
      <c r="B29" s="820"/>
      <c r="C29" s="820"/>
      <c r="D29" s="272">
        <v>2016</v>
      </c>
      <c r="E29" s="207">
        <v>2017</v>
      </c>
      <c r="F29" s="208">
        <v>2018</v>
      </c>
      <c r="G29" s="169">
        <v>2020</v>
      </c>
      <c r="H29" s="170">
        <v>2025</v>
      </c>
      <c r="I29" s="191">
        <v>2030</v>
      </c>
      <c r="J29" s="204"/>
      <c r="K29"/>
      <c r="N29" s="157"/>
      <c r="O29" s="157"/>
      <c r="P29" s="204"/>
      <c r="T29" s="157"/>
      <c r="U29" s="157"/>
      <c r="V29" s="157"/>
      <c r="W29"/>
    </row>
    <row r="30" spans="2:27" x14ac:dyDescent="0.25">
      <c r="B30" s="821" t="s">
        <v>11</v>
      </c>
      <c r="C30" s="192" t="s">
        <v>453</v>
      </c>
      <c r="D30" s="493">
        <v>0.99399999999999999</v>
      </c>
      <c r="E30" s="494">
        <v>0.99199999999999999</v>
      </c>
      <c r="F30" s="495">
        <v>0.99099999999999999</v>
      </c>
      <c r="G30" s="493">
        <v>0.98599999999999999</v>
      </c>
      <c r="H30" s="478">
        <v>0.96399999999999997</v>
      </c>
      <c r="I30" s="479"/>
      <c r="J30" s="205"/>
      <c r="K30"/>
      <c r="N30" s="161"/>
      <c r="O30" s="161"/>
      <c r="P30" s="205"/>
      <c r="T30" s="161"/>
      <c r="U30" s="161"/>
      <c r="V30" s="161"/>
      <c r="W30"/>
    </row>
    <row r="31" spans="2:27" x14ac:dyDescent="0.25">
      <c r="B31" s="822"/>
      <c r="C31" s="193" t="s">
        <v>452</v>
      </c>
      <c r="D31" s="482">
        <v>2E-3</v>
      </c>
      <c r="E31" s="480">
        <v>3.0000000000000001E-3</v>
      </c>
      <c r="F31" s="481">
        <v>3.0000000000000001E-3</v>
      </c>
      <c r="G31" s="482">
        <v>5.0000000000000001E-3</v>
      </c>
      <c r="H31" s="480">
        <v>1.7000000000000001E-2</v>
      </c>
      <c r="I31" s="481"/>
      <c r="J31" s="205"/>
      <c r="K31"/>
      <c r="N31" s="161"/>
      <c r="O31" s="161"/>
      <c r="P31" s="205"/>
      <c r="T31" s="161"/>
      <c r="U31" s="161"/>
      <c r="V31" s="161"/>
      <c r="W31"/>
    </row>
    <row r="32" spans="2:27" x14ac:dyDescent="0.25">
      <c r="B32" s="822"/>
      <c r="C32" s="193" t="s">
        <v>450</v>
      </c>
      <c r="D32" s="482">
        <v>2E-3</v>
      </c>
      <c r="E32" s="480">
        <v>3.0000000000000001E-3</v>
      </c>
      <c r="F32" s="481">
        <v>4.0000000000000001E-3</v>
      </c>
      <c r="G32" s="482">
        <v>6.0000000000000001E-3</v>
      </c>
      <c r="H32" s="480">
        <v>1.6E-2</v>
      </c>
      <c r="I32" s="481"/>
      <c r="J32" s="205"/>
      <c r="K32"/>
      <c r="N32" s="161"/>
      <c r="O32" s="161"/>
      <c r="P32" s="205"/>
      <c r="T32" s="161"/>
      <c r="U32" s="161"/>
      <c r="V32" s="161"/>
      <c r="W32"/>
    </row>
    <row r="33" spans="2:23" x14ac:dyDescent="0.25">
      <c r="B33" s="822"/>
      <c r="C33" s="193" t="s">
        <v>451</v>
      </c>
      <c r="D33" s="482">
        <v>2E-3</v>
      </c>
      <c r="E33" s="480">
        <v>2E-3</v>
      </c>
      <c r="F33" s="481">
        <v>2E-3</v>
      </c>
      <c r="G33" s="482">
        <v>3.0000000000000001E-3</v>
      </c>
      <c r="H33" s="480">
        <v>2.5000000000000001E-3</v>
      </c>
      <c r="I33" s="481"/>
      <c r="J33" s="205"/>
      <c r="K33"/>
      <c r="N33" s="161"/>
      <c r="O33" s="161"/>
      <c r="P33" s="205"/>
      <c r="T33" s="161"/>
      <c r="U33" s="161"/>
      <c r="V33" s="161"/>
      <c r="W33"/>
    </row>
    <row r="34" spans="2:23" ht="15.75" thickBot="1" x14ac:dyDescent="0.3">
      <c r="B34" s="823"/>
      <c r="C34" s="416" t="s">
        <v>333</v>
      </c>
      <c r="D34" s="486">
        <f t="shared" ref="D34:I34" si="0">SUM(D30:D33)</f>
        <v>1</v>
      </c>
      <c r="E34" s="487">
        <f t="shared" si="0"/>
        <v>1</v>
      </c>
      <c r="F34" s="488">
        <f t="shared" si="0"/>
        <v>1</v>
      </c>
      <c r="G34" s="486">
        <f t="shared" si="0"/>
        <v>1</v>
      </c>
      <c r="H34" s="487">
        <f t="shared" si="0"/>
        <v>0.99949999999999994</v>
      </c>
      <c r="I34" s="488">
        <f t="shared" si="0"/>
        <v>0</v>
      </c>
      <c r="J34" s="205" t="s">
        <v>336</v>
      </c>
      <c r="K34"/>
      <c r="N34" s="161"/>
      <c r="O34" s="161"/>
      <c r="P34" s="205"/>
      <c r="T34" s="161"/>
      <c r="U34" s="161"/>
      <c r="V34" s="161"/>
      <c r="W34"/>
    </row>
    <row r="35" spans="2:23" x14ac:dyDescent="0.25">
      <c r="B35" s="821" t="s">
        <v>21</v>
      </c>
      <c r="C35" s="192" t="s">
        <v>305</v>
      </c>
      <c r="D35" s="489"/>
      <c r="E35" s="478"/>
      <c r="F35" s="479"/>
      <c r="G35" s="489"/>
      <c r="H35" s="478"/>
      <c r="I35" s="479"/>
      <c r="J35" s="205"/>
      <c r="K35"/>
      <c r="N35" s="161"/>
      <c r="O35" s="161"/>
      <c r="P35" s="205"/>
      <c r="T35" s="161"/>
      <c r="U35" s="161"/>
      <c r="V35" s="161"/>
      <c r="W35"/>
    </row>
    <row r="36" spans="2:23" x14ac:dyDescent="0.25">
      <c r="B36" s="822"/>
      <c r="C36" s="271" t="s">
        <v>306</v>
      </c>
      <c r="D36" s="482"/>
      <c r="E36" s="480"/>
      <c r="F36" s="481"/>
      <c r="G36" s="482"/>
      <c r="H36" s="480"/>
      <c r="I36" s="481"/>
      <c r="J36" s="205"/>
      <c r="K36"/>
      <c r="N36" s="161"/>
      <c r="O36" s="161"/>
      <c r="P36" s="205"/>
      <c r="T36" s="161"/>
      <c r="U36" s="161"/>
      <c r="V36" s="161"/>
      <c r="W36"/>
    </row>
    <row r="37" spans="2:23" ht="15.75" thickBot="1" x14ac:dyDescent="0.3">
      <c r="B37" s="823"/>
      <c r="C37" s="194" t="s">
        <v>9</v>
      </c>
      <c r="D37" s="483"/>
      <c r="E37" s="484"/>
      <c r="F37" s="485"/>
      <c r="G37" s="483"/>
      <c r="H37" s="484"/>
      <c r="I37" s="485"/>
      <c r="J37" s="205"/>
      <c r="K37"/>
      <c r="N37" s="161"/>
      <c r="O37" s="161"/>
      <c r="P37" s="205"/>
      <c r="T37" s="161"/>
      <c r="U37" s="161"/>
      <c r="V37" s="161"/>
      <c r="W37"/>
    </row>
    <row r="38" spans="2:23" x14ac:dyDescent="0.25">
      <c r="B38" s="821" t="s">
        <v>22</v>
      </c>
      <c r="C38" s="195" t="s">
        <v>305</v>
      </c>
      <c r="D38" s="490"/>
      <c r="E38" s="491"/>
      <c r="F38" s="492"/>
      <c r="G38" s="489"/>
      <c r="H38" s="478"/>
      <c r="I38" s="479"/>
      <c r="J38" s="205"/>
      <c r="K38"/>
      <c r="N38" s="161"/>
      <c r="O38" s="161"/>
      <c r="P38" s="205"/>
      <c r="T38" s="161"/>
      <c r="U38" s="161"/>
      <c r="V38" s="161"/>
      <c r="W38"/>
    </row>
    <row r="39" spans="2:23" ht="17.100000000000001" customHeight="1" x14ac:dyDescent="0.25">
      <c r="B39" s="822"/>
      <c r="C39" s="271" t="s">
        <v>307</v>
      </c>
      <c r="D39" s="482"/>
      <c r="E39" s="480"/>
      <c r="F39" s="481"/>
      <c r="G39" s="482"/>
      <c r="H39" s="480"/>
      <c r="I39" s="481"/>
      <c r="J39" s="205"/>
      <c r="K39"/>
      <c r="N39" s="161"/>
      <c r="O39" s="161"/>
      <c r="P39" s="205"/>
      <c r="T39" s="161"/>
      <c r="U39" s="161"/>
      <c r="V39" s="161"/>
      <c r="W39"/>
    </row>
    <row r="40" spans="2:23" s="30" customFormat="1" ht="17.100000000000001" customHeight="1" thickBot="1" x14ac:dyDescent="0.3">
      <c r="B40" s="823"/>
      <c r="C40" s="194" t="s">
        <v>9</v>
      </c>
      <c r="D40" s="483"/>
      <c r="E40" s="484"/>
      <c r="F40" s="485"/>
      <c r="G40" s="483"/>
      <c r="H40" s="484"/>
      <c r="I40" s="485"/>
      <c r="N40" s="161"/>
      <c r="O40" s="161"/>
      <c r="P40" s="205"/>
      <c r="T40" s="161"/>
      <c r="U40" s="161"/>
      <c r="V40" s="161"/>
    </row>
    <row r="41" spans="2:23" ht="19.7" customHeight="1" x14ac:dyDescent="0.25">
      <c r="B41" s="815"/>
      <c r="C41" s="542"/>
      <c r="D41" s="543"/>
      <c r="E41" s="543"/>
      <c r="F41" s="543"/>
      <c r="G41" s="543"/>
      <c r="H41" s="543"/>
      <c r="I41" s="543"/>
      <c r="J41" s="205"/>
      <c r="K41"/>
      <c r="N41" s="161"/>
      <c r="O41" s="161"/>
      <c r="P41" s="205"/>
      <c r="T41" s="161"/>
      <c r="U41" s="161"/>
      <c r="V41" s="161"/>
      <c r="W41"/>
    </row>
    <row r="42" spans="2:23" ht="20.45" customHeight="1" x14ac:dyDescent="0.25">
      <c r="B42" s="815"/>
      <c r="C42" s="544"/>
      <c r="D42" s="543"/>
      <c r="E42" s="543"/>
      <c r="F42" s="543"/>
      <c r="G42" s="543"/>
      <c r="H42" s="543"/>
      <c r="I42" s="543"/>
      <c r="J42" s="205"/>
      <c r="K42"/>
      <c r="N42" s="161"/>
      <c r="O42" s="161"/>
      <c r="P42" s="205"/>
      <c r="T42" s="161"/>
      <c r="U42" s="161"/>
      <c r="V42" s="161"/>
      <c r="W42"/>
    </row>
    <row r="43" spans="2:23" x14ac:dyDescent="0.25">
      <c r="B43" s="815"/>
      <c r="C43" s="542"/>
      <c r="D43" s="543"/>
      <c r="E43" s="543"/>
      <c r="F43" s="543"/>
      <c r="G43" s="543"/>
      <c r="H43" s="543"/>
      <c r="I43" s="543"/>
      <c r="J43" s="205"/>
      <c r="K43"/>
      <c r="N43" s="161"/>
      <c r="O43" s="161"/>
      <c r="P43" s="205"/>
      <c r="T43" s="161"/>
      <c r="U43" s="161"/>
      <c r="V43" s="161"/>
      <c r="W43"/>
    </row>
    <row r="44" spans="2:23" ht="22.35" customHeight="1" x14ac:dyDescent="0.25">
      <c r="B44" s="815"/>
      <c r="C44" s="542"/>
      <c r="D44" s="543"/>
      <c r="E44" s="543"/>
      <c r="F44" s="543"/>
      <c r="G44" s="543"/>
      <c r="H44" s="543"/>
      <c r="I44" s="543"/>
      <c r="J44" s="205"/>
      <c r="K44"/>
      <c r="N44" s="161"/>
      <c r="O44" s="161"/>
      <c r="P44" s="205"/>
      <c r="T44" s="161"/>
      <c r="U44" s="161"/>
      <c r="V44" s="161"/>
      <c r="W44"/>
    </row>
    <row r="45" spans="2:23" ht="19.7" customHeight="1" x14ac:dyDescent="0.25">
      <c r="B45" s="815"/>
      <c r="C45" s="544"/>
      <c r="D45" s="543"/>
      <c r="E45" s="543"/>
      <c r="F45" s="543"/>
      <c r="G45" s="543"/>
      <c r="H45" s="543"/>
      <c r="I45" s="543"/>
      <c r="J45" s="205"/>
      <c r="K45"/>
      <c r="N45" s="161"/>
      <c r="O45" s="161"/>
      <c r="P45" s="205"/>
      <c r="T45" s="161"/>
      <c r="U45" s="161"/>
      <c r="V45" s="161"/>
      <c r="W45"/>
    </row>
    <row r="46" spans="2:23" x14ac:dyDescent="0.25">
      <c r="B46" s="815"/>
      <c r="C46" s="542"/>
      <c r="D46" s="543"/>
      <c r="E46" s="543"/>
      <c r="F46" s="543"/>
      <c r="G46" s="543"/>
      <c r="H46" s="543"/>
      <c r="I46" s="543"/>
      <c r="J46" s="205"/>
      <c r="K46" s="161"/>
      <c r="L46" s="161"/>
      <c r="M46" s="161"/>
      <c r="N46" s="161"/>
      <c r="O46" s="161"/>
      <c r="P46" s="205"/>
      <c r="Q46" s="161"/>
      <c r="R46" s="161"/>
      <c r="S46" s="161"/>
      <c r="T46" s="161"/>
      <c r="U46" s="161"/>
      <c r="V46" s="161"/>
      <c r="W46"/>
    </row>
  </sheetData>
  <mergeCells count="31">
    <mergeCell ref="B41:B43"/>
    <mergeCell ref="B44:B46"/>
    <mergeCell ref="B7:B9"/>
    <mergeCell ref="B16:B18"/>
    <mergeCell ref="B28:B29"/>
    <mergeCell ref="B27:C27"/>
    <mergeCell ref="B10:B12"/>
    <mergeCell ref="B13:B15"/>
    <mergeCell ref="B30:B34"/>
    <mergeCell ref="B35:B37"/>
    <mergeCell ref="B38:B40"/>
    <mergeCell ref="B25:I25"/>
    <mergeCell ref="B21:O21"/>
    <mergeCell ref="B22:O22"/>
    <mergeCell ref="B26:I26"/>
    <mergeCell ref="C28:C29"/>
    <mergeCell ref="G28:I28"/>
    <mergeCell ref="G27:I27"/>
    <mergeCell ref="D27:F27"/>
    <mergeCell ref="B3:N3"/>
    <mergeCell ref="G5:I5"/>
    <mergeCell ref="M5:O5"/>
    <mergeCell ref="B4:C5"/>
    <mergeCell ref="D28:F28"/>
    <mergeCell ref="D5:F5"/>
    <mergeCell ref="J5:L5"/>
    <mergeCell ref="B2:U2"/>
    <mergeCell ref="P5:R5"/>
    <mergeCell ref="S5:U5"/>
    <mergeCell ref="D4:L4"/>
    <mergeCell ref="M4:U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baseColWidth="10" defaultColWidth="8.85546875" defaultRowHeight="15" x14ac:dyDescent="0.25"/>
  <cols>
    <col min="2" max="2" width="62.140625" customWidth="1"/>
  </cols>
  <sheetData>
    <row r="1" spans="1:2" ht="15.75" x14ac:dyDescent="0.25">
      <c r="A1" s="827" t="s">
        <v>31</v>
      </c>
      <c r="B1" s="827"/>
    </row>
    <row r="2" spans="1:2" x14ac:dyDescent="0.25">
      <c r="A2" s="2" t="s">
        <v>32</v>
      </c>
      <c r="B2" s="2" t="s">
        <v>341</v>
      </c>
    </row>
    <row r="3" spans="1:2" x14ac:dyDescent="0.25">
      <c r="A3" s="2" t="s">
        <v>33</v>
      </c>
      <c r="B3" s="2" t="s">
        <v>34</v>
      </c>
    </row>
    <row r="4" spans="1:2" x14ac:dyDescent="0.25">
      <c r="A4" s="2" t="s">
        <v>162</v>
      </c>
      <c r="B4" s="2" t="s">
        <v>263</v>
      </c>
    </row>
    <row r="5" spans="1:2" s="30" customFormat="1" x14ac:dyDescent="0.25">
      <c r="A5" s="2" t="s">
        <v>172</v>
      </c>
      <c r="B5" s="2" t="s">
        <v>264</v>
      </c>
    </row>
    <row r="6" spans="1:2" x14ac:dyDescent="0.25">
      <c r="A6" s="2" t="s">
        <v>163</v>
      </c>
      <c r="B6" s="2" t="s">
        <v>267</v>
      </c>
    </row>
    <row r="7" spans="1:2" s="30" customFormat="1" x14ac:dyDescent="0.25">
      <c r="A7" s="2" t="s">
        <v>265</v>
      </c>
      <c r="B7" s="2" t="s">
        <v>266</v>
      </c>
    </row>
    <row r="8" spans="1:2" s="30" customFormat="1" x14ac:dyDescent="0.25">
      <c r="A8" s="2" t="s">
        <v>230</v>
      </c>
      <c r="B8" s="2" t="s">
        <v>213</v>
      </c>
    </row>
    <row r="9" spans="1:2" x14ac:dyDescent="0.25">
      <c r="A9" s="2" t="s">
        <v>35</v>
      </c>
      <c r="B9" s="2" t="s">
        <v>36</v>
      </c>
    </row>
    <row r="10" spans="1:2" x14ac:dyDescent="0.25">
      <c r="A10" s="2" t="s">
        <v>37</v>
      </c>
      <c r="B10" s="2" t="s">
        <v>38</v>
      </c>
    </row>
    <row r="11" spans="1:2" s="30" customFormat="1" x14ac:dyDescent="0.25">
      <c r="A11" s="2" t="s">
        <v>8</v>
      </c>
      <c r="B11" s="2" t="s">
        <v>268</v>
      </c>
    </row>
    <row r="12" spans="1:2" x14ac:dyDescent="0.25">
      <c r="A12" s="2" t="s">
        <v>285</v>
      </c>
      <c r="B12" s="2" t="s">
        <v>286</v>
      </c>
    </row>
    <row r="13" spans="1:2" x14ac:dyDescent="0.25">
      <c r="A13" s="2" t="s">
        <v>39</v>
      </c>
      <c r="B13" s="2" t="s">
        <v>40</v>
      </c>
    </row>
    <row r="14" spans="1:2" s="30" customFormat="1" x14ac:dyDescent="0.25">
      <c r="A14" s="2" t="s">
        <v>233</v>
      </c>
      <c r="B14" s="2" t="s">
        <v>210</v>
      </c>
    </row>
    <row r="15" spans="1:2" x14ac:dyDescent="0.25">
      <c r="A15" s="2" t="s">
        <v>41</v>
      </c>
      <c r="B15" s="2" t="s">
        <v>342</v>
      </c>
    </row>
    <row r="16" spans="1:2" x14ac:dyDescent="0.25">
      <c r="A16" s="2" t="s">
        <v>125</v>
      </c>
      <c r="B16" s="2" t="s">
        <v>100</v>
      </c>
    </row>
    <row r="17" spans="1:2" s="30" customFormat="1" x14ac:dyDescent="0.25">
      <c r="A17" s="2" t="s">
        <v>343</v>
      </c>
      <c r="B17" s="2" t="s">
        <v>344</v>
      </c>
    </row>
    <row r="18" spans="1:2" s="30" customFormat="1" x14ac:dyDescent="0.25">
      <c r="A18" s="2" t="s">
        <v>239</v>
      </c>
      <c r="B18" s="2" t="s">
        <v>240</v>
      </c>
    </row>
    <row r="19" spans="1:2" x14ac:dyDescent="0.25">
      <c r="A19" s="2" t="s">
        <v>42</v>
      </c>
      <c r="B19" s="2" t="s">
        <v>43</v>
      </c>
    </row>
    <row r="20" spans="1:2" x14ac:dyDescent="0.25">
      <c r="A20" s="2" t="s">
        <v>44</v>
      </c>
      <c r="B20" s="2" t="s">
        <v>45</v>
      </c>
    </row>
    <row r="21" spans="1:2" x14ac:dyDescent="0.25">
      <c r="A21" s="2" t="s">
        <v>46</v>
      </c>
      <c r="B21" s="2" t="s">
        <v>47</v>
      </c>
    </row>
    <row r="22" spans="1:2" x14ac:dyDescent="0.25">
      <c r="A22" s="2" t="s">
        <v>48</v>
      </c>
      <c r="B22" s="2" t="s">
        <v>114</v>
      </c>
    </row>
    <row r="23" spans="1:2" x14ac:dyDescent="0.25">
      <c r="A23" s="2" t="s">
        <v>157</v>
      </c>
      <c r="B23" s="2" t="s">
        <v>158</v>
      </c>
    </row>
    <row r="24" spans="1:2" x14ac:dyDescent="0.25">
      <c r="A24" s="2" t="s">
        <v>119</v>
      </c>
      <c r="B24" s="2" t="s">
        <v>120</v>
      </c>
    </row>
    <row r="25" spans="1:2" x14ac:dyDescent="0.25">
      <c r="A25" s="2" t="s">
        <v>49</v>
      </c>
      <c r="B25" s="2" t="s">
        <v>50</v>
      </c>
    </row>
    <row r="26" spans="1:2" x14ac:dyDescent="0.25">
      <c r="A26" s="2" t="s">
        <v>51</v>
      </c>
      <c r="B26" s="2" t="s">
        <v>20</v>
      </c>
    </row>
    <row r="27" spans="1:2" s="30" customFormat="1" x14ac:dyDescent="0.25">
      <c r="A27" s="2" t="s">
        <v>279</v>
      </c>
      <c r="B27" s="2" t="s">
        <v>192</v>
      </c>
    </row>
    <row r="28" spans="1:2" x14ac:dyDescent="0.25">
      <c r="A28" s="2" t="s">
        <v>52</v>
      </c>
      <c r="B28" s="2" t="s">
        <v>53</v>
      </c>
    </row>
    <row r="29" spans="1:2" x14ac:dyDescent="0.25">
      <c r="A29" s="2" t="s">
        <v>115</v>
      </c>
      <c r="B29" s="2" t="s">
        <v>116</v>
      </c>
    </row>
    <row r="30" spans="1:2" x14ac:dyDescent="0.25">
      <c r="A30" s="2" t="s">
        <v>113</v>
      </c>
      <c r="B30" s="2" t="s">
        <v>112</v>
      </c>
    </row>
    <row r="31" spans="1:2" x14ac:dyDescent="0.25">
      <c r="A31" s="2" t="s">
        <v>54</v>
      </c>
      <c r="B31" s="2" t="s">
        <v>55</v>
      </c>
    </row>
    <row r="32" spans="1:2" x14ac:dyDescent="0.25">
      <c r="A32" s="2" t="s">
        <v>56</v>
      </c>
      <c r="B32" s="2" t="s">
        <v>57</v>
      </c>
    </row>
    <row r="33" spans="1:2" s="30" customFormat="1" x14ac:dyDescent="0.25">
      <c r="A33" s="2" t="s">
        <v>58</v>
      </c>
      <c r="B33" s="2" t="s">
        <v>59</v>
      </c>
    </row>
    <row r="34" spans="1:2" x14ac:dyDescent="0.25">
      <c r="A34" s="339" t="s">
        <v>284</v>
      </c>
      <c r="B34" s="339" t="s">
        <v>191</v>
      </c>
    </row>
    <row r="35" spans="1:2" x14ac:dyDescent="0.25">
      <c r="A35" s="2" t="s">
        <v>9</v>
      </c>
      <c r="B35" s="2" t="s">
        <v>269</v>
      </c>
    </row>
    <row r="36" spans="1:2" x14ac:dyDescent="0.25">
      <c r="A36" s="2" t="s">
        <v>271</v>
      </c>
      <c r="B36" s="2" t="s">
        <v>270</v>
      </c>
    </row>
    <row r="37" spans="1:2" x14ac:dyDescent="0.25">
      <c r="A37" s="2" t="s">
        <v>60</v>
      </c>
      <c r="B37" s="2" t="s">
        <v>61</v>
      </c>
    </row>
    <row r="38" spans="1:2" s="30" customFormat="1" x14ac:dyDescent="0.25">
      <c r="A38" s="2" t="s">
        <v>280</v>
      </c>
      <c r="B38" s="2" t="s">
        <v>282</v>
      </c>
    </row>
    <row r="39" spans="1:2" s="30" customFormat="1" x14ac:dyDescent="0.25">
      <c r="A39" s="2" t="s">
        <v>281</v>
      </c>
      <c r="B39" s="2" t="s">
        <v>283</v>
      </c>
    </row>
    <row r="40" spans="1:2" x14ac:dyDescent="0.25">
      <c r="A40" s="2" t="s">
        <v>62</v>
      </c>
      <c r="B40" s="2" t="s">
        <v>63</v>
      </c>
    </row>
    <row r="41" spans="1:2" s="30" customFormat="1" x14ac:dyDescent="0.25">
      <c r="A41" s="2" t="s">
        <v>231</v>
      </c>
      <c r="B41" s="2" t="s">
        <v>212</v>
      </c>
    </row>
    <row r="42" spans="1:2" s="30" customFormat="1" x14ac:dyDescent="0.25">
      <c r="A42" s="2" t="s">
        <v>232</v>
      </c>
      <c r="B42" s="2" t="s">
        <v>211</v>
      </c>
    </row>
    <row r="43" spans="1:2" x14ac:dyDescent="0.25">
      <c r="A43" s="2" t="s">
        <v>64</v>
      </c>
      <c r="B43" s="2" t="s">
        <v>78</v>
      </c>
    </row>
    <row r="44" spans="1:2" x14ac:dyDescent="0.25">
      <c r="A44" s="2" t="s">
        <v>65</v>
      </c>
      <c r="B44" s="2" t="s">
        <v>66</v>
      </c>
    </row>
    <row r="45" spans="1:2" x14ac:dyDescent="0.25">
      <c r="A45" s="2" t="s">
        <v>67</v>
      </c>
      <c r="B45" s="2" t="s">
        <v>68</v>
      </c>
    </row>
    <row r="46" spans="1:2" x14ac:dyDescent="0.25">
      <c r="A46" s="2" t="s">
        <v>69</v>
      </c>
      <c r="B46" s="2" t="s">
        <v>70</v>
      </c>
    </row>
    <row r="47" spans="1:2" x14ac:dyDescent="0.25">
      <c r="A47" s="2" t="s">
        <v>71</v>
      </c>
      <c r="B47" s="2" t="s">
        <v>72</v>
      </c>
    </row>
    <row r="48" spans="1:2" x14ac:dyDescent="0.25">
      <c r="A48" s="2" t="s">
        <v>73</v>
      </c>
      <c r="B48" s="2" t="s">
        <v>74</v>
      </c>
    </row>
    <row r="49" spans="1:2" x14ac:dyDescent="0.25">
      <c r="A49" s="2" t="s">
        <v>75</v>
      </c>
      <c r="B49" s="2" t="s">
        <v>76</v>
      </c>
    </row>
    <row r="50" spans="1:2" x14ac:dyDescent="0.25">
      <c r="A50" s="2" t="s">
        <v>77</v>
      </c>
      <c r="B50" s="2" t="s">
        <v>156</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Veronique BALLESTRA</cp:lastModifiedBy>
  <cp:lastPrinted>2019-11-05T14:58:39Z</cp:lastPrinted>
  <dcterms:created xsi:type="dcterms:W3CDTF">2018-09-29T21:26:45Z</dcterms:created>
  <dcterms:modified xsi:type="dcterms:W3CDTF">2019-12-03T15:23:32Z</dcterms:modified>
</cp:coreProperties>
</file>