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2 work files\2.7\"/>
    </mc:Choice>
  </mc:AlternateContent>
  <bookViews>
    <workbookView xWindow="0" yWindow="0" windowWidth="9930" windowHeight="6690" tabRatio="994" firstSheet="1" activeTab="8"/>
  </bookViews>
  <sheets>
    <sheet name="T2.7" sheetId="155" r:id="rId1"/>
    <sheet name="road_fat" sheetId="154" r:id="rId2"/>
    <sheet name="road_fat_ranking" sheetId="146" r:id="rId3"/>
    <sheet name="road_fat_by_user" sheetId="152" r:id="rId4"/>
    <sheet name="road_fat_by_vehicle" sheetId="153" r:id="rId5"/>
    <sheet name="road_accid" sheetId="131" r:id="rId6"/>
    <sheet name="rail_fat" sheetId="133" r:id="rId7"/>
    <sheet name="airlives lost" sheetId="158" r:id="rId8"/>
    <sheet name="ship lost" sheetId="157" r:id="rId9"/>
  </sheets>
  <definedNames>
    <definedName name="_1_001_Belgium" localSheetId="2">#REF!</definedName>
    <definedName name="_2_101_EU25" localSheetId="2">#REF!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PB_29r_04_DE" localSheetId="2">#REF!</definedName>
    <definedName name="_xlnm.Print_Area" localSheetId="7">'airlives lost'!#REF!</definedName>
    <definedName name="_xlnm.Print_Area" localSheetId="6">rail_fat!$B$1:$U$43</definedName>
    <definedName name="_xlnm.Print_Area" localSheetId="5">road_accid!#REF!</definedName>
    <definedName name="_xlnm.Print_Area" localSheetId="1">road_fat!#REF!</definedName>
    <definedName name="_xlnm.Print_Area" localSheetId="3">road_fat_by_user!$B$1:$I$34</definedName>
    <definedName name="_xlnm.Print_Area" localSheetId="4">road_fat_by_vehicle!#REF!</definedName>
    <definedName name="_xlnm.Print_Area" localSheetId="2">road_fat_ranking!$B$1:$M$34</definedName>
    <definedName name="_xlnm.Print_Area" localSheetId="8">'ship lost'!$B$1:$I$32</definedName>
    <definedName name="printrange" localSheetId="2">#REF!</definedName>
  </definedNames>
  <calcPr calcId="162913"/>
</workbook>
</file>

<file path=xl/calcChain.xml><?xml version="1.0" encoding="utf-8"?>
<calcChain xmlns="http://schemas.openxmlformats.org/spreadsheetml/2006/main">
  <c r="AI26" i="131" l="1"/>
  <c r="AH8" i="131" l="1"/>
  <c r="AH7" i="131"/>
  <c r="E8" i="131"/>
  <c r="E7" i="131"/>
  <c r="E8" i="154"/>
  <c r="V9" i="154"/>
  <c r="V8" i="154"/>
  <c r="R6" i="133" l="1"/>
  <c r="S6" i="133"/>
  <c r="T6" i="133"/>
  <c r="U6" i="133"/>
  <c r="V6" i="133"/>
  <c r="W6" i="133"/>
  <c r="X6" i="133"/>
  <c r="Y6" i="133"/>
  <c r="Z6" i="133"/>
  <c r="AA6" i="133"/>
  <c r="AC6" i="133"/>
  <c r="Q6" i="133"/>
  <c r="P6" i="133"/>
  <c r="G8" i="131"/>
  <c r="H8" i="131"/>
  <c r="I8" i="131"/>
  <c r="J8" i="131"/>
  <c r="K8" i="131"/>
  <c r="L8" i="131"/>
  <c r="M8" i="131"/>
  <c r="N8" i="131"/>
  <c r="O8" i="131"/>
  <c r="P8" i="131"/>
  <c r="Q8" i="131"/>
  <c r="R8" i="131"/>
  <c r="S8" i="131"/>
  <c r="T8" i="131"/>
  <c r="U8" i="131"/>
  <c r="V8" i="131"/>
  <c r="W8" i="131"/>
  <c r="X8" i="131"/>
  <c r="Y8" i="131"/>
  <c r="Z8" i="131"/>
  <c r="AA8" i="131"/>
  <c r="AB8" i="131"/>
  <c r="AC8" i="131"/>
  <c r="AD8" i="131"/>
  <c r="AE8" i="131"/>
  <c r="AF8" i="131"/>
  <c r="AG8" i="131"/>
  <c r="F8" i="131"/>
  <c r="AI40" i="131"/>
  <c r="Y7" i="131"/>
  <c r="Z7" i="131"/>
  <c r="AA7" i="131"/>
  <c r="AB7" i="131"/>
  <c r="AC7" i="131"/>
  <c r="AD7" i="131"/>
  <c r="AE7" i="131"/>
  <c r="AF7" i="131"/>
  <c r="AI43" i="131"/>
  <c r="F7" i="131"/>
  <c r="G7" i="131"/>
  <c r="H7" i="131"/>
  <c r="I7" i="131"/>
  <c r="J7" i="131"/>
  <c r="K7" i="131"/>
  <c r="L7" i="131"/>
  <c r="M7" i="131"/>
  <c r="N7" i="131"/>
  <c r="O7" i="131"/>
  <c r="P7" i="131"/>
  <c r="Q7" i="131"/>
  <c r="R7" i="131"/>
  <c r="S7" i="131"/>
  <c r="T7" i="131"/>
  <c r="U7" i="131"/>
  <c r="V7" i="131"/>
  <c r="W7" i="131"/>
  <c r="X7" i="131"/>
  <c r="AI35" i="131"/>
  <c r="AF15" i="131"/>
  <c r="AG15" i="131" s="1"/>
  <c r="AG7" i="131" l="1"/>
  <c r="AH15" i="131"/>
  <c r="AI15" i="131" l="1"/>
  <c r="AI7" i="131" s="1"/>
  <c r="E9" i="154" l="1"/>
  <c r="AI8" i="154" l="1"/>
  <c r="G40" i="158" l="1"/>
  <c r="D40" i="158"/>
  <c r="AD5" i="133" l="1"/>
  <c r="AK39" i="154"/>
  <c r="AJ39" i="154"/>
  <c r="AK38" i="154"/>
  <c r="AJ38" i="154"/>
  <c r="AK37" i="154"/>
  <c r="AJ37" i="154"/>
  <c r="AK44" i="154"/>
  <c r="AJ44" i="154"/>
  <c r="AJ43" i="154"/>
  <c r="AK41" i="154"/>
  <c r="AJ41" i="154"/>
  <c r="AJ40" i="154"/>
  <c r="AK42" i="154"/>
  <c r="AJ42" i="154"/>
  <c r="AK36" i="154"/>
  <c r="AJ36" i="154"/>
  <c r="AK35" i="154"/>
  <c r="AJ35" i="154"/>
  <c r="AK34" i="154"/>
  <c r="AJ34" i="154"/>
  <c r="AK33" i="154"/>
  <c r="AJ33" i="154"/>
  <c r="AK32" i="154"/>
  <c r="AJ32" i="154"/>
  <c r="AK31" i="154"/>
  <c r="AJ31" i="154"/>
  <c r="AK30" i="154"/>
  <c r="AJ30" i="154"/>
  <c r="AK29" i="154"/>
  <c r="AJ29" i="154"/>
  <c r="AK28" i="154"/>
  <c r="AJ28" i="154"/>
  <c r="AK27" i="154"/>
  <c r="AJ27" i="154"/>
  <c r="AK26" i="154"/>
  <c r="AJ26" i="154"/>
  <c r="AK25" i="154"/>
  <c r="AJ25" i="154"/>
  <c r="AK24" i="154"/>
  <c r="AJ24" i="154"/>
  <c r="AK23" i="154"/>
  <c r="AJ23" i="154"/>
  <c r="AK22" i="154"/>
  <c r="AJ22" i="154"/>
  <c r="AK21" i="154"/>
  <c r="AJ21" i="154"/>
  <c r="AK20" i="154"/>
  <c r="AJ20" i="154"/>
  <c r="AK19" i="154"/>
  <c r="AJ19" i="154"/>
  <c r="AK18" i="154"/>
  <c r="AJ18" i="154"/>
  <c r="AK17" i="154"/>
  <c r="AJ17" i="154"/>
  <c r="AK16" i="154"/>
  <c r="AJ16" i="154"/>
  <c r="AK15" i="154"/>
  <c r="AJ15" i="154"/>
  <c r="AK14" i="154"/>
  <c r="AJ14" i="154"/>
  <c r="AK13" i="154"/>
  <c r="AJ13" i="154"/>
  <c r="AK12" i="154"/>
  <c r="AJ12" i="154"/>
  <c r="AK11" i="154"/>
  <c r="AJ11" i="154"/>
  <c r="AK10" i="154"/>
  <c r="AJ10" i="154"/>
  <c r="AH8" i="154"/>
  <c r="AG8" i="154"/>
  <c r="AG9" i="154" s="1"/>
  <c r="AF8" i="154"/>
  <c r="AF9" i="154" s="1"/>
  <c r="AE8" i="154"/>
  <c r="AE9" i="154" s="1"/>
  <c r="AD8" i="154"/>
  <c r="AD9" i="154" s="1"/>
  <c r="AC8" i="154"/>
  <c r="AC9" i="154" s="1"/>
  <c r="AB8" i="154"/>
  <c r="AB9" i="154" s="1"/>
  <c r="AA8" i="154"/>
  <c r="AA9" i="154" s="1"/>
  <c r="Z8" i="154"/>
  <c r="Z9" i="154" s="1"/>
  <c r="Y8" i="154"/>
  <c r="Y9" i="154" s="1"/>
  <c r="X8" i="154"/>
  <c r="X9" i="154" s="1"/>
  <c r="W8" i="154"/>
  <c r="W9" i="154" s="1"/>
  <c r="U8" i="154"/>
  <c r="U9" i="154" s="1"/>
  <c r="T8" i="154"/>
  <c r="T9" i="154" s="1"/>
  <c r="S8" i="154"/>
  <c r="S9" i="154" s="1"/>
  <c r="R8" i="154"/>
  <c r="R9" i="154" s="1"/>
  <c r="Q8" i="154"/>
  <c r="Q9" i="154" s="1"/>
  <c r="P8" i="154"/>
  <c r="P9" i="154" s="1"/>
  <c r="O8" i="154"/>
  <c r="O9" i="154" s="1"/>
  <c r="N8" i="154"/>
  <c r="N9" i="154" s="1"/>
  <c r="M8" i="154"/>
  <c r="M9" i="154" s="1"/>
  <c r="L8" i="154"/>
  <c r="L9" i="154" s="1"/>
  <c r="K8" i="154"/>
  <c r="K9" i="154" s="1"/>
  <c r="J8" i="154"/>
  <c r="J9" i="154" s="1"/>
  <c r="I8" i="154"/>
  <c r="I9" i="154" s="1"/>
  <c r="H8" i="154"/>
  <c r="H9" i="154" s="1"/>
  <c r="G8" i="154"/>
  <c r="G9" i="154" s="1"/>
  <c r="F8" i="154"/>
  <c r="F9" i="154" s="1"/>
  <c r="AJ8" i="154" l="1"/>
  <c r="AH9" i="154"/>
  <c r="AK8" i="154"/>
  <c r="AC5" i="133" l="1"/>
  <c r="K30" i="152" l="1"/>
  <c r="J30" i="152"/>
  <c r="K29" i="152"/>
  <c r="J29" i="152"/>
  <c r="K28" i="152"/>
  <c r="J28" i="152"/>
  <c r="K27" i="152"/>
  <c r="J27" i="152"/>
  <c r="K26" i="152"/>
  <c r="J26" i="152"/>
  <c r="K25" i="152"/>
  <c r="J25" i="152"/>
  <c r="K24" i="152"/>
  <c r="J24" i="152"/>
  <c r="K23" i="152"/>
  <c r="J23" i="152"/>
  <c r="K22" i="152"/>
  <c r="J22" i="152"/>
  <c r="K21" i="152"/>
  <c r="J21" i="152"/>
  <c r="K20" i="152"/>
  <c r="J20" i="152"/>
  <c r="K19" i="152"/>
  <c r="J19" i="152"/>
  <c r="K18" i="152"/>
  <c r="J18" i="152"/>
  <c r="K17" i="152"/>
  <c r="J17" i="152"/>
  <c r="K16" i="152"/>
  <c r="J16" i="152"/>
  <c r="K15" i="152"/>
  <c r="J15" i="152"/>
  <c r="K14" i="152"/>
  <c r="J14" i="152"/>
  <c r="K13" i="152"/>
  <c r="J13" i="152"/>
  <c r="K12" i="152"/>
  <c r="J12" i="152"/>
  <c r="K11" i="152"/>
  <c r="J11" i="152"/>
  <c r="K10" i="152"/>
  <c r="J10" i="152"/>
  <c r="K9" i="152"/>
  <c r="J9" i="152"/>
  <c r="K8" i="152"/>
  <c r="J8" i="152"/>
  <c r="K7" i="152"/>
  <c r="J7" i="152"/>
  <c r="K6" i="152"/>
  <c r="J6" i="152"/>
  <c r="K5" i="152"/>
  <c r="J5" i="152"/>
  <c r="K4" i="152"/>
  <c r="J4" i="152"/>
  <c r="Q5" i="133" l="1"/>
  <c r="R5" i="133"/>
  <c r="S5" i="133"/>
  <c r="T5" i="133"/>
  <c r="U5" i="133"/>
  <c r="V5" i="133"/>
  <c r="W5" i="133"/>
  <c r="X5" i="133"/>
  <c r="Y5" i="133"/>
  <c r="Z5" i="133"/>
  <c r="AA5" i="133"/>
  <c r="AB5" i="133"/>
  <c r="P5" i="133"/>
  <c r="O5" i="133"/>
  <c r="O6" i="133" l="1"/>
</calcChain>
</file>

<file path=xl/sharedStrings.xml><?xml version="1.0" encoding="utf-8"?>
<sst xmlns="http://schemas.openxmlformats.org/spreadsheetml/2006/main" count="671" uniqueCount="144">
  <si>
    <t>Tankers</t>
  </si>
  <si>
    <t>1000 gt</t>
  </si>
  <si>
    <t>pedal cycle</t>
  </si>
  <si>
    <t>heavy goods vehicle</t>
  </si>
  <si>
    <t>Fatalities</t>
  </si>
  <si>
    <t>per million inhabitants</t>
  </si>
  <si>
    <t>Number of railway passengers killed in accidents involving railways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</si>
  <si>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</si>
  <si>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</si>
  <si>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</si>
  <si>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</si>
  <si>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</si>
  <si>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</si>
  <si>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</si>
  <si>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</si>
  <si>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</si>
  <si>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</si>
  <si>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</si>
  <si>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</si>
  <si>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</si>
  <si>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</si>
  <si>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</si>
  <si>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</si>
  <si>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</si>
  <si>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</si>
  <si>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</si>
  <si>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</si>
  <si>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</si>
  <si>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</si>
  <si>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</si>
  <si>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</si>
  <si>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</si>
  <si>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</si>
  <si>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</si>
  <si>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</si>
  <si>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</si>
  <si>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</si>
  <si>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</si>
  <si>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</si>
  <si>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HR</t>
  </si>
  <si>
    <t xml:space="preserve">- </t>
  </si>
  <si>
    <t>per million passenger cars</t>
  </si>
  <si>
    <t>MK</t>
  </si>
  <si>
    <t>Period</t>
  </si>
  <si>
    <t>motor cycle</t>
  </si>
  <si>
    <t>moped</t>
  </si>
  <si>
    <t>car and taxi</t>
  </si>
  <si>
    <r>
      <t>n</t>
    </r>
    <r>
      <rPr>
        <vertAlign val="superscript"/>
        <sz val="8"/>
        <rFont val="Arial"/>
        <family val="2"/>
      </rPr>
      <t>o</t>
    </r>
  </si>
  <si>
    <t>Other ships</t>
  </si>
  <si>
    <t>per 10 billion pkm</t>
  </si>
  <si>
    <t>Year</t>
  </si>
  <si>
    <t>agricul -tural tractor</t>
  </si>
  <si>
    <t xml:space="preserve">Total </t>
  </si>
  <si>
    <t>lorry, &lt;3.5 tonnes</t>
  </si>
  <si>
    <t>Bulkers and Combined carriers</t>
  </si>
  <si>
    <r>
      <t>Source</t>
    </r>
    <r>
      <rPr>
        <sz val="8"/>
        <rFont val="Arial"/>
        <family val="2"/>
      </rPr>
      <t>: Institute for Shipping Economics and Logistics, Bremen</t>
    </r>
  </si>
  <si>
    <t>%</t>
  </si>
  <si>
    <t xml:space="preserve"> </t>
  </si>
  <si>
    <t>EUROPEAN UNION</t>
  </si>
  <si>
    <t>European Commission</t>
  </si>
  <si>
    <r>
      <t xml:space="preserve">in co-operation with </t>
    </r>
    <r>
      <rPr>
        <b/>
        <sz val="10"/>
        <rFont val="Arial"/>
        <family val="2"/>
      </rPr>
      <t>Eurostat</t>
    </r>
  </si>
  <si>
    <t>Safety</t>
  </si>
  <si>
    <t>Directorate-General for Mobility and Transport</t>
  </si>
  <si>
    <t>Part 2  :  TRANSPORT</t>
  </si>
  <si>
    <t>Chapter 2.7  :</t>
  </si>
  <si>
    <t>2.7.1</t>
  </si>
  <si>
    <t>2.7.2</t>
  </si>
  <si>
    <t>2.7.3a</t>
  </si>
  <si>
    <t>2.7.3b</t>
  </si>
  <si>
    <t>2.7.4</t>
  </si>
  <si>
    <t>2.7.5</t>
  </si>
  <si>
    <t>2.7.6</t>
  </si>
  <si>
    <t>2.7.7</t>
  </si>
  <si>
    <r>
      <t>Source</t>
    </r>
    <r>
      <rPr>
        <sz val="8"/>
        <rFont val="Arial"/>
        <family val="2"/>
      </rPr>
      <t xml:space="preserve">: tables 1.5, 2.3.4, 2.6.2, 2.7.1 and estimates as well as national statistics for powered two-wheelers pkm </t>
    </r>
  </si>
  <si>
    <t>1990-1999/yr.</t>
  </si>
  <si>
    <t>Data include fatalities from Commercial Air Transport (passenger, cargo, air taxi, ferry/positioning and emergency medical service) and fatalities from General Aviation (only 'Business' flights).</t>
  </si>
  <si>
    <t>TRANSPORT IN FIGURES</t>
  </si>
  <si>
    <t xml:space="preserve">Other or unknown </t>
  </si>
  <si>
    <t>2000-2009/yr.</t>
  </si>
  <si>
    <t>ME</t>
  </si>
  <si>
    <t>RS</t>
  </si>
  <si>
    <t>EU-28</t>
  </si>
  <si>
    <t>AL</t>
  </si>
  <si>
    <t>Passengers</t>
  </si>
  <si>
    <t>Ships lost (World) by type</t>
  </si>
  <si>
    <r>
      <t>Source</t>
    </r>
    <r>
      <rPr>
        <sz val="8"/>
        <rFont val="Arial"/>
        <family val="2"/>
      </rPr>
      <t>: European Union Aviation Safety Agency</t>
    </r>
  </si>
  <si>
    <t>EU-27</t>
  </si>
  <si>
    <t>bus and coach</t>
  </si>
  <si>
    <r>
      <t>Fatalities</t>
    </r>
    <r>
      <rPr>
        <sz val="8"/>
        <rFont val="Arial"/>
        <family val="2"/>
      </rPr>
      <t>: all fatalities on the road: car drivers and passengers, bus and coach occupants, powered two-wheelers' riders and passengers, cyclists, pedestrians, commercial vehicle drivers, etc. indicated in table 2.7.1.</t>
    </r>
  </si>
  <si>
    <r>
      <t>Pkm</t>
    </r>
    <r>
      <rPr>
        <sz val="8"/>
        <rFont val="Arial"/>
        <family val="2"/>
      </rPr>
      <t>: indicator of traffic volume (in the absence of consistent vehicle-kilometre data); passenger-kilometres of cars indicated in table 2.3.4 plus (mostly estimated) passenger-kilometres of motorised two-wheelers.</t>
    </r>
  </si>
  <si>
    <t>Pedestrians</t>
  </si>
  <si>
    <t>1970-1979/yr.*</t>
  </si>
  <si>
    <t>1980-1989/yr.*</t>
  </si>
  <si>
    <t>Lives lost over EU-27 territory by any operator</t>
  </si>
  <si>
    <t>Lives lost by EU-27 operators anywhere</t>
  </si>
  <si>
    <t>Road fatalities by year</t>
  </si>
  <si>
    <t>Road fatalities - country rankings</t>
  </si>
  <si>
    <t>Road fatalities by type of user</t>
  </si>
  <si>
    <t>Road fatalities of vehicle occupants by type of vehicle</t>
  </si>
  <si>
    <t>Road accidents: number of accidents involving personal injury</t>
  </si>
  <si>
    <t>Railway fatalities: number of railway passengers killed in accidents involving railways</t>
  </si>
  <si>
    <t>Air: lives lost</t>
  </si>
  <si>
    <t>Sea: ships lost (World)</t>
  </si>
  <si>
    <t>Railway fatalities</t>
  </si>
  <si>
    <r>
      <t>NB</t>
    </r>
    <r>
      <rPr>
        <sz val="8"/>
        <rFont val="Arial"/>
        <family val="2"/>
      </rPr>
      <t>:</t>
    </r>
  </si>
  <si>
    <r>
      <t>NB</t>
    </r>
    <r>
      <rPr>
        <sz val="8"/>
        <rFont val="Arial"/>
        <family val="2"/>
      </rPr>
      <t xml:space="preserve">: Reported world total losses at time of loss; ships of 500 gt and over. </t>
    </r>
  </si>
  <si>
    <t>Air : Lives Lost</t>
  </si>
  <si>
    <r>
      <t>Notes</t>
    </r>
    <r>
      <rPr>
        <sz val="8"/>
        <rFont val="Arial"/>
        <family val="2"/>
      </rPr>
      <t>: * UK is included</t>
    </r>
  </si>
  <si>
    <t xml:space="preserve">Onboard fatalities, and only those in aircraft with a take-off mass above 5,701kg. </t>
  </si>
  <si>
    <t>Road Fatalities</t>
  </si>
  <si>
    <t>Road Accidents</t>
  </si>
  <si>
    <t>Road Fatalities by Type of User</t>
  </si>
  <si>
    <t>Cyclists</t>
  </si>
  <si>
    <t>Moped / Motorbike riders and passengers</t>
  </si>
  <si>
    <t>Vulnerable road users as  % of total</t>
  </si>
  <si>
    <t>2019</t>
  </si>
  <si>
    <t>2016</t>
  </si>
  <si>
    <r>
      <t>Source</t>
    </r>
    <r>
      <rPr>
        <sz val="8"/>
        <rFont val="Arial"/>
        <family val="2"/>
      </rPr>
      <t>: CARE database (DG Mobility and Transport);</t>
    </r>
  </si>
  <si>
    <t>Road Fatalities of Vehicle Occupants by Type of Vehicle</t>
  </si>
  <si>
    <r>
      <t>Source</t>
    </r>
    <r>
      <rPr>
        <sz val="8"/>
        <color theme="1"/>
        <rFont val="Arial"/>
        <family val="2"/>
      </rPr>
      <t>: CARE database (DG Mobility and Transport);</t>
    </r>
  </si>
  <si>
    <t>thousand</t>
  </si>
  <si>
    <t>Number of accidents involving death or personal injury</t>
  </si>
  <si>
    <t>Persons deceased within 30 days of their accident. Pedestrians killed are excluded from this table (see 2.7.3a).</t>
  </si>
  <si>
    <t>Drivers</t>
  </si>
  <si>
    <t>3*</t>
  </si>
  <si>
    <t>* includes the figure for Channel Tunnel (2 in 2018)</t>
  </si>
  <si>
    <t>change 19/20</t>
  </si>
  <si>
    <t>change 01/20</t>
  </si>
  <si>
    <t>2020</t>
  </si>
  <si>
    <t>(a)</t>
  </si>
  <si>
    <r>
      <t>Source</t>
    </r>
    <r>
      <rPr>
        <sz val="8"/>
        <rFont val="Arial"/>
        <family val="2"/>
      </rPr>
      <t xml:space="preserve">:  CARE; UNECE (candidate countries) national statistics. </t>
    </r>
  </si>
  <si>
    <r>
      <t>NB</t>
    </r>
    <r>
      <rPr>
        <sz val="8"/>
        <color theme="1"/>
        <rFont val="Arial"/>
        <family val="2"/>
      </rPr>
      <t xml:space="preserve">: Persons killed are all persons deceased within 30 days of the accident. Corrective factors have been applied to the figures which did not follow this definition. As of 2015 </t>
    </r>
    <r>
      <rPr>
        <b/>
        <sz val="8"/>
        <color theme="1"/>
        <rFont val="Arial"/>
        <family val="2"/>
      </rPr>
      <t>TR</t>
    </r>
    <r>
      <rPr>
        <sz val="8"/>
        <color theme="1"/>
        <rFont val="Arial"/>
        <family val="2"/>
      </rPr>
      <t xml:space="preserve"> includes people deceased within 30 days after the accident (break in series). As of 2018 PT includes data for Azores and Madeira. For the NL, the number of fatalities registered by the police is under-reported and equates to around 85% of the total number of fatalities published nationally (total in 2020 was 610). </t>
    </r>
  </si>
  <si>
    <t>Persons deceased within 30 days of their accident.For some countries, there are some minor discrepancies between the total and the sum of the types of user due to a small number of unknown cases. Vulnerable road users comprise pedestrians, cyclists, moped and motorbike riders. NL - 2020 data on passengers not available.</t>
  </si>
  <si>
    <r>
      <t>Inhabitants</t>
    </r>
    <r>
      <rPr>
        <sz val="8"/>
        <rFont val="Arial"/>
        <family val="2"/>
      </rPr>
      <t xml:space="preserve">: the average population in 2020, Eurostat [demo_gind]  </t>
    </r>
  </si>
  <si>
    <r>
      <t>Passenger cars</t>
    </r>
    <r>
      <rPr>
        <sz val="8"/>
        <rFont val="Arial"/>
        <family val="2"/>
      </rPr>
      <t xml:space="preserve">: the average stock of vehicles indicated in table 2.6.2 for 2019 and 2020. </t>
    </r>
  </si>
  <si>
    <t>2010-2021/yr.</t>
  </si>
  <si>
    <t>2022</t>
  </si>
  <si>
    <r>
      <t>Source</t>
    </r>
    <r>
      <rPr>
        <sz val="8"/>
        <color theme="1"/>
        <rFont val="Arial"/>
        <family val="2"/>
      </rPr>
      <t>: CARE database (DG Mobility and Transport); UNECE (candidate countries). 1990: IRTAD (OECD)</t>
    </r>
  </si>
  <si>
    <t>NB:</t>
  </si>
  <si>
    <t xml:space="preserve">NB: </t>
  </si>
  <si>
    <r>
      <t>Source</t>
    </r>
    <r>
      <rPr>
        <sz val="8"/>
        <rFont val="Arial"/>
        <family val="2"/>
      </rPr>
      <t xml:space="preserve">: European Union Agency for Railways/Eurostat [tran_sf_railvi] (since 2006  for EU MS, NO and UK, and since 2009 for CH), Union Internationale des Chemins de Fer, national statistics (MK), UNECE (RS), estimates in </t>
    </r>
    <r>
      <rPr>
        <i/>
        <sz val="8"/>
        <rFont val="Arial"/>
        <family val="2"/>
      </rPr>
      <t>italics</t>
    </r>
    <r>
      <rPr>
        <sz val="8"/>
        <rFont val="Arial"/>
        <family val="2"/>
      </rPr>
      <t>.</t>
    </r>
  </si>
  <si>
    <t>Pedestrians as % of total</t>
  </si>
  <si>
    <r>
      <rPr>
        <b/>
        <sz val="8"/>
        <rFont val="Arial"/>
        <family val="2"/>
      </rPr>
      <t>IE</t>
    </r>
    <r>
      <rPr>
        <sz val="8"/>
        <rFont val="Arial"/>
        <family val="2"/>
      </rPr>
      <t xml:space="preserve"> 2016 data;</t>
    </r>
    <r>
      <rPr>
        <b/>
        <sz val="8"/>
        <rFont val="Arial"/>
        <family val="2"/>
      </rPr>
      <t xml:space="preserve"> MT, SE</t>
    </r>
    <r>
      <rPr>
        <sz val="8"/>
        <rFont val="Arial"/>
        <family val="2"/>
      </rPr>
      <t xml:space="preserve">: 2019 data. </t>
    </r>
  </si>
  <si>
    <r>
      <t>NB</t>
    </r>
    <r>
      <rPr>
        <sz val="8"/>
        <color theme="1"/>
        <rFont val="Arial"/>
        <family val="2"/>
      </rPr>
      <t>:</t>
    </r>
    <r>
      <rPr>
        <b/>
        <sz val="8"/>
        <color theme="1"/>
        <rFont val="Arial"/>
        <family val="2"/>
      </rPr>
      <t xml:space="preserve"> </t>
    </r>
    <r>
      <rPr>
        <sz val="8"/>
        <color theme="1"/>
        <rFont val="Arial"/>
        <family val="2"/>
      </rPr>
      <t xml:space="preserve">the definition of an accident involving personal injury differs from country to country. </t>
    </r>
    <r>
      <rPr>
        <b/>
        <sz val="8"/>
        <color theme="1"/>
        <rFont val="Arial"/>
        <family val="2"/>
      </rPr>
      <t>RO:</t>
    </r>
    <r>
      <rPr>
        <sz val="8"/>
        <color theme="1"/>
        <rFont val="Arial"/>
        <family val="2"/>
      </rPr>
      <t xml:space="preserve"> only serious accidents before 2005. As of 2018 </t>
    </r>
    <r>
      <rPr>
        <b/>
        <sz val="8"/>
        <color theme="1"/>
        <rFont val="Arial"/>
        <family val="2"/>
      </rPr>
      <t xml:space="preserve">PT </t>
    </r>
    <r>
      <rPr>
        <sz val="8"/>
        <color theme="1"/>
        <rFont val="Arial"/>
        <family val="2"/>
      </rPr>
      <t>includes data for Azores and Madeira.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</si>
</sst>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00"/>
    <numFmt numFmtId="166" formatCode="0.0"/>
    <numFmt numFmtId="167" formatCode="0.0\ \ \ "/>
    <numFmt numFmtId="168" formatCode="#,##0\ "/>
    <numFmt numFmtId="169" formatCode="#\ ###\ ###\ ###\ ##0"/>
    <numFmt numFmtId="170" formatCode="#\ ##0\ "/>
    <numFmt numFmtId="171" formatCode="0;\(0\)"/>
    <numFmt numFmtId="172" formatCode="#\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vertAlign val="superscript"/>
      <sz val="8"/>
      <name val="Arial"/>
      <family val="2"/>
    </font>
    <font>
      <i/>
      <sz val="8"/>
      <name val="Arial"/>
      <family val="2"/>
    </font>
    <font>
      <b/>
      <u/>
      <sz val="8"/>
      <name val="Arial"/>
      <family val="2"/>
    </font>
    <font>
      <b/>
      <i/>
      <sz val="8"/>
      <name val="Arial"/>
      <family val="2"/>
    </font>
    <font>
      <b/>
      <sz val="10"/>
      <color indexed="18"/>
      <name val="Arial"/>
      <family val="2"/>
    </font>
    <font>
      <b/>
      <sz val="10"/>
      <color indexed="8"/>
      <name val="Arial"/>
      <family val="2"/>
    </font>
    <font>
      <b/>
      <sz val="12"/>
      <name val="Arial"/>
      <family val="2"/>
    </font>
    <font>
      <sz val="12"/>
      <name val="Arial"/>
      <family val="2"/>
    </font>
    <font>
      <sz val="10"/>
      <name val="Times"/>
      <family val="1"/>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sz val="9"/>
      <name val="Arial"/>
      <family val="2"/>
    </font>
    <font>
      <sz val="9"/>
      <name val="Arial"/>
      <family val="2"/>
    </font>
    <font>
      <sz val="10"/>
      <name val="Arial Tur"/>
      <charset val="162"/>
    </font>
    <font>
      <sz val="11"/>
      <name val="Arial"/>
      <family val="2"/>
    </font>
    <font>
      <sz val="9"/>
      <color indexed="8"/>
      <name val="Tahoma"/>
      <family val="2"/>
      <charset val="162"/>
    </font>
    <font>
      <b/>
      <u/>
      <sz val="9"/>
      <name val="Arial"/>
      <family val="2"/>
    </font>
    <font>
      <sz val="10"/>
      <color theme="1"/>
      <name val="Arial"/>
      <family val="2"/>
    </font>
    <font>
      <sz val="8"/>
      <color theme="1"/>
      <name val="Arial"/>
      <family val="2"/>
    </font>
    <font>
      <b/>
      <sz val="8"/>
      <color theme="1"/>
      <name val="Arial"/>
      <family val="2"/>
    </font>
    <font>
      <sz val="12"/>
      <color theme="1"/>
      <name val="Arial"/>
      <family val="2"/>
    </font>
    <font>
      <b/>
      <sz val="12"/>
      <color theme="1"/>
      <name val="Arial"/>
      <family val="2"/>
    </font>
    <font>
      <sz val="10"/>
      <color rgb="FFFF0000"/>
      <name val="Arial"/>
      <family val="2"/>
    </font>
    <font>
      <sz val="8"/>
      <color rgb="FFFF0000"/>
      <name val="Arial"/>
      <family val="2"/>
    </font>
    <font>
      <b/>
      <sz val="8"/>
      <color rgb="FFFF0000"/>
      <name val="Arial"/>
      <family val="2"/>
    </font>
    <font>
      <sz val="10"/>
      <name val="Calibri"/>
      <family val="2"/>
      <scheme val="minor"/>
    </font>
    <font>
      <sz val="10"/>
      <color theme="1"/>
      <name val="Calibri"/>
      <family val="2"/>
      <scheme val="minor"/>
    </font>
    <font>
      <sz val="12"/>
      <color rgb="FFFF0000"/>
      <name val="Arial"/>
      <family val="2"/>
    </font>
    <font>
      <b/>
      <sz val="7"/>
      <color theme="1"/>
      <name val="Arial"/>
      <family val="2"/>
    </font>
    <font>
      <i/>
      <sz val="8"/>
      <color theme="1"/>
      <name val="Arial"/>
      <family val="2"/>
    </font>
    <font>
      <b/>
      <sz val="10"/>
      <color theme="1"/>
      <name val="Arial"/>
      <family val="2"/>
    </font>
    <font>
      <sz val="11"/>
      <color rgb="FF000000"/>
      <name val="Calibri"/>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auto="1"/>
      </left>
      <right/>
      <top/>
      <bottom/>
      <diagonal/>
    </border>
    <border>
      <left style="thick">
        <color indexed="64"/>
      </left>
      <right/>
      <top/>
      <bottom style="thin">
        <color indexed="64"/>
      </bottom>
      <diagonal/>
    </border>
    <border>
      <left/>
      <right/>
      <top style="thin">
        <color auto="1"/>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thin">
        <color indexed="64"/>
      </top>
      <bottom style="thin">
        <color indexed="64"/>
      </bottom>
      <diagonal/>
    </border>
  </borders>
  <cellStyleXfs count="17">
    <xf numFmtId="0" fontId="0" fillId="0" borderId="0"/>
    <xf numFmtId="0" fontId="5" fillId="0" borderId="0" applyFont="0" applyFill="0" applyBorder="0" applyAlignment="0" applyProtection="0"/>
    <xf numFmtId="0" fontId="10" fillId="0" borderId="0"/>
    <xf numFmtId="0" fontId="20" fillId="2" borderId="0" applyNumberFormat="0" applyBorder="0">
      <protection locked="0"/>
    </xf>
    <xf numFmtId="0" fontId="21" fillId="3" borderId="0" applyNumberFormat="0" applyBorder="0">
      <protection locked="0"/>
    </xf>
    <xf numFmtId="0" fontId="33" fillId="0" borderId="0"/>
    <xf numFmtId="0" fontId="34" fillId="0" borderId="0"/>
    <xf numFmtId="0" fontId="4" fillId="0" borderId="0"/>
    <xf numFmtId="0" fontId="5" fillId="0" borderId="0"/>
    <xf numFmtId="0" fontId="3" fillId="0" borderId="0"/>
    <xf numFmtId="43" fontId="3" fillId="0" borderId="0" applyFont="0" applyFill="0" applyBorder="0" applyAlignment="0" applyProtection="0"/>
    <xf numFmtId="0" fontId="2" fillId="0" borderId="0"/>
    <xf numFmtId="0" fontId="51" fillId="0" borderId="0" applyBorder="0"/>
    <xf numFmtId="0" fontId="1" fillId="0" borderId="0"/>
    <xf numFmtId="0" fontId="1" fillId="0" borderId="0"/>
    <xf numFmtId="43" fontId="1" fillId="0" borderId="0" applyFont="0" applyFill="0" applyBorder="0" applyAlignment="0" applyProtection="0"/>
    <xf numFmtId="0" fontId="1" fillId="0" borderId="0"/>
  </cellStyleXfs>
  <cellXfs count="606">
    <xf numFmtId="0" fontId="0" fillId="0" borderId="0" xfId="0"/>
    <xf numFmtId="0" fontId="6" fillId="0" borderId="0" xfId="0" applyFont="1" applyAlignment="1">
      <alignment vertical="top" wrapText="1"/>
    </xf>
    <xf numFmtId="0" fontId="8" fillId="0" borderId="0" xfId="0" applyFont="1" applyBorder="1"/>
    <xf numFmtId="0" fontId="8" fillId="0" borderId="0" xfId="0" applyFont="1"/>
    <xf numFmtId="0" fontId="0" fillId="0" borderId="0" xfId="0" applyFill="1" applyBorder="1"/>
    <xf numFmtId="0" fontId="0" fillId="0" borderId="0" xfId="0" applyFill="1"/>
    <xf numFmtId="0" fontId="8" fillId="0" borderId="0" xfId="0" applyFont="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6" fillId="0" borderId="0" xfId="0" applyFont="1" applyAlignment="1">
      <alignment vertical="center"/>
    </xf>
    <xf numFmtId="0" fontId="11" fillId="0" borderId="0" xfId="0" quotePrefix="1" applyFont="1" applyAlignment="1">
      <alignment horizontal="right" vertical="top"/>
    </xf>
    <xf numFmtId="0" fontId="10" fillId="0" borderId="4" xfId="0" applyFont="1" applyBorder="1" applyAlignment="1">
      <alignment horizontal="right" vertical="center"/>
    </xf>
    <xf numFmtId="0" fontId="10" fillId="0" borderId="0" xfId="0" applyFont="1" applyFill="1" applyBorder="1" applyAlignment="1">
      <alignment horizontal="right" vertical="center"/>
    </xf>
    <xf numFmtId="0" fontId="22" fillId="0" borderId="0" xfId="0" quotePrefix="1" applyFont="1" applyAlignment="1">
      <alignment horizontal="right" vertical="top"/>
    </xf>
    <xf numFmtId="0" fontId="10" fillId="0" borderId="4" xfId="0" applyFont="1" applyFill="1" applyBorder="1" applyAlignment="1">
      <alignment horizontal="right" vertical="center"/>
    </xf>
    <xf numFmtId="0" fontId="10" fillId="0" borderId="6" xfId="0" applyFont="1" applyFill="1" applyBorder="1" applyAlignment="1">
      <alignment horizontal="right" vertical="center"/>
    </xf>
    <xf numFmtId="0" fontId="23" fillId="0" borderId="0" xfId="0" applyFont="1"/>
    <xf numFmtId="0" fontId="22" fillId="0" borderId="0" xfId="0" quotePrefix="1" applyFont="1" applyBorder="1" applyAlignment="1">
      <alignment horizontal="right" vertical="top"/>
    </xf>
    <xf numFmtId="0" fontId="10" fillId="0" borderId="5" xfId="0" applyFont="1" applyFill="1" applyBorder="1" applyAlignment="1">
      <alignment horizontal="right" vertical="center"/>
    </xf>
    <xf numFmtId="0" fontId="13" fillId="0" borderId="0" xfId="0" applyFont="1" applyAlignment="1">
      <alignment vertical="top"/>
    </xf>
    <xf numFmtId="0" fontId="10" fillId="0" borderId="0" xfId="0" quotePrefix="1" applyFont="1" applyFill="1" applyBorder="1" applyAlignment="1">
      <alignment horizontal="right" vertical="center"/>
    </xf>
    <xf numFmtId="0" fontId="12" fillId="0" borderId="0" xfId="0" applyFont="1" applyFill="1" applyBorder="1" applyAlignment="1">
      <alignment horizontal="center" vertical="center"/>
    </xf>
    <xf numFmtId="0" fontId="10" fillId="0" borderId="8" xfId="0" applyFont="1" applyFill="1" applyBorder="1" applyAlignment="1">
      <alignment horizontal="right" vertical="center"/>
    </xf>
    <xf numFmtId="3" fontId="8" fillId="0" borderId="0" xfId="0" applyNumberFormat="1" applyFont="1" applyAlignment="1">
      <alignment horizontal="right"/>
    </xf>
    <xf numFmtId="3" fontId="11" fillId="0" borderId="0" xfId="0" quotePrefix="1" applyNumberFormat="1" applyFont="1" applyBorder="1" applyAlignment="1">
      <alignment horizontal="right" vertical="top"/>
    </xf>
    <xf numFmtId="0" fontId="23" fillId="0" borderId="0" xfId="0" applyFont="1" applyFill="1"/>
    <xf numFmtId="0" fontId="6" fillId="0" borderId="0" xfId="0" applyFont="1" applyFill="1" applyAlignment="1">
      <alignment vertical="center"/>
    </xf>
    <xf numFmtId="0" fontId="0" fillId="0" borderId="0" xfId="0" applyAlignment="1">
      <alignment horizontal="right" vertical="top"/>
    </xf>
    <xf numFmtId="0" fontId="0" fillId="4" borderId="7" xfId="0" applyFill="1" applyBorder="1"/>
    <xf numFmtId="0" fontId="0" fillId="4" borderId="11" xfId="0" applyFill="1" applyBorder="1"/>
    <xf numFmtId="0" fontId="10" fillId="4" borderId="9" xfId="0" applyFont="1" applyFill="1" applyBorder="1" applyAlignment="1">
      <alignment horizontal="center" vertical="center" wrapText="1"/>
    </xf>
    <xf numFmtId="0" fontId="9" fillId="0" borderId="0" xfId="0" applyFont="1" applyBorder="1" applyAlignment="1">
      <alignment horizontal="left"/>
    </xf>
    <xf numFmtId="0" fontId="9" fillId="5" borderId="2" xfId="0" applyFont="1" applyFill="1" applyBorder="1" applyAlignment="1">
      <alignment horizontal="center" vertical="center"/>
    </xf>
    <xf numFmtId="0" fontId="12" fillId="5" borderId="2" xfId="0" applyFont="1" applyFill="1" applyBorder="1" applyAlignment="1">
      <alignment horizontal="center" vertical="center"/>
    </xf>
    <xf numFmtId="0" fontId="9" fillId="5" borderId="1" xfId="0" applyFont="1" applyFill="1" applyBorder="1" applyAlignment="1">
      <alignment horizontal="center" vertical="center"/>
    </xf>
    <xf numFmtId="0" fontId="12"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8" fillId="0" borderId="0" xfId="1" applyFont="1"/>
    <xf numFmtId="0" fontId="19" fillId="5" borderId="0" xfId="0" applyFont="1" applyFill="1" applyBorder="1" applyAlignment="1">
      <alignment horizontal="right" vertical="center"/>
    </xf>
    <xf numFmtId="0" fontId="10" fillId="5" borderId="0" xfId="0" applyFont="1" applyFill="1" applyBorder="1" applyAlignment="1">
      <alignment horizontal="right" vertical="center"/>
    </xf>
    <xf numFmtId="0" fontId="10" fillId="4" borderId="5" xfId="0" applyFont="1" applyFill="1" applyBorder="1" applyAlignment="1">
      <alignment horizontal="center" vertical="center" wrapText="1"/>
    </xf>
    <xf numFmtId="0" fontId="10" fillId="4" borderId="5" xfId="0" applyFont="1" applyFill="1" applyBorder="1" applyAlignment="1">
      <alignment horizontal="right" vertical="center" wrapText="1"/>
    </xf>
    <xf numFmtId="0" fontId="10" fillId="4" borderId="8" xfId="0" applyFont="1" applyFill="1" applyBorder="1" applyAlignment="1">
      <alignment horizontal="right" vertical="center" wrapText="1"/>
    </xf>
    <xf numFmtId="3" fontId="12" fillId="4" borderId="2"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0" fontId="8" fillId="0" borderId="0" xfId="0" applyFont="1" applyAlignment="1">
      <alignment vertical="top"/>
    </xf>
    <xf numFmtId="0" fontId="12" fillId="5" borderId="4" xfId="0" applyFont="1" applyFill="1" applyBorder="1" applyAlignment="1">
      <alignment horizontal="right" vertical="center"/>
    </xf>
    <xf numFmtId="1" fontId="9" fillId="4" borderId="9" xfId="0" applyNumberFormat="1" applyFont="1" applyFill="1" applyBorder="1" applyAlignment="1">
      <alignment horizontal="center" vertical="center"/>
    </xf>
    <xf numFmtId="0" fontId="14" fillId="0" borderId="0" xfId="0" applyFont="1" applyFill="1" applyBorder="1"/>
    <xf numFmtId="0" fontId="0" fillId="0" borderId="6" xfId="0" applyFill="1" applyBorder="1"/>
    <xf numFmtId="0" fontId="18"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5" xfId="0" applyFill="1" applyBorder="1"/>
    <xf numFmtId="0" fontId="0" fillId="0" borderId="8" xfId="0" applyFill="1" applyBorder="1"/>
    <xf numFmtId="0" fontId="0" fillId="0" borderId="7" xfId="0" applyFill="1" applyBorder="1"/>
    <xf numFmtId="0" fontId="12" fillId="5" borderId="7" xfId="0" applyFont="1" applyFill="1" applyBorder="1" applyAlignment="1">
      <alignment horizontal="center" vertical="center"/>
    </xf>
    <xf numFmtId="1" fontId="9" fillId="4" borderId="17" xfId="0" applyNumberFormat="1" applyFont="1" applyFill="1" applyBorder="1" applyAlignment="1">
      <alignment horizontal="center" vertical="center"/>
    </xf>
    <xf numFmtId="0" fontId="12" fillId="5" borderId="7" xfId="0" applyFont="1" applyFill="1" applyBorder="1" applyAlignment="1">
      <alignment horizontal="right" vertical="center"/>
    </xf>
    <xf numFmtId="0" fontId="10" fillId="0" borderId="11" xfId="0" applyFont="1" applyBorder="1" applyAlignment="1">
      <alignment horizontal="right" vertical="center"/>
    </xf>
    <xf numFmtId="0" fontId="10" fillId="5" borderId="7" xfId="0" applyFont="1" applyFill="1" applyBorder="1" applyAlignment="1">
      <alignment horizontal="right" vertical="center"/>
    </xf>
    <xf numFmtId="0" fontId="10" fillId="0" borderId="7" xfId="0" quotePrefix="1" applyFont="1" applyFill="1" applyBorder="1" applyAlignment="1">
      <alignment horizontal="right" vertical="center"/>
    </xf>
    <xf numFmtId="0" fontId="10" fillId="0" borderId="7" xfId="0" applyFont="1" applyFill="1" applyBorder="1" applyAlignment="1">
      <alignment horizontal="right" vertical="center"/>
    </xf>
    <xf numFmtId="0" fontId="10" fillId="0" borderId="9" xfId="0" applyFont="1" applyFill="1" applyBorder="1" applyAlignment="1">
      <alignment horizontal="right" vertical="center"/>
    </xf>
    <xf numFmtId="0" fontId="24" fillId="0" borderId="0" xfId="0" applyFont="1"/>
    <xf numFmtId="0" fontId="6" fillId="0" borderId="0" xfId="0" applyFont="1" applyBorder="1" applyAlignment="1">
      <alignment horizontal="center" vertical="center"/>
    </xf>
    <xf numFmtId="0" fontId="25" fillId="0" borderId="0" xfId="0" applyFont="1" applyAlignment="1">
      <alignment horizontal="center"/>
    </xf>
    <xf numFmtId="0" fontId="26" fillId="0" borderId="0" xfId="0" applyFont="1"/>
    <xf numFmtId="17" fontId="7" fillId="0" borderId="0" xfId="0" quotePrefix="1" applyNumberFormat="1" applyFont="1" applyBorder="1" applyAlignment="1">
      <alignment horizontal="center" vertical="center" wrapText="1"/>
    </xf>
    <xf numFmtId="0" fontId="26" fillId="0" borderId="0" xfId="0" applyFont="1" applyAlignment="1">
      <alignment horizontal="center"/>
    </xf>
    <xf numFmtId="49" fontId="6" fillId="0" borderId="0" xfId="0" applyNumberFormat="1" applyFont="1" applyAlignment="1">
      <alignment horizontal="left" vertical="center"/>
    </xf>
    <xf numFmtId="167" fontId="6" fillId="0" borderId="0" xfId="0" quotePrefix="1" applyNumberFormat="1" applyFont="1" applyAlignment="1">
      <alignment horizontal="left" vertical="center"/>
    </xf>
    <xf numFmtId="0" fontId="28" fillId="0" borderId="0" xfId="0" applyFont="1" applyAlignment="1">
      <alignment horizontal="left"/>
    </xf>
    <xf numFmtId="0" fontId="29" fillId="0" borderId="0" xfId="0" applyFont="1" applyAlignment="1">
      <alignment horizontal="left" vertical="center"/>
    </xf>
    <xf numFmtId="0" fontId="30" fillId="0" borderId="0" xfId="0" applyFont="1"/>
    <xf numFmtId="0" fontId="12" fillId="5" borderId="6" xfId="0" applyFont="1" applyFill="1" applyBorder="1" applyAlignment="1">
      <alignment horizontal="right" vertical="center"/>
    </xf>
    <xf numFmtId="0" fontId="10" fillId="0" borderId="15" xfId="0" applyFont="1" applyBorder="1" applyAlignment="1">
      <alignment horizontal="right" vertical="center"/>
    </xf>
    <xf numFmtId="0" fontId="10" fillId="5" borderId="6" xfId="0" applyFont="1" applyFill="1" applyBorder="1" applyAlignment="1">
      <alignment horizontal="right" vertical="center"/>
    </xf>
    <xf numFmtId="0" fontId="10" fillId="0" borderId="6" xfId="0" quotePrefix="1" applyFont="1" applyFill="1" applyBorder="1" applyAlignment="1">
      <alignment horizontal="right" vertical="center"/>
    </xf>
    <xf numFmtId="0" fontId="12" fillId="5" borderId="2" xfId="0" applyFont="1" applyFill="1" applyBorder="1" applyAlignment="1">
      <alignment horizontal="right" vertical="center"/>
    </xf>
    <xf numFmtId="0" fontId="10" fillId="0" borderId="1" xfId="0" applyFont="1" applyBorder="1" applyAlignment="1">
      <alignment horizontal="right" vertical="center"/>
    </xf>
    <xf numFmtId="0" fontId="10" fillId="5" borderId="2" xfId="0" applyFont="1" applyFill="1" applyBorder="1" applyAlignment="1">
      <alignment horizontal="right" vertical="center"/>
    </xf>
    <xf numFmtId="0" fontId="10" fillId="0" borderId="2" xfId="0" quotePrefix="1" applyFont="1" applyFill="1" applyBorder="1" applyAlignment="1">
      <alignment horizontal="right" vertical="center"/>
    </xf>
    <xf numFmtId="0" fontId="10" fillId="0" borderId="2" xfId="0" applyFont="1" applyFill="1" applyBorder="1" applyAlignment="1">
      <alignment horizontal="right" vertical="center"/>
    </xf>
    <xf numFmtId="0" fontId="10" fillId="0" borderId="3" xfId="0" applyFont="1" applyFill="1" applyBorder="1" applyAlignment="1">
      <alignment horizontal="right" vertical="center"/>
    </xf>
    <xf numFmtId="0" fontId="12" fillId="0" borderId="4" xfId="0" applyFont="1" applyFill="1" applyBorder="1" applyAlignment="1">
      <alignment horizontal="center" vertical="center"/>
    </xf>
    <xf numFmtId="1" fontId="32" fillId="0" borderId="0" xfId="0" applyNumberFormat="1" applyFont="1" applyFill="1" applyBorder="1" applyAlignment="1">
      <alignment horizontal="right" vertical="center"/>
    </xf>
    <xf numFmtId="0" fontId="0" fillId="0" borderId="11" xfId="0" applyFill="1" applyBorder="1"/>
    <xf numFmtId="1" fontId="32" fillId="0" borderId="4" xfId="0" applyNumberFormat="1" applyFont="1" applyFill="1" applyBorder="1" applyAlignment="1">
      <alignment horizontal="right" vertical="center"/>
    </xf>
    <xf numFmtId="0" fontId="0" fillId="0" borderId="4" xfId="0" applyFill="1" applyBorder="1"/>
    <xf numFmtId="0" fontId="12" fillId="5" borderId="4" xfId="0" applyFont="1" applyFill="1" applyBorder="1" applyAlignment="1">
      <alignment horizontal="center" vertical="center"/>
    </xf>
    <xf numFmtId="0" fontId="14" fillId="0" borderId="4" xfId="0" applyFont="1" applyFill="1" applyBorder="1"/>
    <xf numFmtId="1" fontId="31" fillId="0" borderId="4" xfId="0" applyNumberFormat="1" applyFont="1" applyBorder="1" applyAlignment="1">
      <alignment horizontal="center"/>
    </xf>
    <xf numFmtId="0" fontId="0" fillId="0" borderId="15" xfId="0" applyFill="1" applyBorder="1"/>
    <xf numFmtId="1" fontId="31" fillId="0" borderId="0" xfId="0" applyNumberFormat="1" applyFont="1" applyBorder="1" applyAlignment="1">
      <alignment horizontal="center"/>
    </xf>
    <xf numFmtId="1" fontId="32" fillId="0" borderId="5" xfId="0" applyNumberFormat="1" applyFont="1" applyFill="1" applyBorder="1" applyAlignment="1">
      <alignment horizontal="right" vertical="center"/>
    </xf>
    <xf numFmtId="1" fontId="32" fillId="0" borderId="0" xfId="0" applyNumberFormat="1" applyFont="1" applyBorder="1" applyAlignment="1">
      <alignment horizontal="center"/>
    </xf>
    <xf numFmtId="1" fontId="32" fillId="5" borderId="4" xfId="0" applyNumberFormat="1" applyFont="1" applyFill="1" applyBorder="1" applyAlignment="1">
      <alignment horizontal="center" vertical="center"/>
    </xf>
    <xf numFmtId="1" fontId="32" fillId="5" borderId="0" xfId="0" applyNumberFormat="1" applyFont="1" applyFill="1" applyBorder="1" applyAlignment="1">
      <alignment horizontal="center" vertical="center"/>
    </xf>
    <xf numFmtId="1" fontId="32" fillId="5" borderId="5" xfId="0" applyNumberFormat="1" applyFont="1" applyFill="1" applyBorder="1" applyAlignment="1">
      <alignment horizontal="center" vertical="center"/>
    </xf>
    <xf numFmtId="168" fontId="10" fillId="0" borderId="2" xfId="0" applyNumberFormat="1" applyFont="1" applyFill="1" applyBorder="1" applyAlignment="1">
      <alignment vertical="center"/>
    </xf>
    <xf numFmtId="168" fontId="10" fillId="0" borderId="3" xfId="0" applyNumberFormat="1" applyFont="1" applyFill="1" applyBorder="1" applyAlignment="1">
      <alignment vertical="center"/>
    </xf>
    <xf numFmtId="0" fontId="10" fillId="0" borderId="19" xfId="0" applyFont="1" applyBorder="1" applyAlignment="1">
      <alignment horizontal="right" vertical="center"/>
    </xf>
    <xf numFmtId="0" fontId="10" fillId="5" borderId="20" xfId="0" applyFont="1" applyFill="1" applyBorder="1" applyAlignment="1">
      <alignment horizontal="right" vertical="center"/>
    </xf>
    <xf numFmtId="0" fontId="10" fillId="0" borderId="20" xfId="0" applyFont="1" applyFill="1" applyBorder="1" applyAlignment="1">
      <alignment horizontal="right" vertical="center"/>
    </xf>
    <xf numFmtId="0" fontId="10" fillId="0" borderId="20" xfId="0" quotePrefix="1" applyFont="1" applyFill="1" applyBorder="1" applyAlignment="1">
      <alignment horizontal="right" vertical="center"/>
    </xf>
    <xf numFmtId="0" fontId="9" fillId="0" borderId="0" xfId="0" applyFont="1"/>
    <xf numFmtId="0" fontId="8" fillId="0" borderId="2" xfId="0" applyFont="1" applyFill="1" applyBorder="1" applyAlignment="1">
      <alignment horizontal="center" vertical="center"/>
    </xf>
    <xf numFmtId="0" fontId="9" fillId="5" borderId="0" xfId="0" applyFont="1" applyFill="1" applyBorder="1" applyAlignment="1">
      <alignment horizontal="center" vertical="center"/>
    </xf>
    <xf numFmtId="1" fontId="31" fillId="5"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 fontId="31" fillId="0" borderId="0" xfId="0" applyNumberFormat="1" applyFont="1" applyBorder="1" applyAlignment="1">
      <alignment horizontal="center" vertical="center"/>
    </xf>
    <xf numFmtId="0" fontId="9" fillId="5" borderId="7" xfId="0" applyFont="1" applyFill="1" applyBorder="1" applyAlignment="1">
      <alignment horizontal="center" vertical="center"/>
    </xf>
    <xf numFmtId="0" fontId="12" fillId="0" borderId="2" xfId="0" applyFont="1" applyFill="1" applyBorder="1" applyAlignment="1">
      <alignment horizontal="center" vertical="center"/>
    </xf>
    <xf numFmtId="0" fontId="9" fillId="6" borderId="2" xfId="0" applyFont="1" applyFill="1" applyBorder="1" applyAlignment="1">
      <alignment horizontal="center" vertical="center"/>
    </xf>
    <xf numFmtId="0" fontId="8" fillId="0" borderId="0" xfId="0" quotePrefix="1" applyFont="1" applyFill="1" applyBorder="1" applyAlignment="1">
      <alignment horizontal="right" vertical="center"/>
    </xf>
    <xf numFmtId="0" fontId="10" fillId="0" borderId="27" xfId="0" applyFont="1" applyFill="1" applyBorder="1" applyAlignment="1">
      <alignment horizontal="right" vertical="center"/>
    </xf>
    <xf numFmtId="0" fontId="10" fillId="6" borderId="7" xfId="0" applyFont="1" applyFill="1" applyBorder="1" applyAlignment="1">
      <alignment horizontal="right" vertical="center"/>
    </xf>
    <xf numFmtId="0" fontId="10" fillId="6" borderId="2" xfId="0" applyFont="1" applyFill="1" applyBorder="1" applyAlignment="1">
      <alignment horizontal="right" vertical="center"/>
    </xf>
    <xf numFmtId="0" fontId="10" fillId="6" borderId="6" xfId="0" applyFont="1" applyFill="1" applyBorder="1" applyAlignment="1">
      <alignment horizontal="right" vertical="center"/>
    </xf>
    <xf numFmtId="0" fontId="10" fillId="6" borderId="0" xfId="0" applyFont="1" applyFill="1" applyBorder="1" applyAlignment="1">
      <alignment horizontal="right" vertical="center"/>
    </xf>
    <xf numFmtId="0" fontId="10" fillId="6" borderId="20" xfId="0" applyFont="1" applyFill="1" applyBorder="1" applyAlignment="1">
      <alignment horizontal="right" vertical="center"/>
    </xf>
    <xf numFmtId="0" fontId="10" fillId="6" borderId="7" xfId="0" quotePrefix="1" applyFont="1" applyFill="1" applyBorder="1" applyAlignment="1">
      <alignment horizontal="right" vertical="center"/>
    </xf>
    <xf numFmtId="0" fontId="10" fillId="6" borderId="2" xfId="0" quotePrefix="1" applyFont="1" applyFill="1" applyBorder="1" applyAlignment="1">
      <alignment horizontal="right" vertical="center"/>
    </xf>
    <xf numFmtId="0" fontId="10" fillId="6" borderId="6" xfId="0" quotePrefix="1" applyFont="1" applyFill="1" applyBorder="1" applyAlignment="1">
      <alignment horizontal="right" vertical="center"/>
    </xf>
    <xf numFmtId="0" fontId="10" fillId="6" borderId="0" xfId="0" quotePrefix="1" applyFont="1" applyFill="1" applyBorder="1" applyAlignment="1">
      <alignment horizontal="right" vertical="center"/>
    </xf>
    <xf numFmtId="0" fontId="10" fillId="6" borderId="20" xfId="0" quotePrefix="1" applyFont="1" applyFill="1" applyBorder="1" applyAlignment="1">
      <alignment horizontal="right" vertical="center"/>
    </xf>
    <xf numFmtId="0" fontId="8" fillId="6" borderId="0" xfId="0" quotePrefix="1" applyFont="1" applyFill="1" applyBorder="1" applyAlignment="1">
      <alignment horizontal="right" vertical="center"/>
    </xf>
    <xf numFmtId="0" fontId="9" fillId="6" borderId="3" xfId="0" applyFont="1" applyFill="1" applyBorder="1" applyAlignment="1">
      <alignment horizontal="center" vertical="center"/>
    </xf>
    <xf numFmtId="0" fontId="10" fillId="6" borderId="9" xfId="0" applyFont="1" applyFill="1" applyBorder="1" applyAlignment="1">
      <alignment horizontal="right" vertical="center"/>
    </xf>
    <xf numFmtId="0" fontId="10" fillId="6" borderId="3" xfId="0" applyFont="1" applyFill="1" applyBorder="1" applyAlignment="1">
      <alignment horizontal="right" vertical="center"/>
    </xf>
    <xf numFmtId="0" fontId="10" fillId="6" borderId="8" xfId="0" applyFont="1" applyFill="1" applyBorder="1" applyAlignment="1">
      <alignment horizontal="right" vertical="center"/>
    </xf>
    <xf numFmtId="0" fontId="10" fillId="6" borderId="5" xfId="0" applyFont="1" applyFill="1" applyBorder="1" applyAlignment="1">
      <alignment horizontal="right" vertical="center"/>
    </xf>
    <xf numFmtId="0" fontId="10" fillId="6" borderId="21" xfId="0" applyFont="1" applyFill="1" applyBorder="1" applyAlignment="1">
      <alignment horizontal="right" vertical="center"/>
    </xf>
    <xf numFmtId="1" fontId="31" fillId="0" borderId="0" xfId="0" applyNumberFormat="1" applyFont="1" applyFill="1" applyBorder="1" applyAlignment="1">
      <alignment horizontal="right" vertical="center"/>
    </xf>
    <xf numFmtId="0" fontId="17" fillId="6" borderId="0" xfId="0" applyFont="1" applyFill="1" applyBorder="1" applyAlignment="1">
      <alignment horizontal="right" vertical="center"/>
    </xf>
    <xf numFmtId="0" fontId="10" fillId="6" borderId="4" xfId="0" quotePrefix="1" applyFont="1" applyFill="1" applyBorder="1" applyAlignment="1">
      <alignment horizontal="right" vertical="center"/>
    </xf>
    <xf numFmtId="0" fontId="10" fillId="6" borderId="5" xfId="0" quotePrefix="1" applyFont="1" applyFill="1" applyBorder="1" applyAlignment="1">
      <alignment horizontal="right" vertical="center"/>
    </xf>
    <xf numFmtId="168" fontId="8" fillId="0" borderId="3" xfId="0" applyNumberFormat="1" applyFont="1" applyFill="1" applyBorder="1" applyAlignment="1">
      <alignment vertical="center"/>
    </xf>
    <xf numFmtId="0" fontId="10" fillId="6" borderId="28" xfId="0" applyFont="1" applyFill="1" applyBorder="1" applyAlignment="1">
      <alignment horizontal="right" vertical="center"/>
    </xf>
    <xf numFmtId="165" fontId="8" fillId="0" borderId="0" xfId="0" applyNumberFormat="1" applyFont="1"/>
    <xf numFmtId="3" fontId="8" fillId="0" borderId="0" xfId="0" applyNumberFormat="1" applyFont="1"/>
    <xf numFmtId="168" fontId="8" fillId="0" borderId="2" xfId="0" applyNumberFormat="1" applyFont="1" applyFill="1" applyBorder="1" applyAlignment="1">
      <alignment vertical="center"/>
    </xf>
    <xf numFmtId="0" fontId="12" fillId="0" borderId="0" xfId="0" applyFont="1" applyBorder="1" applyAlignment="1">
      <alignment horizontal="left" wrapText="1"/>
    </xf>
    <xf numFmtId="0" fontId="0" fillId="0" borderId="0" xfId="0" applyBorder="1"/>
    <xf numFmtId="1" fontId="36" fillId="5" borderId="0" xfId="0" applyNumberFormat="1" applyFont="1" applyFill="1" applyBorder="1" applyAlignment="1">
      <alignment horizontal="center" vertical="center"/>
    </xf>
    <xf numFmtId="1" fontId="36" fillId="0" borderId="0" xfId="0" applyNumberFormat="1" applyFont="1" applyBorder="1" applyAlignment="1">
      <alignment horizontal="center"/>
    </xf>
    <xf numFmtId="0" fontId="8" fillId="0" borderId="0" xfId="0" applyFont="1" applyAlignment="1">
      <alignment horizontal="center" vertical="center"/>
    </xf>
    <xf numFmtId="0" fontId="9" fillId="5" borderId="18" xfId="0" applyFont="1" applyFill="1" applyBorder="1" applyAlignment="1">
      <alignment horizontal="center" vertical="center" wrapText="1"/>
    </xf>
    <xf numFmtId="0" fontId="8" fillId="0" borderId="0" xfId="0" applyFont="1" applyBorder="1" applyAlignment="1">
      <alignment horizontal="center" vertical="center"/>
    </xf>
    <xf numFmtId="0" fontId="10" fillId="0" borderId="21" xfId="0" applyFont="1" applyFill="1" applyBorder="1" applyAlignment="1">
      <alignment horizontal="right" vertical="center"/>
    </xf>
    <xf numFmtId="0" fontId="8" fillId="5" borderId="2"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6" borderId="2" xfId="0" applyFont="1" applyFill="1" applyBorder="1" applyAlignment="1">
      <alignment horizontal="center" vertical="center"/>
    </xf>
    <xf numFmtId="0" fontId="9" fillId="0" borderId="0" xfId="0" applyFont="1" applyBorder="1" applyAlignment="1">
      <alignment horizontal="center" vertical="center" wrapText="1"/>
    </xf>
    <xf numFmtId="0" fontId="8" fillId="0" borderId="3" xfId="0" applyFont="1" applyFill="1" applyBorder="1" applyAlignment="1">
      <alignment horizontal="center" vertical="center"/>
    </xf>
    <xf numFmtId="0" fontId="39" fillId="0" borderId="15" xfId="0" applyFont="1" applyFill="1" applyBorder="1" applyAlignment="1">
      <alignment horizontal="center" vertical="center"/>
    </xf>
    <xf numFmtId="170" fontId="38" fillId="5" borderId="0" xfId="9" applyNumberFormat="1" applyFont="1" applyFill="1" applyBorder="1" applyAlignment="1">
      <alignment vertical="center"/>
    </xf>
    <xf numFmtId="170" fontId="38" fillId="5" borderId="6" xfId="9" applyNumberFormat="1" applyFont="1" applyFill="1" applyBorder="1" applyAlignment="1">
      <alignment vertical="center"/>
    </xf>
    <xf numFmtId="0" fontId="39" fillId="5" borderId="6" xfId="0" applyFont="1" applyFill="1" applyBorder="1" applyAlignment="1">
      <alignment horizontal="center" vertical="center"/>
    </xf>
    <xf numFmtId="170" fontId="38" fillId="0" borderId="0" xfId="9" applyNumberFormat="1" applyFont="1" applyFill="1" applyBorder="1" applyAlignment="1">
      <alignment vertical="center"/>
    </xf>
    <xf numFmtId="170" fontId="38" fillId="0" borderId="6" xfId="9" applyNumberFormat="1" applyFont="1" applyFill="1" applyBorder="1" applyAlignment="1">
      <alignment vertical="center"/>
    </xf>
    <xf numFmtId="0" fontId="39" fillId="0" borderId="6" xfId="0" applyFont="1" applyFill="1" applyBorder="1" applyAlignment="1">
      <alignment horizontal="center" vertical="center"/>
    </xf>
    <xf numFmtId="170" fontId="38" fillId="6" borderId="0" xfId="9" applyNumberFormat="1" applyFont="1" applyFill="1" applyBorder="1" applyAlignment="1">
      <alignment vertical="center"/>
    </xf>
    <xf numFmtId="170" fontId="38" fillId="6" borderId="6" xfId="9" applyNumberFormat="1" applyFont="1" applyFill="1" applyBorder="1" applyAlignment="1">
      <alignment vertical="center"/>
    </xf>
    <xf numFmtId="0" fontId="39" fillId="6" borderId="6" xfId="0" applyFont="1" applyFill="1" applyBorder="1" applyAlignment="1">
      <alignment horizontal="center" vertical="center"/>
    </xf>
    <xf numFmtId="0" fontId="39" fillId="0" borderId="8" xfId="0" applyFont="1" applyFill="1" applyBorder="1" applyAlignment="1">
      <alignment horizontal="center" vertical="center"/>
    </xf>
    <xf numFmtId="0" fontId="39" fillId="6" borderId="8" xfId="0" applyFont="1" applyFill="1" applyBorder="1" applyAlignment="1">
      <alignment horizontal="center" vertical="center"/>
    </xf>
    <xf numFmtId="0" fontId="37" fillId="0" borderId="0" xfId="0" applyFont="1"/>
    <xf numFmtId="170" fontId="38" fillId="0" borderId="0" xfId="0" applyNumberFormat="1" applyFont="1"/>
    <xf numFmtId="0" fontId="40" fillId="0" borderId="0" xfId="0" applyFont="1"/>
    <xf numFmtId="0" fontId="41" fillId="0" borderId="0" xfId="0" applyFont="1" applyAlignment="1">
      <alignment horizontal="left"/>
    </xf>
    <xf numFmtId="0" fontId="37" fillId="0" borderId="6" xfId="0" applyFont="1" applyFill="1" applyBorder="1"/>
    <xf numFmtId="1" fontId="39" fillId="4" borderId="11" xfId="0" applyNumberFormat="1" applyFont="1" applyFill="1" applyBorder="1" applyAlignment="1">
      <alignment horizontal="center"/>
    </xf>
    <xf numFmtId="1" fontId="39" fillId="4" borderId="1" xfId="0" applyNumberFormat="1" applyFont="1" applyFill="1" applyBorder="1" applyAlignment="1">
      <alignment horizontal="center"/>
    </xf>
    <xf numFmtId="0" fontId="37" fillId="0" borderId="0" xfId="0" applyFont="1" applyFill="1" applyBorder="1"/>
    <xf numFmtId="0" fontId="37" fillId="0" borderId="8" xfId="0" applyFont="1" applyFill="1" applyBorder="1"/>
    <xf numFmtId="1" fontId="39" fillId="4" borderId="9" xfId="0" applyNumberFormat="1" applyFont="1" applyFill="1" applyBorder="1" applyAlignment="1">
      <alignment horizontal="center" vertical="center"/>
    </xf>
    <xf numFmtId="1" fontId="39" fillId="4" borderId="3" xfId="0" applyNumberFormat="1" applyFont="1" applyFill="1" applyBorder="1" applyAlignment="1">
      <alignment horizontal="center" vertical="center"/>
    </xf>
    <xf numFmtId="1" fontId="39" fillId="4" borderId="5" xfId="0" applyNumberFormat="1" applyFont="1" applyFill="1" applyBorder="1" applyAlignment="1">
      <alignment horizontal="center" vertical="center"/>
    </xf>
    <xf numFmtId="0" fontId="38" fillId="0" borderId="0" xfId="0" applyFont="1" applyAlignment="1">
      <alignment horizontal="center"/>
    </xf>
    <xf numFmtId="0" fontId="39" fillId="5" borderId="18" xfId="0" applyFont="1" applyFill="1" applyBorder="1" applyAlignment="1">
      <alignment horizontal="center" vertical="center"/>
    </xf>
    <xf numFmtId="3" fontId="39" fillId="5" borderId="12" xfId="0" applyNumberFormat="1" applyFont="1" applyFill="1" applyBorder="1" applyAlignment="1">
      <alignment horizontal="right"/>
    </xf>
    <xf numFmtId="3" fontId="39" fillId="5" borderId="18" xfId="0" applyNumberFormat="1" applyFont="1" applyFill="1" applyBorder="1" applyAlignment="1">
      <alignment horizontal="right"/>
    </xf>
    <xf numFmtId="170" fontId="39" fillId="5" borderId="12" xfId="0" applyNumberFormat="1" applyFont="1" applyFill="1" applyBorder="1" applyAlignment="1">
      <alignment horizontal="right"/>
    </xf>
    <xf numFmtId="0" fontId="39" fillId="0" borderId="2" xfId="0" applyFont="1" applyFill="1" applyBorder="1" applyAlignment="1">
      <alignment horizontal="center" vertical="center"/>
    </xf>
    <xf numFmtId="170" fontId="38" fillId="0" borderId="1" xfId="0" applyNumberFormat="1" applyFont="1" applyFill="1" applyBorder="1" applyAlignment="1">
      <alignment horizontal="right" vertical="center"/>
    </xf>
    <xf numFmtId="170" fontId="38" fillId="0" borderId="7" xfId="0" applyNumberFormat="1" applyFont="1" applyFill="1" applyBorder="1" applyAlignment="1">
      <alignment horizontal="right" vertical="center"/>
    </xf>
    <xf numFmtId="170" fontId="38" fillId="0" borderId="0" xfId="0" applyNumberFormat="1" applyFont="1" applyFill="1" applyBorder="1" applyAlignment="1">
      <alignment horizontal="right" vertical="center"/>
    </xf>
    <xf numFmtId="170" fontId="38" fillId="0" borderId="0" xfId="0" applyNumberFormat="1" applyFont="1" applyFill="1" applyBorder="1" applyAlignment="1">
      <alignment vertical="center"/>
    </xf>
    <xf numFmtId="0" fontId="39" fillId="5" borderId="2" xfId="0" applyFont="1" applyFill="1" applyBorder="1" applyAlignment="1">
      <alignment horizontal="center" vertical="center"/>
    </xf>
    <xf numFmtId="170" fontId="38" fillId="5" borderId="7" xfId="0" applyNumberFormat="1" applyFont="1" applyFill="1" applyBorder="1" applyAlignment="1">
      <alignment horizontal="right" vertical="center"/>
    </xf>
    <xf numFmtId="170" fontId="38" fillId="5" borderId="0" xfId="0" applyNumberFormat="1" applyFont="1" applyFill="1" applyBorder="1" applyAlignment="1">
      <alignment horizontal="right" vertical="center"/>
    </xf>
    <xf numFmtId="3" fontId="38" fillId="0" borderId="2" xfId="0" quotePrefix="1" applyNumberFormat="1" applyFont="1" applyFill="1" applyBorder="1" applyAlignment="1">
      <alignment horizontal="right" vertical="center"/>
    </xf>
    <xf numFmtId="170" fontId="38" fillId="0" borderId="7" xfId="0" quotePrefix="1" applyNumberFormat="1" applyFont="1" applyFill="1" applyBorder="1" applyAlignment="1">
      <alignment horizontal="right" vertical="center"/>
    </xf>
    <xf numFmtId="170" fontId="38" fillId="0" borderId="0" xfId="0" applyNumberFormat="1" applyFont="1" applyFill="1" applyAlignment="1">
      <alignment horizontal="right" vertical="center"/>
    </xf>
    <xf numFmtId="170" fontId="38" fillId="5" borderId="2" xfId="0" applyNumberFormat="1" applyFont="1" applyFill="1" applyBorder="1" applyAlignment="1">
      <alignment horizontal="right" vertical="center"/>
    </xf>
    <xf numFmtId="170" fontId="38" fillId="5" borderId="0" xfId="0" applyNumberFormat="1" applyFont="1" applyFill="1" applyAlignment="1">
      <alignment horizontal="right" vertical="center"/>
    </xf>
    <xf numFmtId="170" fontId="38" fillId="5" borderId="0" xfId="0" applyNumberFormat="1" applyFont="1" applyFill="1" applyBorder="1" applyAlignment="1">
      <alignment vertical="center"/>
    </xf>
    <xf numFmtId="170" fontId="38" fillId="0"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170" fontId="38" fillId="0" borderId="0" xfId="9" applyNumberFormat="1" applyFont="1" applyFill="1" applyBorder="1" applyAlignment="1">
      <alignment horizontal="right" vertical="center"/>
    </xf>
    <xf numFmtId="0" fontId="39" fillId="6" borderId="2" xfId="0" applyFont="1" applyFill="1" applyBorder="1" applyAlignment="1">
      <alignment horizontal="center" vertical="center"/>
    </xf>
    <xf numFmtId="170" fontId="38" fillId="6" borderId="2" xfId="0" applyNumberFormat="1" applyFont="1" applyFill="1" applyBorder="1" applyAlignment="1">
      <alignment horizontal="right" vertical="center"/>
    </xf>
    <xf numFmtId="170" fontId="38" fillId="6" borderId="7" xfId="0" applyNumberFormat="1" applyFont="1" applyFill="1" applyBorder="1" applyAlignment="1">
      <alignment horizontal="right" vertical="center"/>
    </xf>
    <xf numFmtId="170" fontId="38" fillId="6" borderId="0" xfId="0" applyNumberFormat="1" applyFont="1" applyFill="1" applyBorder="1" applyAlignment="1">
      <alignment horizontal="right" vertical="center"/>
    </xf>
    <xf numFmtId="170" fontId="38" fillId="6" borderId="0" xfId="0" applyNumberFormat="1" applyFont="1" applyFill="1" applyAlignment="1">
      <alignment horizontal="right" vertical="center"/>
    </xf>
    <xf numFmtId="170" fontId="38" fillId="6" borderId="0" xfId="0" applyNumberFormat="1" applyFont="1" applyFill="1" applyBorder="1" applyAlignment="1">
      <alignment vertical="center"/>
    </xf>
    <xf numFmtId="3" fontId="38" fillId="0" borderId="2" xfId="0" applyNumberFormat="1" applyFont="1" applyFill="1" applyBorder="1" applyAlignment="1">
      <alignment horizontal="right" vertical="center"/>
    </xf>
    <xf numFmtId="3" fontId="38" fillId="6" borderId="2" xfId="0" applyNumberFormat="1" applyFont="1" applyFill="1" applyBorder="1" applyAlignment="1">
      <alignment horizontal="right" vertical="center"/>
    </xf>
    <xf numFmtId="0" fontId="39" fillId="0" borderId="1" xfId="0" applyFont="1" applyFill="1" applyBorder="1" applyAlignment="1">
      <alignment horizontal="center" vertical="center"/>
    </xf>
    <xf numFmtId="3" fontId="38" fillId="0" borderId="7" xfId="0" applyNumberFormat="1" applyFont="1" applyFill="1" applyBorder="1" applyAlignment="1">
      <alignment horizontal="right" vertical="center"/>
    </xf>
    <xf numFmtId="0" fontId="39" fillId="6" borderId="1" xfId="0" applyFont="1" applyFill="1" applyBorder="1" applyAlignment="1">
      <alignment horizontal="center" vertical="center"/>
    </xf>
    <xf numFmtId="170" fontId="38" fillId="6" borderId="11" xfId="0" applyNumberFormat="1" applyFont="1" applyFill="1" applyBorder="1" applyAlignment="1">
      <alignment horizontal="right" vertical="center"/>
    </xf>
    <xf numFmtId="170" fontId="39" fillId="0" borderId="0" xfId="0" applyNumberFormat="1" applyFont="1" applyFill="1" applyBorder="1" applyAlignment="1">
      <alignment horizontal="right" vertical="center"/>
    </xf>
    <xf numFmtId="0" fontId="39" fillId="6" borderId="3" xfId="0" applyFont="1" applyFill="1" applyBorder="1" applyAlignment="1">
      <alignment horizontal="center" vertical="center"/>
    </xf>
    <xf numFmtId="3" fontId="38" fillId="6" borderId="9" xfId="2" applyNumberFormat="1" applyFont="1" applyFill="1" applyBorder="1" applyAlignment="1">
      <alignment vertical="center"/>
    </xf>
    <xf numFmtId="3" fontId="38" fillId="6" borderId="3" xfId="2" applyNumberFormat="1" applyFont="1" applyFill="1" applyBorder="1" applyAlignment="1">
      <alignment vertical="center"/>
    </xf>
    <xf numFmtId="170" fontId="38" fillId="6" borderId="9" xfId="2" applyNumberFormat="1" applyFont="1" applyFill="1" applyBorder="1" applyAlignment="1">
      <alignment vertical="center"/>
    </xf>
    <xf numFmtId="170" fontId="38" fillId="6" borderId="5" xfId="2" applyNumberFormat="1" applyFont="1" applyFill="1" applyBorder="1" applyAlignment="1">
      <alignment vertical="center"/>
    </xf>
    <xf numFmtId="170" fontId="38" fillId="6" borderId="5" xfId="0" applyNumberFormat="1" applyFont="1" applyFill="1" applyBorder="1" applyAlignment="1">
      <alignment horizontal="right" vertical="center"/>
    </xf>
    <xf numFmtId="0" fontId="39" fillId="0" borderId="0" xfId="0" applyFont="1"/>
    <xf numFmtId="0" fontId="37" fillId="0" borderId="0" xfId="0" applyFont="1" applyBorder="1"/>
    <xf numFmtId="0" fontId="39" fillId="6" borderId="18" xfId="0" applyFont="1" applyFill="1" applyBorder="1" applyAlignment="1">
      <alignment horizontal="center" vertical="center"/>
    </xf>
    <xf numFmtId="170" fontId="38" fillId="6" borderId="18" xfId="0" applyNumberFormat="1" applyFont="1" applyFill="1" applyBorder="1" applyAlignment="1">
      <alignment horizontal="right" vertical="center"/>
    </xf>
    <xf numFmtId="170" fontId="38" fillId="6" borderId="12" xfId="0" applyNumberFormat="1" applyFont="1" applyFill="1" applyBorder="1" applyAlignment="1">
      <alignment horizontal="right" vertical="center"/>
    </xf>
    <xf numFmtId="170" fontId="38" fillId="6" borderId="13" xfId="0" applyNumberFormat="1" applyFont="1" applyFill="1" applyBorder="1" applyAlignment="1">
      <alignment horizontal="right" vertical="center"/>
    </xf>
    <xf numFmtId="170" fontId="38" fillId="6" borderId="13" xfId="0" applyNumberFormat="1" applyFont="1" applyFill="1" applyBorder="1" applyAlignment="1">
      <alignment vertical="center"/>
    </xf>
    <xf numFmtId="170" fontId="39" fillId="5" borderId="13" xfId="0" applyNumberFormat="1" applyFont="1" applyFill="1" applyBorder="1" applyAlignment="1">
      <alignment horizontal="right"/>
    </xf>
    <xf numFmtId="3" fontId="37" fillId="0" borderId="0" xfId="0" applyNumberFormat="1" applyFont="1" applyFill="1" applyBorder="1" applyAlignment="1"/>
    <xf numFmtId="0" fontId="38" fillId="0" borderId="0" xfId="0" applyFont="1" applyBorder="1" applyAlignment="1">
      <alignment horizontal="left" vertical="top"/>
    </xf>
    <xf numFmtId="0" fontId="40" fillId="0" borderId="0" xfId="0" applyFont="1" applyAlignment="1">
      <alignment vertical="top"/>
    </xf>
    <xf numFmtId="0" fontId="38" fillId="0" borderId="0" xfId="0" applyFont="1"/>
    <xf numFmtId="0" fontId="41" fillId="0" borderId="0" xfId="0" quotePrefix="1" applyFont="1" applyAlignment="1">
      <alignment horizontal="right" vertical="top"/>
    </xf>
    <xf numFmtId="0" fontId="39" fillId="4" borderId="18" xfId="0" applyFont="1" applyFill="1" applyBorder="1" applyAlignment="1">
      <alignment horizontal="center" vertical="top" wrapText="1"/>
    </xf>
    <xf numFmtId="0" fontId="39" fillId="4" borderId="1" xfId="0" applyFont="1" applyFill="1" applyBorder="1" applyAlignment="1">
      <alignment horizontal="center" vertical="center"/>
    </xf>
    <xf numFmtId="0" fontId="39" fillId="4" borderId="1" xfId="0" applyFont="1" applyFill="1" applyBorder="1" applyAlignment="1">
      <alignment horizontal="center" vertical="center" wrapText="1"/>
    </xf>
    <xf numFmtId="0" fontId="39" fillId="0" borderId="0" xfId="0" applyFont="1" applyBorder="1" applyAlignment="1">
      <alignment horizontal="left"/>
    </xf>
    <xf numFmtId="0" fontId="38" fillId="0" borderId="0" xfId="0" applyFont="1" applyBorder="1"/>
    <xf numFmtId="0" fontId="39" fillId="0" borderId="0" xfId="0" applyFont="1" applyAlignment="1">
      <alignment horizontal="center"/>
    </xf>
    <xf numFmtId="0" fontId="39" fillId="0" borderId="3" xfId="0" applyFont="1" applyFill="1" applyBorder="1" applyAlignment="1">
      <alignment horizontal="center" vertical="center"/>
    </xf>
    <xf numFmtId="0" fontId="0" fillId="0" borderId="7" xfId="0" applyBorder="1"/>
    <xf numFmtId="0" fontId="37" fillId="0" borderId="0" xfId="0" applyFont="1" applyAlignment="1">
      <alignment horizontal="center" vertical="center"/>
    </xf>
    <xf numFmtId="0" fontId="40" fillId="0" borderId="0" xfId="0" quotePrefix="1" applyFont="1" applyBorder="1" applyAlignment="1">
      <alignment horizontal="center" vertical="center"/>
    </xf>
    <xf numFmtId="166" fontId="39" fillId="5" borderId="18" xfId="0" applyNumberFormat="1" applyFont="1" applyFill="1" applyBorder="1" applyAlignment="1">
      <alignment horizontal="center" vertical="center"/>
    </xf>
    <xf numFmtId="166" fontId="39"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8" fillId="6" borderId="5" xfId="0"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wrapText="1"/>
    </xf>
    <xf numFmtId="0" fontId="17" fillId="0" borderId="0" xfId="0" applyFont="1" applyFill="1" applyBorder="1" applyAlignment="1">
      <alignment horizontal="right" vertical="center"/>
    </xf>
    <xf numFmtId="0" fontId="8" fillId="6" borderId="0" xfId="0" applyFont="1" applyFill="1" applyBorder="1" applyAlignment="1">
      <alignment horizontal="right" vertical="center"/>
    </xf>
    <xf numFmtId="0" fontId="9" fillId="5" borderId="2" xfId="11" applyFont="1" applyFill="1" applyBorder="1" applyAlignment="1">
      <alignment horizontal="center" vertical="center"/>
    </xf>
    <xf numFmtId="0" fontId="2" fillId="0" borderId="0" xfId="11"/>
    <xf numFmtId="0" fontId="13" fillId="0" borderId="0" xfId="11" applyFont="1"/>
    <xf numFmtId="3" fontId="13" fillId="0" borderId="0" xfId="11" applyNumberFormat="1" applyFont="1" applyAlignment="1">
      <alignment horizontal="right"/>
    </xf>
    <xf numFmtId="3" fontId="11" fillId="0" borderId="0" xfId="11" quotePrefix="1" applyNumberFormat="1" applyFont="1" applyBorder="1" applyAlignment="1">
      <alignment horizontal="right" vertical="top"/>
    </xf>
    <xf numFmtId="0" fontId="9" fillId="4" borderId="12" xfId="11" applyFont="1" applyFill="1" applyBorder="1" applyAlignment="1">
      <alignment horizontal="center" vertical="center"/>
    </xf>
    <xf numFmtId="0" fontId="9" fillId="5" borderId="11" xfId="11" applyFont="1" applyFill="1" applyBorder="1" applyAlignment="1">
      <alignment horizontal="center" vertical="center"/>
    </xf>
    <xf numFmtId="0" fontId="8" fillId="0" borderId="11" xfId="11" applyFont="1" applyFill="1" applyBorder="1" applyAlignment="1">
      <alignment horizontal="center" vertical="center"/>
    </xf>
    <xf numFmtId="0" fontId="8" fillId="0" borderId="29"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1" xfId="11" applyFont="1" applyFill="1" applyBorder="1" applyAlignment="1">
      <alignment vertical="center"/>
    </xf>
    <xf numFmtId="0" fontId="8" fillId="0" borderId="15" xfId="11" applyFont="1" applyFill="1" applyBorder="1" applyAlignment="1">
      <alignment vertical="center"/>
    </xf>
    <xf numFmtId="0" fontId="9" fillId="5" borderId="7"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0"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7" xfId="11" applyFont="1" applyFill="1" applyBorder="1" applyAlignment="1">
      <alignment vertical="center"/>
    </xf>
    <xf numFmtId="0" fontId="8" fillId="0" borderId="6" xfId="11" applyFont="1" applyFill="1" applyBorder="1" applyAlignment="1">
      <alignment vertical="center"/>
    </xf>
    <xf numFmtId="0" fontId="8" fillId="0" borderId="0" xfId="11" applyFont="1" applyFill="1" applyBorder="1" applyAlignment="1">
      <alignment horizontal="right" vertical="center"/>
    </xf>
    <xf numFmtId="0" fontId="8" fillId="0" borderId="6" xfId="11" applyFont="1" applyBorder="1"/>
    <xf numFmtId="0" fontId="8" fillId="0" borderId="6" xfId="11" applyFont="1" applyFill="1" applyBorder="1" applyAlignment="1">
      <alignment horizontal="right" vertical="center"/>
    </xf>
    <xf numFmtId="0" fontId="9" fillId="0" borderId="7" xfId="11" applyFont="1" applyFill="1" applyBorder="1" applyAlignment="1">
      <alignment horizontal="center" vertical="center"/>
    </xf>
    <xf numFmtId="0" fontId="9" fillId="5" borderId="14" xfId="11" applyFont="1" applyFill="1" applyBorder="1" applyAlignment="1">
      <alignment horizontal="center" vertical="center"/>
    </xf>
    <xf numFmtId="0" fontId="9" fillId="0" borderId="14" xfId="11" applyFont="1" applyFill="1" applyBorder="1" applyAlignment="1">
      <alignment horizontal="center" vertical="center"/>
    </xf>
    <xf numFmtId="1" fontId="8" fillId="0" borderId="16" xfId="11" applyNumberFormat="1" applyFont="1" applyFill="1" applyBorder="1" applyAlignment="1">
      <alignment horizontal="center" vertical="center"/>
    </xf>
    <xf numFmtId="1" fontId="8" fillId="0" borderId="10" xfId="11" applyNumberFormat="1" applyFont="1" applyFill="1" applyBorder="1" applyAlignment="1">
      <alignment horizontal="right" vertical="center"/>
    </xf>
    <xf numFmtId="1" fontId="8" fillId="0" borderId="16" xfId="11" applyNumberFormat="1" applyFont="1" applyFill="1" applyBorder="1" applyAlignment="1">
      <alignment horizontal="right" vertical="center"/>
    </xf>
    <xf numFmtId="0" fontId="8" fillId="0" borderId="10" xfId="11" applyFont="1" applyFill="1" applyBorder="1" applyAlignment="1">
      <alignment horizontal="right" vertical="center"/>
    </xf>
    <xf numFmtId="0" fontId="9" fillId="5" borderId="24" xfId="11" applyFont="1" applyFill="1" applyBorder="1" applyAlignment="1">
      <alignment horizontal="center" vertical="center"/>
    </xf>
    <xf numFmtId="0" fontId="9" fillId="0" borderId="24" xfId="11" applyFont="1" applyFill="1" applyBorder="1" applyAlignment="1">
      <alignment horizontal="center" vertical="center"/>
    </xf>
    <xf numFmtId="1" fontId="8" fillId="0" borderId="25" xfId="11" applyNumberFormat="1" applyFont="1" applyFill="1" applyBorder="1" applyAlignment="1">
      <alignment horizontal="center" vertical="center"/>
    </xf>
    <xf numFmtId="1" fontId="8" fillId="0" borderId="26" xfId="11" applyNumberFormat="1" applyFont="1" applyFill="1" applyBorder="1" applyAlignment="1">
      <alignment horizontal="right" vertical="center"/>
    </xf>
    <xf numFmtId="1" fontId="8" fillId="0" borderId="25" xfId="11" applyNumberFormat="1" applyFont="1" applyFill="1" applyBorder="1" applyAlignment="1">
      <alignment horizontal="right" vertical="center"/>
    </xf>
    <xf numFmtId="0" fontId="8" fillId="0" borderId="26" xfId="11" applyFont="1" applyFill="1" applyBorder="1" applyAlignment="1">
      <alignment horizontal="right" vertical="center"/>
    </xf>
    <xf numFmtId="0" fontId="9" fillId="0" borderId="0" xfId="11" applyFont="1" applyAlignment="1"/>
    <xf numFmtId="0" fontId="8" fillId="0" borderId="0" xfId="11" applyFont="1" applyAlignment="1"/>
    <xf numFmtId="0" fontId="9" fillId="0" borderId="0" xfId="11" applyFont="1" applyBorder="1" applyAlignment="1"/>
    <xf numFmtId="3" fontId="7" fillId="0" borderId="0" xfId="11" applyNumberFormat="1" applyFont="1" applyBorder="1" applyAlignment="1">
      <alignment horizontal="center"/>
    </xf>
    <xf numFmtId="0" fontId="8" fillId="0" borderId="7" xfId="11" applyFont="1" applyBorder="1"/>
    <xf numFmtId="0" fontId="8" fillId="0" borderId="0" xfId="11" applyFont="1" applyBorder="1" applyAlignment="1">
      <alignment horizontal="center"/>
    </xf>
    <xf numFmtId="3" fontId="8" fillId="0" borderId="6" xfId="11" applyNumberFormat="1" applyFont="1" applyBorder="1" applyAlignment="1">
      <alignment horizontal="center"/>
    </xf>
    <xf numFmtId="3" fontId="8" fillId="0" borderId="0" xfId="11" applyNumberFormat="1" applyFont="1" applyBorder="1" applyAlignment="1">
      <alignment horizontal="center"/>
    </xf>
    <xf numFmtId="0" fontId="0" fillId="0" borderId="6" xfId="0" applyBorder="1"/>
    <xf numFmtId="0" fontId="42" fillId="0" borderId="0" xfId="0" applyFont="1"/>
    <xf numFmtId="170" fontId="43" fillId="0" borderId="0" xfId="0" applyNumberFormat="1" applyFont="1"/>
    <xf numFmtId="1" fontId="39" fillId="4" borderId="29" xfId="0" applyNumberFormat="1" applyFont="1" applyFill="1" applyBorder="1" applyAlignment="1">
      <alignment horizontal="center"/>
    </xf>
    <xf numFmtId="172" fontId="45" fillId="0" borderId="0" xfId="0" applyNumberFormat="1" applyFont="1" applyFill="1" applyBorder="1"/>
    <xf numFmtId="171" fontId="37" fillId="0" borderId="0" xfId="0" applyNumberFormat="1" applyFont="1"/>
    <xf numFmtId="172" fontId="46" fillId="0" borderId="0" xfId="0" applyNumberFormat="1" applyFont="1" applyFill="1"/>
    <xf numFmtId="172" fontId="46" fillId="0" borderId="0" xfId="0" applyNumberFormat="1" applyFont="1"/>
    <xf numFmtId="1" fontId="46" fillId="0" borderId="0" xfId="0" applyNumberFormat="1" applyFont="1"/>
    <xf numFmtId="170" fontId="38" fillId="6" borderId="29" xfId="0" applyNumberFormat="1" applyFont="1" applyFill="1" applyBorder="1" applyAlignment="1">
      <alignment horizontal="right" vertical="center"/>
    </xf>
    <xf numFmtId="0" fontId="43" fillId="0" borderId="0" xfId="0" applyFont="1"/>
    <xf numFmtId="0" fontId="47" fillId="0" borderId="0" xfId="0" applyFont="1" applyAlignment="1">
      <alignment vertical="top"/>
    </xf>
    <xf numFmtId="0" fontId="43" fillId="0" borderId="0" xfId="0" applyFont="1" applyAlignment="1">
      <alignment horizontal="center" vertical="center"/>
    </xf>
    <xf numFmtId="0" fontId="44" fillId="0" borderId="0" xfId="0" applyFont="1" applyBorder="1" applyAlignment="1">
      <alignment horizontal="center" vertical="center" wrapText="1"/>
    </xf>
    <xf numFmtId="0" fontId="43" fillId="0" borderId="0" xfId="0" applyFont="1" applyBorder="1"/>
    <xf numFmtId="0" fontId="43" fillId="0" borderId="0" xfId="0" applyFont="1" applyBorder="1" applyAlignment="1">
      <alignment horizontal="center" vertical="center"/>
    </xf>
    <xf numFmtId="170" fontId="37" fillId="0" borderId="0" xfId="0" applyNumberFormat="1" applyFont="1"/>
    <xf numFmtId="0" fontId="12" fillId="5" borderId="29" xfId="0" applyFont="1" applyFill="1" applyBorder="1" applyAlignment="1">
      <alignment horizontal="right" vertical="center"/>
    </xf>
    <xf numFmtId="0" fontId="10" fillId="0" borderId="29" xfId="0" applyFont="1" applyBorder="1" applyAlignment="1">
      <alignment horizontal="right" vertical="center"/>
    </xf>
    <xf numFmtId="0" fontId="38" fillId="0" borderId="1" xfId="0" applyFont="1" applyFill="1" applyBorder="1" applyAlignment="1">
      <alignment horizontal="center" vertical="center"/>
    </xf>
    <xf numFmtId="0" fontId="38" fillId="5" borderId="2" xfId="0" applyFont="1" applyFill="1" applyBorder="1" applyAlignment="1">
      <alignment horizontal="center" vertical="center"/>
    </xf>
    <xf numFmtId="0" fontId="38" fillId="0" borderId="2" xfId="0" applyFont="1" applyFill="1" applyBorder="1" applyAlignment="1">
      <alignment horizontal="center" vertical="center"/>
    </xf>
    <xf numFmtId="0" fontId="38" fillId="6" borderId="2" xfId="0" applyFont="1" applyFill="1" applyBorder="1" applyAlignment="1">
      <alignment horizontal="center" vertical="center"/>
    </xf>
    <xf numFmtId="0" fontId="38" fillId="0" borderId="3" xfId="0" applyFont="1" applyFill="1" applyBorder="1" applyAlignment="1">
      <alignment horizontal="center" vertical="center"/>
    </xf>
    <xf numFmtId="170" fontId="39" fillId="0" borderId="1" xfId="0" applyNumberFormat="1" applyFont="1" applyBorder="1" applyAlignment="1">
      <alignment vertical="center"/>
    </xf>
    <xf numFmtId="170" fontId="38" fillId="0" borderId="1" xfId="9" applyNumberFormat="1" applyFont="1" applyBorder="1" applyAlignment="1">
      <alignment horizontal="right" vertical="center"/>
    </xf>
    <xf numFmtId="170" fontId="39" fillId="5" borderId="2" xfId="0" applyNumberFormat="1" applyFont="1" applyFill="1" applyBorder="1" applyAlignment="1">
      <alignment vertical="center"/>
    </xf>
    <xf numFmtId="170" fontId="38" fillId="5" borderId="2" xfId="9" applyNumberFormat="1" applyFont="1" applyFill="1" applyBorder="1" applyAlignment="1">
      <alignment horizontal="right" vertical="center"/>
    </xf>
    <xf numFmtId="170" fontId="39" fillId="0" borderId="2" xfId="0" applyNumberFormat="1" applyFont="1" applyBorder="1" applyAlignment="1">
      <alignment vertical="center"/>
    </xf>
    <xf numFmtId="170" fontId="38" fillId="0" borderId="2" xfId="9" applyNumberFormat="1" applyFont="1" applyBorder="1" applyAlignment="1">
      <alignment horizontal="right" vertical="center"/>
    </xf>
    <xf numFmtId="170" fontId="39" fillId="0" borderId="2" xfId="0" applyNumberFormat="1" applyFont="1" applyFill="1" applyBorder="1" applyAlignment="1">
      <alignment vertical="center"/>
    </xf>
    <xf numFmtId="170" fontId="38" fillId="0" borderId="2" xfId="9" quotePrefix="1" applyNumberFormat="1" applyFont="1" applyBorder="1" applyAlignment="1">
      <alignment horizontal="right" vertical="center"/>
    </xf>
    <xf numFmtId="170" fontId="38" fillId="0" borderId="2" xfId="9" applyNumberFormat="1" applyFont="1" applyFill="1" applyBorder="1" applyAlignment="1">
      <alignment horizontal="right" vertical="center"/>
    </xf>
    <xf numFmtId="170" fontId="39" fillId="6" borderId="2" xfId="0" applyNumberFormat="1" applyFont="1" applyFill="1" applyBorder="1" applyAlignment="1">
      <alignment vertical="center"/>
    </xf>
    <xf numFmtId="170" fontId="38" fillId="6" borderId="2" xfId="9" applyNumberFormat="1" applyFont="1" applyFill="1" applyBorder="1" applyAlignment="1">
      <alignment horizontal="right" vertical="center"/>
    </xf>
    <xf numFmtId="170" fontId="39" fillId="0" borderId="3" xfId="0" applyNumberFormat="1" applyFont="1" applyFill="1" applyBorder="1" applyAlignment="1">
      <alignment vertical="center"/>
    </xf>
    <xf numFmtId="170" fontId="38" fillId="0" borderId="3" xfId="9" applyNumberFormat="1" applyFont="1" applyFill="1" applyBorder="1" applyAlignment="1">
      <alignment horizontal="right" vertical="center"/>
    </xf>
    <xf numFmtId="0" fontId="14" fillId="0" borderId="0" xfId="0" applyFont="1"/>
    <xf numFmtId="0" fontId="9" fillId="5" borderId="3" xfId="0" applyFont="1" applyFill="1" applyBorder="1" applyAlignment="1">
      <alignment horizontal="center" vertical="center"/>
    </xf>
    <xf numFmtId="0" fontId="38" fillId="0" borderId="1" xfId="9" applyFont="1" applyFill="1" applyBorder="1" applyAlignment="1">
      <alignment horizontal="center" vertical="center"/>
    </xf>
    <xf numFmtId="170" fontId="38" fillId="0" borderId="1" xfId="0" applyNumberFormat="1" applyFont="1" applyBorder="1" applyAlignment="1">
      <alignment vertical="center"/>
    </xf>
    <xf numFmtId="170" fontId="38" fillId="0" borderId="29" xfId="9" applyNumberFormat="1" applyFont="1" applyBorder="1" applyAlignment="1">
      <alignment vertical="center"/>
    </xf>
    <xf numFmtId="170" fontId="38" fillId="0" borderId="15" xfId="9" applyNumberFormat="1" applyFont="1" applyBorder="1" applyAlignment="1">
      <alignment vertical="center"/>
    </xf>
    <xf numFmtId="0" fontId="38" fillId="5" borderId="2" xfId="9" applyFont="1" applyFill="1" applyBorder="1" applyAlignment="1">
      <alignment horizontal="center" vertical="center"/>
    </xf>
    <xf numFmtId="170" fontId="38" fillId="5" borderId="2" xfId="0" applyNumberFormat="1" applyFont="1" applyFill="1" applyBorder="1" applyAlignment="1">
      <alignment vertical="center"/>
    </xf>
    <xf numFmtId="0" fontId="38" fillId="0" borderId="2" xfId="9" applyFont="1" applyFill="1" applyBorder="1" applyAlignment="1">
      <alignment horizontal="center" vertical="center"/>
    </xf>
    <xf numFmtId="170" fontId="38" fillId="0" borderId="2" xfId="0" applyNumberFormat="1" applyFont="1" applyFill="1" applyBorder="1" applyAlignment="1">
      <alignment vertical="center"/>
    </xf>
    <xf numFmtId="170" fontId="38" fillId="0" borderId="0" xfId="9" quotePrefix="1" applyNumberFormat="1" applyFont="1" applyFill="1" applyBorder="1" applyAlignment="1">
      <alignment horizontal="right" vertical="center"/>
    </xf>
    <xf numFmtId="0" fontId="38" fillId="6" borderId="2" xfId="9" applyFont="1" applyFill="1" applyBorder="1" applyAlignment="1">
      <alignment horizontal="center" vertical="center"/>
    </xf>
    <xf numFmtId="170" fontId="38" fillId="6" borderId="2" xfId="0" applyNumberFormat="1" applyFont="1" applyFill="1" applyBorder="1" applyAlignment="1">
      <alignment vertical="center"/>
    </xf>
    <xf numFmtId="170" fontId="49" fillId="0" borderId="0" xfId="9" applyNumberFormat="1" applyFont="1" applyFill="1" applyBorder="1" applyAlignment="1">
      <alignment vertical="center"/>
    </xf>
    <xf numFmtId="170" fontId="49" fillId="0" borderId="6" xfId="9" applyNumberFormat="1" applyFont="1" applyFill="1" applyBorder="1" applyAlignment="1">
      <alignment vertical="center"/>
    </xf>
    <xf numFmtId="0" fontId="38" fillId="0" borderId="3" xfId="9" applyFont="1" applyFill="1" applyBorder="1" applyAlignment="1">
      <alignment horizontal="center" vertical="center"/>
    </xf>
    <xf numFmtId="170" fontId="38" fillId="0" borderId="3" xfId="0" applyNumberFormat="1" applyFont="1" applyFill="1" applyBorder="1" applyAlignment="1">
      <alignment vertical="center"/>
    </xf>
    <xf numFmtId="170" fontId="38" fillId="0" borderId="5" xfId="9" applyNumberFormat="1" applyFont="1" applyFill="1" applyBorder="1" applyAlignment="1">
      <alignment vertical="center"/>
    </xf>
    <xf numFmtId="170" fontId="38" fillId="0" borderId="8" xfId="9" applyNumberFormat="1" applyFont="1" applyFill="1" applyBorder="1" applyAlignment="1">
      <alignment vertical="center"/>
    </xf>
    <xf numFmtId="0" fontId="9" fillId="5" borderId="13" xfId="0" applyFont="1" applyFill="1" applyBorder="1" applyAlignment="1">
      <alignment horizontal="center" vertical="center" wrapText="1"/>
    </xf>
    <xf numFmtId="170" fontId="38" fillId="0" borderId="1" xfId="9" applyNumberFormat="1" applyFont="1" applyBorder="1" applyAlignment="1">
      <alignment vertical="center"/>
    </xf>
    <xf numFmtId="170" fontId="38" fillId="5" borderId="2" xfId="9" applyNumberFormat="1" applyFont="1" applyFill="1" applyBorder="1" applyAlignment="1">
      <alignment vertical="center"/>
    </xf>
    <xf numFmtId="170" fontId="38" fillId="0" borderId="2" xfId="9" applyNumberFormat="1" applyFont="1" applyFill="1" applyBorder="1" applyAlignment="1">
      <alignment vertical="center"/>
    </xf>
    <xf numFmtId="170" fontId="38" fillId="6" borderId="2" xfId="9" applyNumberFormat="1" applyFont="1" applyFill="1" applyBorder="1" applyAlignment="1">
      <alignment vertical="center"/>
    </xf>
    <xf numFmtId="170" fontId="49" fillId="0" borderId="2" xfId="9" applyNumberFormat="1" applyFont="1" applyFill="1" applyBorder="1" applyAlignment="1">
      <alignment vertical="center"/>
    </xf>
    <xf numFmtId="170" fontId="38" fillId="0" borderId="3" xfId="9" applyNumberFormat="1" applyFont="1" applyFill="1" applyBorder="1" applyAlignment="1">
      <alignment vertical="center"/>
    </xf>
    <xf numFmtId="170" fontId="38" fillId="0" borderId="2" xfId="9" quotePrefix="1" applyNumberFormat="1" applyFont="1" applyFill="1" applyBorder="1" applyAlignment="1">
      <alignment horizontal="right" vertical="center"/>
    </xf>
    <xf numFmtId="1" fontId="38" fillId="4" borderId="5" xfId="0" applyNumberFormat="1" applyFont="1" applyFill="1" applyBorder="1" applyAlignment="1">
      <alignment horizontal="center" vertical="center"/>
    </xf>
    <xf numFmtId="166" fontId="39" fillId="6" borderId="2" xfId="0" applyNumberFormat="1" applyFont="1" applyFill="1" applyBorder="1" applyAlignment="1">
      <alignment horizontal="center" vertical="center"/>
    </xf>
    <xf numFmtId="166" fontId="39" fillId="6" borderId="18" xfId="0" applyNumberFormat="1" applyFont="1" applyFill="1" applyBorder="1" applyAlignment="1">
      <alignment horizontal="center" vertical="center"/>
    </xf>
    <xf numFmtId="166" fontId="39" fillId="6" borderId="1" xfId="0" applyNumberFormat="1" applyFont="1" applyFill="1" applyBorder="1" applyAlignment="1">
      <alignment horizontal="center" vertical="center"/>
    </xf>
    <xf numFmtId="166" fontId="39" fillId="6" borderId="3" xfId="0" applyNumberFormat="1" applyFont="1" applyFill="1" applyBorder="1" applyAlignment="1">
      <alignment horizontal="center" vertical="center"/>
    </xf>
    <xf numFmtId="0" fontId="9" fillId="0" borderId="4" xfId="0" applyFont="1" applyFill="1" applyBorder="1" applyAlignment="1">
      <alignment horizontal="center" vertical="center"/>
    </xf>
    <xf numFmtId="1" fontId="36" fillId="0" borderId="0" xfId="0" applyNumberFormat="1" applyFont="1" applyFill="1" applyBorder="1" applyAlignment="1">
      <alignment horizontal="right" vertical="center"/>
    </xf>
    <xf numFmtId="0" fontId="0" fillId="0" borderId="9" xfId="0" applyFill="1" applyBorder="1"/>
    <xf numFmtId="0" fontId="12" fillId="5" borderId="5" xfId="0" applyFont="1" applyFill="1" applyBorder="1" applyAlignment="1">
      <alignment horizontal="center" vertical="center"/>
    </xf>
    <xf numFmtId="0" fontId="14" fillId="0" borderId="5" xfId="0" applyFont="1" applyFill="1" applyBorder="1"/>
    <xf numFmtId="1" fontId="31" fillId="0" borderId="5" xfId="0" applyNumberFormat="1" applyFont="1" applyBorder="1" applyAlignment="1">
      <alignment horizontal="center"/>
    </xf>
    <xf numFmtId="0" fontId="48" fillId="4" borderId="1" xfId="0" applyFont="1" applyFill="1" applyBorder="1" applyAlignment="1">
      <alignment horizontal="center" vertical="center" wrapText="1"/>
    </xf>
    <xf numFmtId="0" fontId="48" fillId="4" borderId="3" xfId="0" applyFont="1" applyFill="1" applyBorder="1" applyAlignment="1">
      <alignment horizontal="center" vertical="center" wrapText="1"/>
    </xf>
    <xf numFmtId="172" fontId="45" fillId="0" borderId="7" xfId="0" applyNumberFormat="1" applyFont="1" applyFill="1" applyBorder="1"/>
    <xf numFmtId="0" fontId="39" fillId="5" borderId="18" xfId="0" applyFont="1" applyFill="1" applyBorder="1" applyAlignment="1">
      <alignment horizontal="center" vertical="center" wrapText="1"/>
    </xf>
    <xf numFmtId="0" fontId="39" fillId="5" borderId="17" xfId="0" applyFont="1" applyFill="1" applyBorder="1" applyAlignment="1">
      <alignment horizontal="center" vertical="center" wrapText="1"/>
    </xf>
    <xf numFmtId="0" fontId="9" fillId="5" borderId="31" xfId="11" applyFont="1" applyFill="1" applyBorder="1" applyAlignment="1">
      <alignment horizontal="center" vertical="center"/>
    </xf>
    <xf numFmtId="0" fontId="9" fillId="5" borderId="32" xfId="11" applyFont="1" applyFill="1" applyBorder="1" applyAlignment="1">
      <alignment horizontal="center" vertical="center"/>
    </xf>
    <xf numFmtId="166" fontId="39" fillId="0" borderId="3" xfId="0" applyNumberFormat="1" applyFont="1" applyFill="1" applyBorder="1" applyAlignment="1">
      <alignment horizontal="center" vertical="center"/>
    </xf>
    <xf numFmtId="166" fontId="39" fillId="6" borderId="7" xfId="0" applyNumberFormat="1" applyFont="1" applyFill="1" applyBorder="1" applyAlignment="1">
      <alignment horizontal="center" vertical="center"/>
    </xf>
    <xf numFmtId="0" fontId="39" fillId="6" borderId="15" xfId="0" applyFont="1" applyFill="1" applyBorder="1" applyAlignment="1">
      <alignment horizontal="center" vertical="center"/>
    </xf>
    <xf numFmtId="166" fontId="39" fillId="0" borderId="7" xfId="0" applyNumberFormat="1" applyFont="1" applyFill="1" applyBorder="1" applyAlignment="1">
      <alignment horizontal="center" vertical="center"/>
    </xf>
    <xf numFmtId="166" fontId="39" fillId="6" borderId="9" xfId="0" applyNumberFormat="1" applyFont="1" applyFill="1" applyBorder="1" applyAlignment="1">
      <alignment horizontal="center" vertical="center"/>
    </xf>
    <xf numFmtId="9" fontId="38" fillId="0" borderId="29" xfId="9" applyNumberFormat="1" applyFont="1" applyBorder="1" applyAlignment="1">
      <alignment vertical="center"/>
    </xf>
    <xf numFmtId="9" fontId="38" fillId="0" borderId="1" xfId="9" applyNumberFormat="1" applyFont="1" applyBorder="1" applyAlignment="1">
      <alignment vertical="center"/>
    </xf>
    <xf numFmtId="9" fontId="38" fillId="5" borderId="0" xfId="9" applyNumberFormat="1" applyFont="1" applyFill="1" applyBorder="1" applyAlignment="1">
      <alignment vertical="center"/>
    </xf>
    <xf numFmtId="9" fontId="38" fillId="5" borderId="2" xfId="9" applyNumberFormat="1" applyFont="1" applyFill="1" applyBorder="1" applyAlignment="1">
      <alignment vertical="center"/>
    </xf>
    <xf numFmtId="9" fontId="38" fillId="0" borderId="0" xfId="9" applyNumberFormat="1" applyFont="1" applyFill="1" applyBorder="1" applyAlignment="1">
      <alignment vertical="center"/>
    </xf>
    <xf numFmtId="9" fontId="38" fillId="0" borderId="2" xfId="9" applyNumberFormat="1" applyFont="1" applyFill="1" applyBorder="1" applyAlignment="1">
      <alignment vertical="center"/>
    </xf>
    <xf numFmtId="9" fontId="38" fillId="0" borderId="0" xfId="9" quotePrefix="1" applyNumberFormat="1" applyFont="1" applyFill="1" applyBorder="1" applyAlignment="1">
      <alignment horizontal="right" vertical="center"/>
    </xf>
    <xf numFmtId="9" fontId="38" fillId="6" borderId="0" xfId="9" applyNumberFormat="1" applyFont="1" applyFill="1" applyBorder="1" applyAlignment="1">
      <alignment vertical="center"/>
    </xf>
    <xf numFmtId="9" fontId="38" fillId="6" borderId="2" xfId="9" applyNumberFormat="1" applyFont="1" applyFill="1" applyBorder="1" applyAlignment="1">
      <alignment vertical="center"/>
    </xf>
    <xf numFmtId="9" fontId="49" fillId="0" borderId="0" xfId="9" applyNumberFormat="1" applyFont="1" applyFill="1" applyBorder="1" applyAlignment="1">
      <alignment vertical="center"/>
    </xf>
    <xf numFmtId="9" fontId="49" fillId="0" borderId="2" xfId="9" applyNumberFormat="1" applyFont="1" applyFill="1" applyBorder="1" applyAlignment="1">
      <alignment vertical="center"/>
    </xf>
    <xf numFmtId="9" fontId="38" fillId="0" borderId="5" xfId="9" applyNumberFormat="1" applyFont="1" applyFill="1" applyBorder="1" applyAlignment="1">
      <alignment vertical="center"/>
    </xf>
    <xf numFmtId="9" fontId="38" fillId="0" borderId="3" xfId="9" applyNumberFormat="1" applyFont="1" applyFill="1" applyBorder="1" applyAlignment="1">
      <alignment vertical="center"/>
    </xf>
    <xf numFmtId="170" fontId="49" fillId="0" borderId="2" xfId="9" applyNumberFormat="1" applyFont="1" applyFill="1" applyBorder="1" applyAlignment="1">
      <alignment horizontal="right" vertical="center"/>
    </xf>
    <xf numFmtId="168" fontId="10" fillId="0" borderId="6" xfId="0" applyNumberFormat="1" applyFont="1" applyFill="1" applyBorder="1" applyAlignment="1">
      <alignment vertical="center"/>
    </xf>
    <xf numFmtId="1" fontId="9" fillId="4" borderId="5" xfId="0" applyNumberFormat="1" applyFont="1" applyFill="1" applyBorder="1" applyAlignment="1">
      <alignment horizontal="center" vertical="center"/>
    </xf>
    <xf numFmtId="1" fontId="9" fillId="4" borderId="3" xfId="0" applyNumberFormat="1" applyFont="1" applyFill="1" applyBorder="1" applyAlignment="1">
      <alignment horizontal="center" vertical="center"/>
    </xf>
    <xf numFmtId="1" fontId="9" fillId="4" borderId="8" xfId="0" applyNumberFormat="1" applyFont="1" applyFill="1" applyBorder="1" applyAlignment="1">
      <alignment horizontal="center" vertical="center"/>
    </xf>
    <xf numFmtId="0" fontId="8" fillId="0" borderId="9" xfId="0" applyFont="1" applyBorder="1"/>
    <xf numFmtId="0" fontId="9" fillId="5" borderId="33" xfId="11" applyFont="1" applyFill="1" applyBorder="1" applyAlignment="1">
      <alignment horizontal="center" vertical="center"/>
    </xf>
    <xf numFmtId="0" fontId="8" fillId="0" borderId="33" xfId="11" applyFont="1" applyBorder="1"/>
    <xf numFmtId="0" fontId="8" fillId="0" borderId="35" xfId="11" applyFont="1" applyBorder="1"/>
    <xf numFmtId="0" fontId="8" fillId="0" borderId="9" xfId="11" applyFont="1" applyBorder="1"/>
    <xf numFmtId="0" fontId="8" fillId="0" borderId="5" xfId="11" applyFont="1" applyBorder="1" applyAlignment="1">
      <alignment horizontal="center"/>
    </xf>
    <xf numFmtId="3" fontId="8" fillId="0" borderId="8" xfId="11" applyNumberFormat="1" applyFont="1" applyBorder="1" applyAlignment="1">
      <alignment horizontal="center"/>
    </xf>
    <xf numFmtId="3" fontId="8" fillId="0" borderId="5" xfId="11" applyNumberFormat="1" applyFont="1" applyBorder="1" applyAlignment="1">
      <alignment horizontal="center"/>
    </xf>
    <xf numFmtId="0" fontId="8" fillId="0" borderId="8" xfId="11" applyFont="1" applyBorder="1"/>
    <xf numFmtId="1" fontId="8" fillId="0" borderId="34" xfId="11" applyNumberFormat="1" applyFont="1" applyFill="1" applyBorder="1" applyAlignment="1">
      <alignment horizontal="center" vertical="center"/>
    </xf>
    <xf numFmtId="1" fontId="8" fillId="0" borderId="35" xfId="11" applyNumberFormat="1" applyFont="1" applyFill="1" applyBorder="1" applyAlignment="1">
      <alignment horizontal="center" vertical="center"/>
    </xf>
    <xf numFmtId="170" fontId="38" fillId="6" borderId="30" xfId="0" applyNumberFormat="1" applyFont="1" applyFill="1" applyBorder="1" applyAlignment="1">
      <alignment horizontal="right" vertical="center"/>
    </xf>
    <xf numFmtId="170" fontId="38" fillId="0" borderId="5" xfId="0" applyNumberFormat="1" applyFont="1" applyFill="1" applyBorder="1" applyAlignment="1">
      <alignment vertical="center"/>
    </xf>
    <xf numFmtId="170" fontId="38" fillId="0" borderId="30" xfId="0" applyNumberFormat="1" applyFont="1" applyFill="1" applyBorder="1" applyAlignment="1">
      <alignment vertical="center"/>
    </xf>
    <xf numFmtId="0" fontId="42" fillId="0" borderId="0" xfId="0" applyFont="1" applyBorder="1"/>
    <xf numFmtId="0" fontId="12" fillId="5" borderId="20" xfId="0" applyFont="1" applyFill="1" applyBorder="1" applyAlignment="1">
      <alignment horizontal="right" vertical="center"/>
    </xf>
    <xf numFmtId="0" fontId="12" fillId="5" borderId="12" xfId="0" applyFont="1" applyFill="1" applyBorder="1" applyAlignment="1">
      <alignment horizontal="right" vertical="center"/>
    </xf>
    <xf numFmtId="0" fontId="12" fillId="5" borderId="18" xfId="0" applyFont="1" applyFill="1" applyBorder="1" applyAlignment="1">
      <alignment horizontal="right" vertical="center"/>
    </xf>
    <xf numFmtId="0" fontId="12" fillId="5" borderId="17" xfId="0" applyFont="1" applyFill="1" applyBorder="1" applyAlignment="1">
      <alignment horizontal="right" vertical="center"/>
    </xf>
    <xf numFmtId="0" fontId="19" fillId="5" borderId="13" xfId="0" applyFont="1" applyFill="1" applyBorder="1" applyAlignment="1">
      <alignment horizontal="right" vertical="center"/>
    </xf>
    <xf numFmtId="0" fontId="12" fillId="5" borderId="36" xfId="0" applyFont="1" applyFill="1" applyBorder="1" applyAlignment="1">
      <alignment horizontal="right" vertical="center"/>
    </xf>
    <xf numFmtId="0" fontId="5" fillId="0" borderId="0" xfId="8"/>
    <xf numFmtId="0" fontId="8" fillId="0" borderId="0" xfId="8" applyFont="1" applyBorder="1"/>
    <xf numFmtId="0" fontId="8" fillId="0" borderId="0" xfId="8" applyFont="1"/>
    <xf numFmtId="0" fontId="5" fillId="0" borderId="0" xfId="8" applyFill="1" applyBorder="1"/>
    <xf numFmtId="0" fontId="8" fillId="0" borderId="0" xfId="8" applyFont="1" applyAlignment="1">
      <alignment horizontal="center"/>
    </xf>
    <xf numFmtId="0" fontId="9" fillId="0" borderId="2" xfId="8" applyFont="1" applyFill="1" applyBorder="1" applyAlignment="1">
      <alignment horizontal="center" vertical="center"/>
    </xf>
    <xf numFmtId="0" fontId="9" fillId="0" borderId="3" xfId="8" applyFont="1" applyFill="1" applyBorder="1" applyAlignment="1">
      <alignment horizontal="center" vertical="center"/>
    </xf>
    <xf numFmtId="0" fontId="8" fillId="0" borderId="0" xfId="8" applyFont="1" applyFill="1" applyBorder="1"/>
    <xf numFmtId="0" fontId="13" fillId="0" borderId="0" xfId="8" applyFont="1"/>
    <xf numFmtId="0" fontId="8" fillId="0" borderId="5" xfId="8" applyFont="1" applyBorder="1" applyAlignment="1">
      <alignment horizontal="right" vertical="top"/>
    </xf>
    <xf numFmtId="0" fontId="13" fillId="0" borderId="0" xfId="8" applyFont="1" applyAlignment="1">
      <alignment vertical="top" wrapText="1"/>
    </xf>
    <xf numFmtId="0" fontId="9" fillId="5" borderId="2" xfId="8" applyFont="1" applyFill="1" applyBorder="1" applyAlignment="1">
      <alignment horizontal="center" vertical="center"/>
    </xf>
    <xf numFmtId="0" fontId="11" fillId="0" borderId="0" xfId="1" quotePrefix="1" applyFont="1" applyBorder="1" applyAlignment="1">
      <alignment horizontal="right" vertical="top"/>
    </xf>
    <xf numFmtId="0" fontId="9" fillId="0" borderId="0" xfId="1" applyFont="1" applyFill="1" applyBorder="1" applyAlignment="1">
      <alignment horizontal="center" vertical="center"/>
    </xf>
    <xf numFmtId="0" fontId="9" fillId="5" borderId="2" xfId="1" applyFont="1" applyFill="1" applyBorder="1" applyAlignment="1">
      <alignment horizontal="center" vertical="center"/>
    </xf>
    <xf numFmtId="0" fontId="9" fillId="0" borderId="2" xfId="1" applyFont="1" applyFill="1" applyBorder="1" applyAlignment="1">
      <alignment horizontal="center" vertical="center"/>
    </xf>
    <xf numFmtId="1" fontId="9" fillId="4" borderId="11" xfId="8" applyNumberFormat="1" applyFont="1" applyFill="1" applyBorder="1" applyAlignment="1">
      <alignment horizontal="center"/>
    </xf>
    <xf numFmtId="1" fontId="9" fillId="4" borderId="9" xfId="8" applyNumberFormat="1" applyFont="1" applyFill="1" applyBorder="1" applyAlignment="1">
      <alignment horizontal="center" vertical="center"/>
    </xf>
    <xf numFmtId="0" fontId="5" fillId="0" borderId="6" xfId="8" applyFill="1" applyBorder="1"/>
    <xf numFmtId="0" fontId="5" fillId="0" borderId="8" xfId="8" applyFill="1" applyBorder="1"/>
    <xf numFmtId="1" fontId="9" fillId="4" borderId="1" xfId="8" applyNumberFormat="1" applyFont="1" applyFill="1" applyBorder="1" applyAlignment="1">
      <alignment horizontal="center"/>
    </xf>
    <xf numFmtId="1" fontId="9" fillId="4" borderId="0" xfId="8" applyNumberFormat="1" applyFont="1" applyFill="1" applyBorder="1" applyAlignment="1">
      <alignment horizontal="center" vertical="center"/>
    </xf>
    <xf numFmtId="164" fontId="9" fillId="4" borderId="0" xfId="8" applyNumberFormat="1" applyFont="1" applyFill="1" applyBorder="1" applyAlignment="1">
      <alignment horizontal="center" vertical="center"/>
    </xf>
    <xf numFmtId="1" fontId="9" fillId="4" borderId="2" xfId="8" applyNumberFormat="1" applyFont="1" applyFill="1" applyBorder="1" applyAlignment="1">
      <alignment horizontal="center" vertical="center"/>
    </xf>
    <xf numFmtId="1" fontId="9" fillId="4" borderId="7" xfId="8" applyNumberFormat="1" applyFont="1" applyFill="1" applyBorder="1" applyAlignment="1">
      <alignment horizontal="center" vertical="center"/>
    </xf>
    <xf numFmtId="0" fontId="9" fillId="6" borderId="2" xfId="8" applyFont="1" applyFill="1" applyBorder="1" applyAlignment="1">
      <alignment horizontal="center" vertical="center"/>
    </xf>
    <xf numFmtId="0" fontId="9" fillId="6" borderId="3" xfId="8" applyFont="1" applyFill="1" applyBorder="1" applyAlignment="1">
      <alignment horizontal="center" vertical="center"/>
    </xf>
    <xf numFmtId="169" fontId="35" fillId="0" borderId="0" xfId="8" applyNumberFormat="1" applyFont="1" applyBorder="1" applyAlignment="1">
      <alignment horizontal="right" vertical="center"/>
    </xf>
    <xf numFmtId="0" fontId="9" fillId="6" borderId="1" xfId="8" applyFont="1" applyFill="1" applyBorder="1" applyAlignment="1">
      <alignment horizontal="center" vertical="center"/>
    </xf>
    <xf numFmtId="0" fontId="8" fillId="0" borderId="0" xfId="8" applyFont="1" applyBorder="1" applyAlignment="1">
      <alignment horizontal="right" vertical="top"/>
    </xf>
    <xf numFmtId="165" fontId="8" fillId="0" borderId="0" xfId="8" applyNumberFormat="1" applyFont="1"/>
    <xf numFmtId="3" fontId="8" fillId="0" borderId="0" xfId="8" applyNumberFormat="1" applyFont="1"/>
    <xf numFmtId="0" fontId="9" fillId="5" borderId="18" xfId="8" applyFont="1" applyFill="1" applyBorder="1" applyAlignment="1">
      <alignment horizontal="center" vertical="center"/>
    </xf>
    <xf numFmtId="0" fontId="9" fillId="0" borderId="0" xfId="8" applyFont="1" applyBorder="1"/>
    <xf numFmtId="0" fontId="9" fillId="0" borderId="5" xfId="1" applyFont="1" applyFill="1" applyBorder="1" applyAlignment="1">
      <alignment horizontal="center" vertical="center"/>
    </xf>
    <xf numFmtId="0" fontId="9" fillId="5" borderId="17" xfId="8" applyFont="1" applyFill="1" applyBorder="1" applyAlignment="1">
      <alignment horizontal="center" vertical="center"/>
    </xf>
    <xf numFmtId="0" fontId="9" fillId="5" borderId="8" xfId="8" applyFont="1" applyFill="1" applyBorder="1" applyAlignment="1">
      <alignment horizontal="center" vertical="center"/>
    </xf>
    <xf numFmtId="1" fontId="9" fillId="4" borderId="30" xfId="8" applyNumberFormat="1" applyFont="1" applyFill="1" applyBorder="1" applyAlignment="1">
      <alignment horizontal="center"/>
    </xf>
    <xf numFmtId="0" fontId="9" fillId="5" borderId="1" xfId="1" applyFont="1" applyFill="1" applyBorder="1" applyAlignment="1">
      <alignment horizontal="center" vertical="center"/>
    </xf>
    <xf numFmtId="0" fontId="9" fillId="5" borderId="3" xfId="1" applyFont="1" applyFill="1" applyBorder="1" applyAlignment="1">
      <alignment horizontal="center" vertical="center"/>
    </xf>
    <xf numFmtId="166" fontId="9" fillId="0" borderId="2" xfId="1" applyNumberFormat="1" applyFont="1" applyFill="1" applyBorder="1" applyAlignment="1">
      <alignment horizontal="center" vertical="center"/>
    </xf>
    <xf numFmtId="0" fontId="48" fillId="4" borderId="1" xfId="8" applyFont="1" applyFill="1" applyBorder="1" applyAlignment="1">
      <alignment horizontal="center" wrapText="1"/>
    </xf>
    <xf numFmtId="0" fontId="39" fillId="4" borderId="3" xfId="8" applyFont="1" applyFill="1" applyBorder="1" applyAlignment="1">
      <alignment horizontal="center" vertical="top"/>
    </xf>
    <xf numFmtId="166" fontId="9" fillId="6" borderId="18" xfId="1" applyNumberFormat="1" applyFont="1" applyFill="1" applyBorder="1" applyAlignment="1">
      <alignment horizontal="center" vertical="center"/>
    </xf>
    <xf numFmtId="166" fontId="9" fillId="6" borderId="3" xfId="1" applyNumberFormat="1" applyFont="1" applyFill="1" applyBorder="1" applyAlignment="1">
      <alignment horizontal="center" vertical="center"/>
    </xf>
    <xf numFmtId="166" fontId="9" fillId="6" borderId="2" xfId="1" applyNumberFormat="1" applyFont="1" applyFill="1" applyBorder="1" applyAlignment="1">
      <alignment horizontal="center" vertical="center"/>
    </xf>
    <xf numFmtId="166" fontId="9" fillId="0" borderId="3" xfId="1" applyNumberFormat="1" applyFont="1" applyFill="1" applyBorder="1" applyAlignment="1">
      <alignment horizontal="center" vertical="center"/>
    </xf>
    <xf numFmtId="0" fontId="8" fillId="0" borderId="5" xfId="8" applyFont="1" applyBorder="1" applyAlignment="1"/>
    <xf numFmtId="2" fontId="9" fillId="5" borderId="13" xfId="8" applyNumberFormat="1" applyFont="1" applyFill="1" applyBorder="1" applyAlignment="1">
      <alignment horizontal="right" vertical="center"/>
    </xf>
    <xf numFmtId="2" fontId="9" fillId="5" borderId="12" xfId="8" applyNumberFormat="1" applyFont="1" applyFill="1" applyBorder="1" applyAlignment="1">
      <alignment horizontal="right" vertical="center"/>
    </xf>
    <xf numFmtId="2" fontId="19" fillId="5" borderId="5" xfId="8" applyNumberFormat="1" applyFont="1" applyFill="1" applyBorder="1" applyAlignment="1">
      <alignment horizontal="right" vertical="center"/>
    </xf>
    <xf numFmtId="2" fontId="9" fillId="5" borderId="5" xfId="8" applyNumberFormat="1" applyFont="1" applyFill="1" applyBorder="1" applyAlignment="1">
      <alignment horizontal="right" vertical="center"/>
    </xf>
    <xf numFmtId="2" fontId="8" fillId="0" borderId="7" xfId="8" applyNumberFormat="1" applyFont="1" applyFill="1" applyBorder="1" applyAlignment="1">
      <alignment horizontal="right" vertical="center"/>
    </xf>
    <xf numFmtId="2" fontId="8" fillId="0" borderId="2" xfId="8" applyNumberFormat="1" applyFont="1" applyFill="1" applyBorder="1" applyAlignment="1">
      <alignment horizontal="right" vertical="center"/>
    </xf>
    <xf numFmtId="2" fontId="8" fillId="0" borderId="0" xfId="8" applyNumberFormat="1" applyFont="1" applyFill="1" applyBorder="1" applyAlignment="1">
      <alignment horizontal="right" vertical="center"/>
    </xf>
    <xf numFmtId="2" fontId="8" fillId="0" borderId="0" xfId="8" applyNumberFormat="1" applyFont="1" applyFill="1" applyBorder="1" applyAlignment="1">
      <alignment vertical="center"/>
    </xf>
    <xf numFmtId="2" fontId="8" fillId="0" borderId="0" xfId="1" applyNumberFormat="1" applyFont="1" applyFill="1" applyBorder="1" applyAlignment="1">
      <alignment vertical="center"/>
    </xf>
    <xf numFmtId="2" fontId="8" fillId="0" borderId="6" xfId="1" applyNumberFormat="1" applyFont="1" applyFill="1" applyBorder="1" applyAlignment="1">
      <alignment vertical="center"/>
    </xf>
    <xf numFmtId="2" fontId="9" fillId="5" borderId="7" xfId="8" applyNumberFormat="1" applyFont="1" applyFill="1" applyBorder="1" applyAlignment="1">
      <alignment horizontal="right" vertical="center"/>
    </xf>
    <xf numFmtId="2" fontId="9" fillId="5" borderId="2" xfId="8" applyNumberFormat="1" applyFont="1" applyFill="1" applyBorder="1" applyAlignment="1">
      <alignment horizontal="right" vertical="center"/>
    </xf>
    <xf numFmtId="2" fontId="8" fillId="5" borderId="7" xfId="8" applyNumberFormat="1" applyFont="1" applyFill="1" applyBorder="1" applyAlignment="1">
      <alignment horizontal="right" vertical="center"/>
    </xf>
    <xf numFmtId="2" fontId="8" fillId="5" borderId="0" xfId="8" applyNumberFormat="1" applyFont="1" applyFill="1" applyBorder="1" applyAlignment="1">
      <alignment horizontal="right" vertical="center"/>
    </xf>
    <xf numFmtId="2" fontId="8" fillId="5" borderId="0" xfId="8" applyNumberFormat="1" applyFont="1" applyFill="1" applyBorder="1" applyAlignment="1">
      <alignment vertical="center"/>
    </xf>
    <xf numFmtId="2" fontId="8" fillId="5" borderId="0" xfId="1" applyNumberFormat="1" applyFont="1" applyFill="1" applyBorder="1" applyAlignment="1">
      <alignment vertical="center"/>
    </xf>
    <xf numFmtId="2" fontId="8" fillId="6" borderId="0" xfId="1" applyNumberFormat="1" applyFont="1" applyFill="1" applyBorder="1" applyAlignment="1">
      <alignment vertical="center"/>
    </xf>
    <xf numFmtId="2" fontId="8" fillId="5" borderId="6" xfId="1" applyNumberFormat="1" applyFont="1" applyFill="1" applyBorder="1" applyAlignment="1">
      <alignment vertical="center"/>
    </xf>
    <xf numFmtId="2" fontId="8" fillId="0" borderId="7" xfId="8" quotePrefix="1" applyNumberFormat="1" applyFont="1" applyFill="1" applyBorder="1" applyAlignment="1">
      <alignment horizontal="right" vertical="center"/>
    </xf>
    <xf numFmtId="2" fontId="8" fillId="0" borderId="2" xfId="8" quotePrefix="1" applyNumberFormat="1" applyFont="1" applyFill="1" applyBorder="1" applyAlignment="1">
      <alignment horizontal="right" vertical="center"/>
    </xf>
    <xf numFmtId="2" fontId="8" fillId="0" borderId="0" xfId="8" quotePrefix="1" applyNumberFormat="1" applyFont="1" applyFill="1" applyBorder="1" applyAlignment="1">
      <alignment horizontal="right" vertical="center"/>
    </xf>
    <xf numFmtId="2" fontId="8" fillId="5" borderId="2" xfId="8" applyNumberFormat="1" applyFont="1" applyFill="1" applyBorder="1" applyAlignment="1">
      <alignment horizontal="right" vertical="center"/>
    </xf>
    <xf numFmtId="2" fontId="17" fillId="0" borderId="0" xfId="1" applyNumberFormat="1" applyFont="1" applyFill="1" applyBorder="1" applyAlignment="1">
      <alignment vertical="center"/>
    </xf>
    <xf numFmtId="2" fontId="9" fillId="0" borderId="7" xfId="8" applyNumberFormat="1" applyFont="1" applyFill="1" applyBorder="1" applyAlignment="1">
      <alignment horizontal="right" vertical="center"/>
    </xf>
    <xf numFmtId="2" fontId="9" fillId="0" borderId="2" xfId="8" applyNumberFormat="1" applyFont="1" applyFill="1" applyBorder="1" applyAlignment="1">
      <alignment horizontal="right" vertical="center"/>
    </xf>
    <xf numFmtId="2" fontId="17" fillId="0" borderId="0" xfId="8" applyNumberFormat="1" applyFont="1" applyFill="1" applyBorder="1" applyAlignment="1">
      <alignment horizontal="right" vertical="center"/>
    </xf>
    <xf numFmtId="2" fontId="8" fillId="6" borderId="7" xfId="8" applyNumberFormat="1" applyFont="1" applyFill="1" applyBorder="1" applyAlignment="1">
      <alignment horizontal="right" vertical="center"/>
    </xf>
    <xf numFmtId="2" fontId="8" fillId="6" borderId="2" xfId="8" applyNumberFormat="1" applyFont="1" applyFill="1" applyBorder="1" applyAlignment="1">
      <alignment horizontal="right" vertical="center"/>
    </xf>
    <xf numFmtId="2" fontId="8" fillId="6" borderId="0" xfId="8" applyNumberFormat="1" applyFont="1" applyFill="1" applyBorder="1" applyAlignment="1">
      <alignment horizontal="right" vertical="center"/>
    </xf>
    <xf numFmtId="2" fontId="8" fillId="6" borderId="0" xfId="8" applyNumberFormat="1" applyFont="1" applyFill="1" applyBorder="1" applyAlignment="1">
      <alignment vertical="center"/>
    </xf>
    <xf numFmtId="2" fontId="8" fillId="6" borderId="6" xfId="1" applyNumberFormat="1" applyFont="1" applyFill="1" applyBorder="1" applyAlignment="1">
      <alignment vertical="center"/>
    </xf>
    <xf numFmtId="2" fontId="17" fillId="0" borderId="6" xfId="1" applyNumberFormat="1" applyFont="1" applyFill="1" applyBorder="1" applyAlignment="1">
      <alignment vertical="center"/>
    </xf>
    <xf numFmtId="2" fontId="17" fillId="6" borderId="7" xfId="8" applyNumberFormat="1" applyFont="1" applyFill="1" applyBorder="1" applyAlignment="1">
      <alignment horizontal="right" vertical="center"/>
    </xf>
    <xf numFmtId="2" fontId="17" fillId="6" borderId="2" xfId="8" applyNumberFormat="1" applyFont="1" applyFill="1" applyBorder="1" applyAlignment="1">
      <alignment horizontal="right" vertical="center"/>
    </xf>
    <xf numFmtId="2" fontId="17" fillId="6" borderId="0" xfId="8" applyNumberFormat="1" applyFont="1" applyFill="1" applyBorder="1" applyAlignment="1">
      <alignment horizontal="right" vertical="center"/>
    </xf>
    <xf numFmtId="2" fontId="8" fillId="6" borderId="27" xfId="1" applyNumberFormat="1" applyFont="1" applyFill="1" applyBorder="1" applyAlignment="1">
      <alignment vertical="center"/>
    </xf>
    <xf numFmtId="2" fontId="17" fillId="6" borderId="6" xfId="1" applyNumberFormat="1" applyFont="1" applyFill="1" applyBorder="1" applyAlignment="1">
      <alignment vertical="center"/>
    </xf>
    <xf numFmtId="2" fontId="8" fillId="0" borderId="27" xfId="1" applyNumberFormat="1" applyFont="1" applyFill="1" applyBorder="1" applyAlignment="1">
      <alignment vertical="center"/>
    </xf>
    <xf numFmtId="2" fontId="8" fillId="0" borderId="20" xfId="1" applyNumberFormat="1" applyFont="1" applyFill="1" applyBorder="1" applyAlignment="1">
      <alignment vertical="center"/>
    </xf>
    <xf numFmtId="2" fontId="8" fillId="0" borderId="27" xfId="8" applyNumberFormat="1" applyFont="1" applyFill="1" applyBorder="1" applyAlignment="1">
      <alignment vertical="center"/>
    </xf>
    <xf numFmtId="2" fontId="8" fillId="0" borderId="9" xfId="8" applyNumberFormat="1" applyFont="1" applyFill="1" applyBorder="1" applyAlignment="1">
      <alignment horizontal="right" vertical="center"/>
    </xf>
    <xf numFmtId="2" fontId="8" fillId="0" borderId="3" xfId="8" applyNumberFormat="1" applyFont="1" applyFill="1" applyBorder="1" applyAlignment="1">
      <alignment horizontal="right" vertical="center"/>
    </xf>
    <xf numFmtId="2" fontId="8" fillId="0" borderId="5" xfId="8" applyNumberFormat="1" applyFont="1" applyFill="1" applyBorder="1" applyAlignment="1">
      <alignment horizontal="right" vertical="center"/>
    </xf>
    <xf numFmtId="2" fontId="8" fillId="0" borderId="5" xfId="8" applyNumberFormat="1" applyFont="1" applyFill="1" applyBorder="1" applyAlignment="1">
      <alignment vertical="center"/>
    </xf>
    <xf numFmtId="2" fontId="8" fillId="0" borderId="5" xfId="1" applyNumberFormat="1" applyFont="1" applyFill="1" applyBorder="1" applyAlignment="1">
      <alignment vertical="center"/>
    </xf>
    <xf numFmtId="2" fontId="17" fillId="0" borderId="8" xfId="1" applyNumberFormat="1" applyFont="1" applyFill="1" applyBorder="1" applyAlignment="1">
      <alignment vertical="center"/>
    </xf>
    <xf numFmtId="2" fontId="9" fillId="6" borderId="11" xfId="8" applyNumberFormat="1" applyFont="1" applyFill="1" applyBorder="1" applyAlignment="1">
      <alignment horizontal="right" vertical="center"/>
    </xf>
    <xf numFmtId="2" fontId="9" fillId="6" borderId="1" xfId="8" applyNumberFormat="1" applyFont="1" applyFill="1" applyBorder="1" applyAlignment="1">
      <alignment horizontal="right" vertical="center"/>
    </xf>
    <xf numFmtId="2" fontId="8" fillId="6" borderId="11" xfId="8" applyNumberFormat="1" applyFont="1" applyFill="1" applyBorder="1" applyAlignment="1">
      <alignment vertical="center"/>
    </xf>
    <xf numFmtId="2" fontId="8" fillId="6" borderId="30" xfId="8" applyNumberFormat="1" applyFont="1" applyFill="1" applyBorder="1" applyAlignment="1">
      <alignment vertical="center"/>
    </xf>
    <xf numFmtId="2" fontId="8" fillId="6" borderId="30" xfId="1" applyNumberFormat="1" applyFont="1" applyFill="1" applyBorder="1" applyAlignment="1">
      <alignment vertical="center"/>
    </xf>
    <xf numFmtId="2" fontId="8" fillId="6" borderId="5" xfId="8" applyNumberFormat="1" applyFont="1" applyFill="1" applyBorder="1" applyAlignment="1">
      <alignment vertical="center"/>
    </xf>
    <xf numFmtId="2" fontId="8" fillId="6" borderId="3" xfId="8" applyNumberFormat="1" applyFont="1" applyFill="1" applyBorder="1" applyAlignment="1">
      <alignment vertical="center"/>
    </xf>
    <xf numFmtId="2" fontId="8" fillId="6" borderId="9" xfId="8" applyNumberFormat="1" applyFont="1" applyFill="1" applyBorder="1" applyAlignment="1">
      <alignment vertical="center"/>
    </xf>
    <xf numFmtId="2" fontId="8" fillId="6" borderId="5" xfId="1" applyNumberFormat="1" applyFont="1" applyFill="1" applyBorder="1" applyAlignment="1">
      <alignment vertical="center"/>
    </xf>
    <xf numFmtId="2" fontId="8" fillId="6" borderId="8" xfId="1" applyNumberFormat="1" applyFont="1" applyFill="1" applyBorder="1" applyAlignment="1">
      <alignment vertical="center"/>
    </xf>
    <xf numFmtId="2" fontId="9" fillId="6" borderId="7" xfId="8" applyNumberFormat="1" applyFont="1" applyFill="1" applyBorder="1" applyAlignment="1">
      <alignment horizontal="right" vertical="center"/>
    </xf>
    <xf numFmtId="2" fontId="9" fillId="6" borderId="2" xfId="8" applyNumberFormat="1" applyFont="1" applyFill="1" applyBorder="1" applyAlignment="1">
      <alignment horizontal="right" vertical="center"/>
    </xf>
    <xf numFmtId="2" fontId="8" fillId="6" borderId="7" xfId="8" applyNumberFormat="1" applyFont="1" applyFill="1" applyBorder="1" applyAlignment="1">
      <alignment vertical="center"/>
    </xf>
    <xf numFmtId="0" fontId="5" fillId="0" borderId="30" xfId="8" applyBorder="1"/>
    <xf numFmtId="164" fontId="9" fillId="4" borderId="6" xfId="8" applyNumberFormat="1" applyFont="1" applyFill="1" applyBorder="1" applyAlignment="1">
      <alignment horizontal="center" vertical="center"/>
    </xf>
    <xf numFmtId="2" fontId="9" fillId="5" borderId="3" xfId="8" applyNumberFormat="1" applyFont="1" applyFill="1" applyBorder="1" applyAlignment="1">
      <alignment horizontal="right" vertical="center"/>
    </xf>
    <xf numFmtId="2" fontId="19" fillId="5" borderId="13" xfId="8" applyNumberFormat="1" applyFont="1" applyFill="1" applyBorder="1" applyAlignment="1">
      <alignment horizontal="right" vertical="center"/>
    </xf>
    <xf numFmtId="2" fontId="19" fillId="5" borderId="17" xfId="8"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Alignment="1">
      <alignment horizontal="center" vertical="top" wrapText="1"/>
    </xf>
    <xf numFmtId="49" fontId="7" fillId="0" borderId="0" xfId="0" quotePrefix="1" applyNumberFormat="1" applyFont="1" applyBorder="1" applyAlignment="1">
      <alignment horizontal="center" vertical="center" wrapText="1"/>
    </xf>
    <xf numFmtId="0" fontId="27" fillId="0" borderId="0" xfId="0" applyFont="1" applyAlignment="1">
      <alignment horizontal="center" vertical="center" wrapText="1"/>
    </xf>
    <xf numFmtId="0" fontId="41" fillId="0" borderId="0" xfId="0" applyFont="1" applyBorder="1" applyAlignment="1">
      <alignment horizontal="center" vertical="top" wrapText="1"/>
    </xf>
    <xf numFmtId="0" fontId="37" fillId="0" borderId="0" xfId="0" applyFont="1" applyAlignment="1">
      <alignment horizontal="center" vertical="top" wrapText="1"/>
    </xf>
    <xf numFmtId="0" fontId="39" fillId="0" borderId="0" xfId="0" applyFont="1" applyBorder="1" applyAlignment="1">
      <alignment horizontal="left" wrapText="1"/>
    </xf>
    <xf numFmtId="0" fontId="37" fillId="0" borderId="0" xfId="0" applyFont="1" applyBorder="1" applyAlignment="1">
      <alignment wrapText="1"/>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5" xfId="0" applyFont="1" applyFill="1" applyBorder="1" applyAlignment="1">
      <alignment horizontal="center" vertical="center"/>
    </xf>
    <xf numFmtId="0" fontId="11" fillId="0" borderId="0" xfId="0" applyFont="1" applyBorder="1" applyAlignment="1">
      <alignment horizontal="center" vertical="top"/>
    </xf>
    <xf numFmtId="0" fontId="22" fillId="0" borderId="0" xfId="0" applyFont="1" applyBorder="1" applyAlignment="1">
      <alignment horizontal="center" vertical="top"/>
    </xf>
    <xf numFmtId="0" fontId="9" fillId="0" borderId="0" xfId="0" applyFont="1" applyBorder="1" applyAlignment="1">
      <alignment vertical="top" wrapText="1"/>
    </xf>
    <xf numFmtId="0" fontId="9" fillId="0" borderId="0" xfId="0" applyFont="1" applyBorder="1" applyAlignment="1"/>
    <xf numFmtId="0" fontId="12" fillId="0" borderId="0" xfId="0" applyFont="1" applyBorder="1" applyAlignment="1"/>
    <xf numFmtId="0" fontId="12" fillId="0" borderId="0" xfId="0" applyFont="1" applyFill="1" applyBorder="1" applyAlignment="1">
      <alignment horizontal="left" wrapText="1"/>
    </xf>
    <xf numFmtId="0" fontId="9" fillId="0" borderId="0" xfId="0" applyFont="1" applyAlignment="1">
      <alignment horizontal="left" vertical="top" wrapText="1"/>
    </xf>
    <xf numFmtId="0" fontId="12" fillId="4" borderId="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9" fillId="0" borderId="0" xfId="0" applyFont="1" applyAlignment="1">
      <alignment vertical="top" wrapText="1"/>
    </xf>
    <xf numFmtId="0" fontId="9" fillId="0" borderId="0" xfId="0" applyFont="1" applyBorder="1" applyAlignment="1">
      <alignment horizontal="left" wrapText="1"/>
    </xf>
    <xf numFmtId="0" fontId="41" fillId="0" borderId="0" xfId="0" applyFont="1" applyBorder="1" applyAlignment="1">
      <alignment horizontal="center" vertical="top"/>
    </xf>
    <xf numFmtId="0" fontId="39" fillId="0" borderId="29" xfId="0" applyFont="1" applyBorder="1" applyAlignment="1">
      <alignment horizontal="left" wrapText="1"/>
    </xf>
    <xf numFmtId="0" fontId="38" fillId="0" borderId="0" xfId="0" applyFont="1" applyBorder="1" applyAlignment="1">
      <alignment vertical="top" wrapText="1"/>
    </xf>
    <xf numFmtId="0" fontId="8" fillId="0" borderId="0" xfId="8" applyFont="1" applyAlignment="1">
      <alignment horizontal="left"/>
    </xf>
    <xf numFmtId="0" fontId="9" fillId="0" borderId="0" xfId="8" applyFont="1" applyAlignment="1">
      <alignment horizontal="left"/>
    </xf>
    <xf numFmtId="0" fontId="11" fillId="0" borderId="0" xfId="8" applyFont="1" applyBorder="1" applyAlignment="1">
      <alignment horizontal="center" vertical="top" wrapText="1"/>
    </xf>
    <xf numFmtId="0" fontId="13" fillId="0" borderId="0" xfId="8" applyFont="1" applyAlignment="1">
      <alignment horizontal="center" vertical="top" wrapText="1"/>
    </xf>
    <xf numFmtId="0" fontId="50" fillId="0" borderId="0" xfId="8" applyFont="1" applyBorder="1" applyAlignment="1">
      <alignment horizontal="center" vertical="center" wrapText="1"/>
    </xf>
    <xf numFmtId="0" fontId="37" fillId="0" borderId="0" xfId="8" applyFont="1" applyAlignment="1">
      <alignment horizontal="center" vertical="center" wrapText="1"/>
    </xf>
    <xf numFmtId="0" fontId="9" fillId="0" borderId="30" xfId="8" applyFont="1" applyFill="1" applyBorder="1" applyAlignment="1">
      <alignment horizontal="left" wrapText="1"/>
    </xf>
    <xf numFmtId="0" fontId="5" fillId="0" borderId="30" xfId="8" applyFill="1" applyBorder="1" applyAlignment="1">
      <alignment horizontal="left" wrapText="1"/>
    </xf>
    <xf numFmtId="0" fontId="5" fillId="0" borderId="30" xfId="8" applyFill="1" applyBorder="1" applyAlignment="1">
      <alignment wrapText="1"/>
    </xf>
    <xf numFmtId="0" fontId="39" fillId="0" borderId="0" xfId="8" applyFont="1" applyBorder="1" applyAlignment="1">
      <alignment horizontal="left" wrapText="1"/>
    </xf>
    <xf numFmtId="0" fontId="37" fillId="0" borderId="0" xfId="8" applyFont="1" applyBorder="1" applyAlignment="1">
      <alignment horizontal="left" wrapText="1"/>
    </xf>
    <xf numFmtId="0" fontId="37" fillId="0" borderId="0" xfId="8" applyFont="1" applyAlignment="1">
      <alignment wrapText="1"/>
    </xf>
    <xf numFmtId="0" fontId="8" fillId="0" borderId="5" xfId="8" applyFont="1" applyBorder="1" applyAlignment="1">
      <alignment horizontal="right"/>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30" xfId="0" applyFont="1" applyFill="1" applyBorder="1" applyAlignment="1">
      <alignment horizontal="left" wrapText="1"/>
    </xf>
    <xf numFmtId="0" fontId="5" fillId="0" borderId="30" xfId="0" applyFont="1" applyBorder="1" applyAlignment="1">
      <alignment wrapText="1"/>
    </xf>
    <xf numFmtId="0" fontId="5" fillId="0" borderId="29" xfId="0" applyFont="1" applyBorder="1" applyAlignment="1">
      <alignment wrapText="1"/>
    </xf>
    <xf numFmtId="0" fontId="8" fillId="0" borderId="0" xfId="0" applyFont="1" applyFill="1" applyBorder="1" applyAlignment="1">
      <alignment horizontal="left" wrapText="1"/>
    </xf>
    <xf numFmtId="0" fontId="5" fillId="0" borderId="0" xfId="0" applyFont="1" applyBorder="1" applyAlignment="1">
      <alignment wrapText="1"/>
    </xf>
    <xf numFmtId="0" fontId="9" fillId="0" borderId="0" xfId="11" applyFont="1" applyAlignment="1">
      <alignment vertical="top" wrapText="1"/>
    </xf>
    <xf numFmtId="0" fontId="8" fillId="0" borderId="0" xfId="11" applyFont="1" applyAlignment="1">
      <alignment vertical="top" wrapText="1"/>
    </xf>
    <xf numFmtId="0" fontId="9" fillId="0" borderId="0" xfId="11" applyFont="1" applyAlignment="1">
      <alignment vertical="top"/>
    </xf>
    <xf numFmtId="3" fontId="11" fillId="0" borderId="0" xfId="11" applyNumberFormat="1" applyFont="1" applyBorder="1" applyAlignment="1">
      <alignment horizontal="center" vertical="top"/>
    </xf>
    <xf numFmtId="0" fontId="9" fillId="4" borderId="12" xfId="11" applyFont="1" applyFill="1" applyBorder="1" applyAlignment="1">
      <alignment horizontal="center" vertical="center" wrapText="1"/>
    </xf>
    <xf numFmtId="0" fontId="9" fillId="4" borderId="13" xfId="11" applyFont="1" applyFill="1" applyBorder="1" applyAlignment="1">
      <alignment horizontal="center" vertical="center" wrapText="1"/>
    </xf>
    <xf numFmtId="0" fontId="9" fillId="4" borderId="17" xfId="11" applyFont="1" applyFill="1" applyBorder="1" applyAlignment="1">
      <alignment horizontal="center" vertical="center" wrapText="1"/>
    </xf>
    <xf numFmtId="0" fontId="8" fillId="0" borderId="0" xfId="11" applyFont="1" applyBorder="1" applyAlignment="1">
      <alignment vertical="top" wrapText="1"/>
    </xf>
    <xf numFmtId="0" fontId="2" fillId="0" borderId="0" xfId="11" applyAlignment="1">
      <alignment wrapText="1"/>
    </xf>
    <xf numFmtId="0" fontId="14" fillId="0" borderId="0" xfId="0" applyFont="1" applyAlignment="1">
      <alignment horizontal="center"/>
    </xf>
    <xf numFmtId="3" fontId="11" fillId="4" borderId="11" xfId="0" applyNumberFormat="1" applyFont="1" applyFill="1" applyBorder="1" applyAlignment="1">
      <alignment horizontal="center" vertical="center"/>
    </xf>
    <xf numFmtId="3" fontId="11" fillId="4" borderId="29" xfId="0" applyNumberFormat="1" applyFont="1" applyFill="1" applyBorder="1" applyAlignment="1">
      <alignment horizontal="center" vertical="center"/>
    </xf>
    <xf numFmtId="3" fontId="11" fillId="4" borderId="15" xfId="0" applyNumberFormat="1" applyFont="1" applyFill="1" applyBorder="1" applyAlignment="1">
      <alignment horizontal="center" vertical="center"/>
    </xf>
    <xf numFmtId="0" fontId="12" fillId="0" borderId="0" xfId="0" applyFont="1" applyBorder="1" applyAlignment="1">
      <alignment horizontal="left" wrapText="1"/>
    </xf>
    <xf numFmtId="0" fontId="12" fillId="4" borderId="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6" xfId="0" applyFont="1" applyFill="1" applyBorder="1" applyAlignment="1">
      <alignment horizontal="center" vertical="center" wrapText="1"/>
    </xf>
    <xf numFmtId="2" fontId="9" fillId="6" borderId="9" xfId="8" applyNumberFormat="1" applyFont="1" applyFill="1" applyBorder="1" applyAlignment="1">
      <alignment horizontal="right" vertical="center"/>
    </xf>
    <xf numFmtId="2" fontId="9" fillId="6" borderId="3" xfId="8" applyNumberFormat="1" applyFont="1" applyFill="1" applyBorder="1" applyAlignment="1">
      <alignment horizontal="right" vertical="center"/>
    </xf>
  </cellXfs>
  <cellStyles count="17">
    <cellStyle name="Comma" xfId="1" builtinId="3"/>
    <cellStyle name="Comma 2" xfId="10"/>
    <cellStyle name="Comma 2 2" xfId="15"/>
    <cellStyle name="Normal" xfId="0" builtinId="0"/>
    <cellStyle name="Normal 2" xfId="5"/>
    <cellStyle name="Normal 2 2" xfId="8"/>
    <cellStyle name="Normal 3" xfId="6"/>
    <cellStyle name="Normal 4" xfId="7"/>
    <cellStyle name="Normal 4 2" xfId="13"/>
    <cellStyle name="Normal 5" xfId="9"/>
    <cellStyle name="Normal 5 2" xfId="14"/>
    <cellStyle name="Normal 6" xfId="11"/>
    <cellStyle name="Normal 6 2" xfId="16"/>
    <cellStyle name="Normal 7" xfId="12"/>
    <cellStyle name="Standard_E00seit45" xfId="2"/>
    <cellStyle name="Titre ligne" xfId="3"/>
    <cellStyle name="Total intermediaire" xfId="4"/>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58"/>
  <sheetViews>
    <sheetView workbookViewId="0">
      <selection activeCell="B9" sqref="B9"/>
    </sheetView>
  </sheetViews>
  <sheetFormatPr defaultRowHeight="12.75" x14ac:dyDescent="0.2"/>
  <cols>
    <col min="1" max="1" width="0.85546875" style="64" customWidth="1"/>
    <col min="2" max="2" width="5.85546875" style="66" customWidth="1"/>
    <col min="3" max="3" width="2" style="67" customWidth="1"/>
    <col min="4" max="4" width="72.28515625" style="64" customWidth="1"/>
    <col min="5" max="16384" width="9.140625" style="64"/>
  </cols>
  <sheetData>
    <row r="1" spans="2:4" ht="20.100000000000001" customHeight="1" x14ac:dyDescent="0.2">
      <c r="B1" s="535" t="s">
        <v>58</v>
      </c>
      <c r="C1" s="535"/>
      <c r="D1" s="535"/>
    </row>
    <row r="2" spans="2:4" ht="20.100000000000001" customHeight="1" x14ac:dyDescent="0.2">
      <c r="B2" s="536" t="s">
        <v>59</v>
      </c>
      <c r="C2" s="536"/>
      <c r="D2" s="536"/>
    </row>
    <row r="3" spans="2:4" ht="20.100000000000001" customHeight="1" x14ac:dyDescent="0.2">
      <c r="B3" s="537" t="s">
        <v>62</v>
      </c>
      <c r="C3" s="537"/>
      <c r="D3" s="537"/>
    </row>
    <row r="4" spans="2:4" ht="20.100000000000001" customHeight="1" x14ac:dyDescent="0.2">
      <c r="B4" s="538" t="s">
        <v>60</v>
      </c>
      <c r="C4" s="538"/>
      <c r="D4" s="538"/>
    </row>
    <row r="5" spans="2:4" ht="20.100000000000001" customHeight="1" x14ac:dyDescent="0.2">
      <c r="B5" s="65"/>
      <c r="C5" s="65"/>
      <c r="D5" s="65"/>
    </row>
    <row r="6" spans="2:4" ht="20.100000000000001" customHeight="1" x14ac:dyDescent="0.2"/>
    <row r="7" spans="2:4" ht="20.100000000000001" customHeight="1" x14ac:dyDescent="0.2">
      <c r="B7" s="535" t="s">
        <v>76</v>
      </c>
      <c r="C7" s="535"/>
      <c r="D7" s="535"/>
    </row>
    <row r="8" spans="2:4" ht="20.100000000000001" customHeight="1" x14ac:dyDescent="0.2">
      <c r="B8" s="540" t="s">
        <v>136</v>
      </c>
      <c r="C8" s="540"/>
      <c r="D8" s="540"/>
    </row>
    <row r="9" spans="2:4" ht="20.100000000000001" customHeight="1" x14ac:dyDescent="0.2">
      <c r="B9" s="68"/>
      <c r="C9" s="68"/>
      <c r="D9" s="68"/>
    </row>
    <row r="10" spans="2:4" ht="20.100000000000001" customHeight="1" x14ac:dyDescent="0.2">
      <c r="B10" s="541" t="s">
        <v>63</v>
      </c>
      <c r="C10" s="541"/>
      <c r="D10" s="541"/>
    </row>
    <row r="11" spans="2:4" ht="20.100000000000001" customHeight="1" x14ac:dyDescent="0.2">
      <c r="B11" s="69"/>
    </row>
    <row r="12" spans="2:4" ht="20.100000000000001" customHeight="1" x14ac:dyDescent="0.2">
      <c r="B12" s="539" t="s">
        <v>64</v>
      </c>
      <c r="C12" s="539"/>
      <c r="D12" s="539"/>
    </row>
    <row r="13" spans="2:4" customFormat="1" ht="20.100000000000001" customHeight="1" x14ac:dyDescent="0.2">
      <c r="B13" s="539" t="s">
        <v>61</v>
      </c>
      <c r="C13" s="539"/>
      <c r="D13" s="539"/>
    </row>
    <row r="14" spans="2:4" ht="20.100000000000001" customHeight="1" x14ac:dyDescent="0.2">
      <c r="B14" s="69"/>
      <c r="D14"/>
    </row>
    <row r="15" spans="2:4" ht="20.100000000000001" customHeight="1" x14ac:dyDescent="0.2">
      <c r="B15" s="69"/>
    </row>
    <row r="16" spans="2:4" customFormat="1" ht="15" customHeight="1" x14ac:dyDescent="0.2">
      <c r="B16" s="70" t="s">
        <v>65</v>
      </c>
      <c r="C16" s="71"/>
      <c r="D16" s="251" t="s">
        <v>95</v>
      </c>
    </row>
    <row r="17" spans="2:4" customFormat="1" ht="15" customHeight="1" x14ac:dyDescent="0.2">
      <c r="B17" s="70" t="s">
        <v>66</v>
      </c>
      <c r="C17" s="71"/>
      <c r="D17" s="252" t="s">
        <v>96</v>
      </c>
    </row>
    <row r="18" spans="2:4" customFormat="1" ht="15" customHeight="1" x14ac:dyDescent="0.2">
      <c r="B18" s="70" t="s">
        <v>67</v>
      </c>
      <c r="C18" s="71"/>
      <c r="D18" s="251" t="s">
        <v>97</v>
      </c>
    </row>
    <row r="19" spans="2:4" customFormat="1" ht="15" customHeight="1" x14ac:dyDescent="0.2">
      <c r="B19" s="70" t="s">
        <v>68</v>
      </c>
      <c r="C19" s="71"/>
      <c r="D19" s="251" t="s">
        <v>98</v>
      </c>
    </row>
    <row r="20" spans="2:4" ht="15" customHeight="1" x14ac:dyDescent="0.2">
      <c r="B20" s="70" t="s">
        <v>69</v>
      </c>
      <c r="C20" s="71"/>
      <c r="D20" s="252" t="s">
        <v>99</v>
      </c>
    </row>
    <row r="21" spans="2:4" ht="15" customHeight="1" x14ac:dyDescent="0.2">
      <c r="B21" s="70" t="s">
        <v>70</v>
      </c>
      <c r="C21" s="71"/>
      <c r="D21" s="252" t="s">
        <v>100</v>
      </c>
    </row>
    <row r="22" spans="2:4" customFormat="1" ht="15" customHeight="1" x14ac:dyDescent="0.2">
      <c r="B22" s="70" t="s">
        <v>71</v>
      </c>
      <c r="C22" s="71"/>
      <c r="D22" s="252" t="s">
        <v>101</v>
      </c>
    </row>
    <row r="23" spans="2:4" ht="15" customHeight="1" x14ac:dyDescent="0.2">
      <c r="B23" s="70" t="s">
        <v>72</v>
      </c>
      <c r="C23" s="71"/>
      <c r="D23" s="251" t="s">
        <v>102</v>
      </c>
    </row>
    <row r="24" spans="2:4" x14ac:dyDescent="0.2">
      <c r="B24" s="69"/>
    </row>
    <row r="25" spans="2:4" x14ac:dyDescent="0.2">
      <c r="B25" s="69"/>
    </row>
    <row r="26" spans="2:4" x14ac:dyDescent="0.2">
      <c r="B26" s="69"/>
    </row>
    <row r="27" spans="2:4" x14ac:dyDescent="0.2">
      <c r="C27"/>
    </row>
    <row r="28" spans="2:4" x14ac:dyDescent="0.2">
      <c r="B28"/>
      <c r="C28"/>
      <c r="D28"/>
    </row>
    <row r="29" spans="2:4" ht="13.5" x14ac:dyDescent="0.25">
      <c r="B29" s="72"/>
    </row>
    <row r="30" spans="2:4" x14ac:dyDescent="0.2">
      <c r="B30" s="69"/>
    </row>
    <row r="31" spans="2:4" x14ac:dyDescent="0.2">
      <c r="B31" s="69"/>
    </row>
    <row r="32" spans="2:4" x14ac:dyDescent="0.2">
      <c r="B32" s="69"/>
    </row>
    <row r="33" spans="2:4" x14ac:dyDescent="0.2">
      <c r="B33" s="69"/>
    </row>
    <row r="34" spans="2:4" x14ac:dyDescent="0.2">
      <c r="B34" s="69"/>
    </row>
    <row r="35" spans="2:4" x14ac:dyDescent="0.2">
      <c r="B35" s="69"/>
    </row>
    <row r="36" spans="2:4" x14ac:dyDescent="0.2">
      <c r="B36" s="69"/>
    </row>
    <row r="38" spans="2:4" ht="13.5" x14ac:dyDescent="0.25">
      <c r="B38" s="72"/>
    </row>
    <row r="39" spans="2:4" x14ac:dyDescent="0.2">
      <c r="B39" s="69"/>
    </row>
    <row r="40" spans="2:4" x14ac:dyDescent="0.2">
      <c r="B40" s="69"/>
    </row>
    <row r="41" spans="2:4" x14ac:dyDescent="0.2">
      <c r="B41" s="69"/>
    </row>
    <row r="48" spans="2:4" x14ac:dyDescent="0.2">
      <c r="C48" s="73"/>
      <c r="D48" s="74"/>
    </row>
    <row r="55" spans="3:4" customFormat="1" x14ac:dyDescent="0.2"/>
    <row r="58" spans="3:4" x14ac:dyDescent="0.2">
      <c r="C58"/>
      <c r="D58"/>
    </row>
  </sheetData>
  <mergeCells count="9">
    <mergeCell ref="B1:D1"/>
    <mergeCell ref="B2:D2"/>
    <mergeCell ref="B3:D3"/>
    <mergeCell ref="B4:D4"/>
    <mergeCell ref="B13:D13"/>
    <mergeCell ref="B7:D7"/>
    <mergeCell ref="B8:D8"/>
    <mergeCell ref="B10:D10"/>
    <mergeCell ref="B12:D12"/>
  </mergeCells>
  <phoneticPr fontId="8"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50"/>
  <sheetViews>
    <sheetView topLeftCell="W19" zoomScaleNormal="100" workbookViewId="0">
      <selection activeCell="AN44" sqref="AN44"/>
    </sheetView>
  </sheetViews>
  <sheetFormatPr defaultColWidth="9.140625" defaultRowHeight="12.75" x14ac:dyDescent="0.2"/>
  <cols>
    <col min="1" max="1" width="2.5703125" style="170" customWidth="1"/>
    <col min="2" max="2" width="5.85546875" style="170" customWidth="1"/>
    <col min="3" max="4" width="6.42578125" style="170" customWidth="1"/>
    <col min="5" max="6" width="8.85546875" style="170" customWidth="1"/>
    <col min="7" max="8" width="7.140625" style="170" customWidth="1"/>
    <col min="9" max="9" width="7" style="170" customWidth="1"/>
    <col min="10" max="10" width="7.7109375" style="170" customWidth="1"/>
    <col min="11" max="11" width="7" style="170" customWidth="1"/>
    <col min="12" max="12" width="7.7109375" style="170" customWidth="1"/>
    <col min="13" max="14" width="7.28515625" style="170" customWidth="1"/>
    <col min="15" max="15" width="7.85546875" style="170" customWidth="1"/>
    <col min="16" max="16" width="7.140625" style="170" customWidth="1"/>
    <col min="17" max="17" width="7.85546875" style="170" customWidth="1"/>
    <col min="18" max="18" width="7.28515625" style="170" customWidth="1"/>
    <col min="19" max="19" width="7" style="170" customWidth="1"/>
    <col min="20" max="20" width="7.42578125" style="170" customWidth="1"/>
    <col min="21" max="21" width="7.5703125" style="170" customWidth="1"/>
    <col min="22" max="22" width="7.140625" style="170" customWidth="1"/>
    <col min="23" max="23" width="8.42578125" style="170" customWidth="1"/>
    <col min="24" max="24" width="7.85546875" style="170" customWidth="1"/>
    <col min="25" max="26" width="7.5703125" style="170" customWidth="1"/>
    <col min="27" max="27" width="8.5703125" style="170" customWidth="1"/>
    <col min="28" max="28" width="8.140625" style="170" customWidth="1"/>
    <col min="29" max="30" width="7.140625" style="170" customWidth="1"/>
    <col min="31" max="31" width="8" style="170" customWidth="1"/>
    <col min="32" max="32" width="7.5703125" style="170" customWidth="1"/>
    <col min="33" max="33" width="8" style="170" customWidth="1"/>
    <col min="34" max="35" width="7.7109375" style="298" customWidth="1"/>
    <col min="36" max="36" width="6.42578125" style="245" customWidth="1"/>
    <col min="37" max="37" width="7.140625" style="245" customWidth="1"/>
    <col min="38" max="16384" width="9.140625" style="170"/>
  </cols>
  <sheetData>
    <row r="1" spans="1:42" x14ac:dyDescent="0.2">
      <c r="X1" s="225"/>
      <c r="Y1" s="232"/>
      <c r="Z1" s="232"/>
      <c r="AA1" s="232"/>
      <c r="AB1" s="232"/>
      <c r="AC1" s="232"/>
      <c r="AD1" s="232"/>
      <c r="AE1" s="232"/>
    </row>
    <row r="2" spans="1:42" ht="24.75" customHeight="1" x14ac:dyDescent="0.2"/>
    <row r="3" spans="1:42" x14ac:dyDescent="0.2">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299"/>
      <c r="AI3" s="299"/>
    </row>
    <row r="4" spans="1:42" ht="15.75" x14ac:dyDescent="0.25">
      <c r="C4" s="172"/>
      <c r="D4" s="173"/>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299"/>
      <c r="AI4" s="299"/>
      <c r="AK4" s="246" t="s">
        <v>65</v>
      </c>
    </row>
    <row r="5" spans="1:42" ht="15.75" x14ac:dyDescent="0.2">
      <c r="B5" s="542" t="s">
        <v>109</v>
      </c>
      <c r="C5" s="542"/>
      <c r="D5" s="542"/>
      <c r="E5" s="542"/>
      <c r="F5" s="542"/>
      <c r="G5" s="542"/>
      <c r="H5" s="542"/>
      <c r="I5" s="542"/>
      <c r="J5" s="542"/>
      <c r="K5" s="542"/>
      <c r="L5" s="542"/>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row>
    <row r="6" spans="1:42" ht="18" x14ac:dyDescent="0.2">
      <c r="B6" s="174"/>
      <c r="C6" s="175">
        <v>1970</v>
      </c>
      <c r="D6" s="176">
        <v>1980</v>
      </c>
      <c r="E6" s="175">
        <v>1990</v>
      </c>
      <c r="F6" s="300">
        <v>1991</v>
      </c>
      <c r="G6" s="300">
        <v>1992</v>
      </c>
      <c r="H6" s="300">
        <v>1993</v>
      </c>
      <c r="I6" s="300">
        <v>1994</v>
      </c>
      <c r="J6" s="300">
        <v>1995</v>
      </c>
      <c r="K6" s="300">
        <v>1996</v>
      </c>
      <c r="L6" s="300">
        <v>1997</v>
      </c>
      <c r="M6" s="300">
        <v>1998</v>
      </c>
      <c r="N6" s="300">
        <v>1999</v>
      </c>
      <c r="O6" s="300">
        <v>2000</v>
      </c>
      <c r="P6" s="300">
        <v>2001</v>
      </c>
      <c r="Q6" s="300">
        <v>2002</v>
      </c>
      <c r="R6" s="300">
        <v>2003</v>
      </c>
      <c r="S6" s="300">
        <v>2004</v>
      </c>
      <c r="T6" s="300">
        <v>2005</v>
      </c>
      <c r="U6" s="300">
        <v>2006</v>
      </c>
      <c r="V6" s="300">
        <v>2007</v>
      </c>
      <c r="W6" s="300">
        <v>2008</v>
      </c>
      <c r="X6" s="300">
        <v>2009</v>
      </c>
      <c r="Y6" s="300">
        <v>2010</v>
      </c>
      <c r="Z6" s="300">
        <v>2011</v>
      </c>
      <c r="AA6" s="300">
        <v>2012</v>
      </c>
      <c r="AB6" s="300">
        <v>2013</v>
      </c>
      <c r="AC6" s="300">
        <v>2014</v>
      </c>
      <c r="AD6" s="300">
        <v>2015</v>
      </c>
      <c r="AE6" s="300">
        <v>2016</v>
      </c>
      <c r="AF6" s="300">
        <v>2017</v>
      </c>
      <c r="AG6" s="300">
        <v>2018</v>
      </c>
      <c r="AH6" s="300">
        <v>2019</v>
      </c>
      <c r="AI6" s="300">
        <v>2020</v>
      </c>
      <c r="AJ6" s="372" t="s">
        <v>126</v>
      </c>
      <c r="AK6" s="372" t="s">
        <v>127</v>
      </c>
      <c r="AL6" s="177"/>
      <c r="AO6" s="225"/>
    </row>
    <row r="7" spans="1:42" x14ac:dyDescent="0.2">
      <c r="B7" s="178"/>
      <c r="C7" s="179"/>
      <c r="D7" s="180"/>
      <c r="E7" s="179"/>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361"/>
      <c r="AH7" s="361"/>
      <c r="AI7" s="361"/>
      <c r="AJ7" s="373" t="s">
        <v>56</v>
      </c>
      <c r="AK7" s="373" t="s">
        <v>56</v>
      </c>
      <c r="AL7" s="177"/>
      <c r="AO7" s="225"/>
    </row>
    <row r="8" spans="1:42" x14ac:dyDescent="0.2">
      <c r="A8" s="182"/>
      <c r="B8" s="183" t="s">
        <v>86</v>
      </c>
      <c r="C8" s="184"/>
      <c r="D8" s="185"/>
      <c r="E8" s="186">
        <f>SUM(E10:E36)</f>
        <v>71774</v>
      </c>
      <c r="F8" s="231">
        <f t="shared" ref="F8:AF8" si="0">SUM(F10:F36)</f>
        <v>70593</v>
      </c>
      <c r="G8" s="231">
        <f t="shared" si="0"/>
        <v>66295</v>
      </c>
      <c r="H8" s="231">
        <f t="shared" si="0"/>
        <v>61484</v>
      </c>
      <c r="I8" s="231">
        <f t="shared" si="0"/>
        <v>60900</v>
      </c>
      <c r="J8" s="231">
        <f t="shared" si="0"/>
        <v>60190</v>
      </c>
      <c r="K8" s="231">
        <f t="shared" si="0"/>
        <v>56382</v>
      </c>
      <c r="L8" s="231">
        <f t="shared" si="0"/>
        <v>57238</v>
      </c>
      <c r="M8" s="231">
        <f t="shared" si="0"/>
        <v>56047</v>
      </c>
      <c r="N8" s="231">
        <f t="shared" si="0"/>
        <v>54826</v>
      </c>
      <c r="O8" s="231">
        <f t="shared" si="0"/>
        <v>53502</v>
      </c>
      <c r="P8" s="231">
        <f t="shared" si="0"/>
        <v>51351</v>
      </c>
      <c r="Q8" s="231">
        <f t="shared" si="0"/>
        <v>50388</v>
      </c>
      <c r="R8" s="231">
        <f t="shared" si="0"/>
        <v>47394.44</v>
      </c>
      <c r="S8" s="231">
        <f t="shared" si="0"/>
        <v>44530</v>
      </c>
      <c r="T8" s="231">
        <f t="shared" si="0"/>
        <v>42607</v>
      </c>
      <c r="U8" s="231">
        <f t="shared" si="0"/>
        <v>40420</v>
      </c>
      <c r="V8" s="231">
        <f>SUM(V10:V36)</f>
        <v>40099.56</v>
      </c>
      <c r="W8" s="231">
        <f t="shared" si="0"/>
        <v>36953.64</v>
      </c>
      <c r="X8" s="231">
        <f t="shared" si="0"/>
        <v>33024</v>
      </c>
      <c r="Y8" s="231">
        <f t="shared" si="0"/>
        <v>29611.450700000001</v>
      </c>
      <c r="Z8" s="231">
        <f t="shared" si="0"/>
        <v>28748.2608</v>
      </c>
      <c r="AA8" s="231">
        <f t="shared" si="0"/>
        <v>26500.390500000001</v>
      </c>
      <c r="AB8" s="231">
        <f t="shared" si="0"/>
        <v>24225.866000000002</v>
      </c>
      <c r="AC8" s="231">
        <f t="shared" si="0"/>
        <v>24139.978999999999</v>
      </c>
      <c r="AD8" s="231">
        <f t="shared" si="0"/>
        <v>24358</v>
      </c>
      <c r="AE8" s="231">
        <f t="shared" si="0"/>
        <v>23808</v>
      </c>
      <c r="AF8" s="231">
        <f t="shared" si="0"/>
        <v>23393</v>
      </c>
      <c r="AG8" s="231">
        <f>SUM(AG10:AG36)</f>
        <v>23331</v>
      </c>
      <c r="AH8" s="231">
        <f>SUM(AH10:AH36)</f>
        <v>22756</v>
      </c>
      <c r="AI8" s="231">
        <f>SUM(AI10:AI36)</f>
        <v>18834</v>
      </c>
      <c r="AJ8" s="247">
        <f>AI8/AH8*100-100</f>
        <v>-17.235014941114429</v>
      </c>
      <c r="AK8" s="247">
        <f>AI8/P8*100-100</f>
        <v>-63.32301221008354</v>
      </c>
      <c r="AL8" s="183" t="s">
        <v>86</v>
      </c>
      <c r="AN8" s="225"/>
    </row>
    <row r="9" spans="1:42" x14ac:dyDescent="0.2">
      <c r="A9" s="182"/>
      <c r="B9" s="183" t="s">
        <v>81</v>
      </c>
      <c r="C9" s="184"/>
      <c r="D9" s="185"/>
      <c r="E9" s="186">
        <f t="shared" ref="E9:AH9" si="1">E8+E45</f>
        <v>77176</v>
      </c>
      <c r="F9" s="231">
        <f t="shared" si="1"/>
        <v>75346</v>
      </c>
      <c r="G9" s="231">
        <f t="shared" si="1"/>
        <v>70674</v>
      </c>
      <c r="H9" s="231">
        <f t="shared" si="1"/>
        <v>65441</v>
      </c>
      <c r="I9" s="231">
        <f t="shared" si="1"/>
        <v>64707</v>
      </c>
      <c r="J9" s="231">
        <f t="shared" si="1"/>
        <v>63955</v>
      </c>
      <c r="K9" s="231">
        <f t="shared" si="1"/>
        <v>60122</v>
      </c>
      <c r="L9" s="231">
        <f t="shared" si="1"/>
        <v>60981</v>
      </c>
      <c r="M9" s="231">
        <f t="shared" si="1"/>
        <v>59628</v>
      </c>
      <c r="N9" s="231">
        <f t="shared" si="1"/>
        <v>58390</v>
      </c>
      <c r="O9" s="231">
        <f t="shared" si="1"/>
        <v>57082</v>
      </c>
      <c r="P9" s="231">
        <f t="shared" si="1"/>
        <v>54949</v>
      </c>
      <c r="Q9" s="231">
        <f t="shared" si="1"/>
        <v>53969</v>
      </c>
      <c r="R9" s="231">
        <f t="shared" si="1"/>
        <v>51052.44</v>
      </c>
      <c r="S9" s="231">
        <f t="shared" si="1"/>
        <v>47898</v>
      </c>
      <c r="T9" s="231">
        <f t="shared" si="1"/>
        <v>45943</v>
      </c>
      <c r="U9" s="231">
        <f t="shared" si="1"/>
        <v>43718</v>
      </c>
      <c r="V9" s="231">
        <f>V8+V45</f>
        <v>43158.559999999998</v>
      </c>
      <c r="W9" s="231">
        <f t="shared" si="1"/>
        <v>39598.639999999999</v>
      </c>
      <c r="X9" s="231">
        <f t="shared" si="1"/>
        <v>35361</v>
      </c>
      <c r="Y9" s="231">
        <f t="shared" si="1"/>
        <v>31516.450700000001</v>
      </c>
      <c r="Z9" s="231">
        <f t="shared" si="1"/>
        <v>30708.2608</v>
      </c>
      <c r="AA9" s="231">
        <f t="shared" si="1"/>
        <v>28302.390500000001</v>
      </c>
      <c r="AB9" s="231">
        <f t="shared" si="1"/>
        <v>25995.866000000002</v>
      </c>
      <c r="AC9" s="231">
        <f t="shared" si="1"/>
        <v>25993.978999999999</v>
      </c>
      <c r="AD9" s="231">
        <f t="shared" si="1"/>
        <v>26162</v>
      </c>
      <c r="AE9" s="231">
        <f t="shared" si="1"/>
        <v>25668</v>
      </c>
      <c r="AF9" s="231">
        <f t="shared" si="1"/>
        <v>25249</v>
      </c>
      <c r="AG9" s="231">
        <f t="shared" si="1"/>
        <v>25170</v>
      </c>
      <c r="AH9" s="231">
        <f t="shared" si="1"/>
        <v>24564</v>
      </c>
      <c r="AI9" s="231"/>
      <c r="AJ9" s="247"/>
      <c r="AK9" s="247"/>
      <c r="AL9" s="183" t="s">
        <v>81</v>
      </c>
    </row>
    <row r="10" spans="1:42" x14ac:dyDescent="0.2">
      <c r="A10" s="182"/>
      <c r="B10" s="187" t="s">
        <v>26</v>
      </c>
      <c r="C10" s="188">
        <v>1544</v>
      </c>
      <c r="D10" s="188">
        <v>2396</v>
      </c>
      <c r="E10" s="189">
        <v>1976</v>
      </c>
      <c r="F10" s="190">
        <v>1873</v>
      </c>
      <c r="G10" s="190">
        <v>1671</v>
      </c>
      <c r="H10" s="190">
        <v>1660</v>
      </c>
      <c r="I10" s="190">
        <v>1692</v>
      </c>
      <c r="J10" s="190">
        <v>1449</v>
      </c>
      <c r="K10" s="190">
        <v>1356</v>
      </c>
      <c r="L10" s="190">
        <v>1364</v>
      </c>
      <c r="M10" s="190">
        <v>1500</v>
      </c>
      <c r="N10" s="190">
        <v>1397</v>
      </c>
      <c r="O10" s="190">
        <v>1470</v>
      </c>
      <c r="P10" s="190">
        <v>1486</v>
      </c>
      <c r="Q10" s="190">
        <v>1306</v>
      </c>
      <c r="R10" s="190">
        <v>1214</v>
      </c>
      <c r="S10" s="190">
        <v>1162</v>
      </c>
      <c r="T10" s="190">
        <v>1089</v>
      </c>
      <c r="U10" s="191">
        <v>1069</v>
      </c>
      <c r="V10" s="191">
        <v>1071</v>
      </c>
      <c r="W10" s="191">
        <v>944</v>
      </c>
      <c r="X10" s="191">
        <v>944</v>
      </c>
      <c r="Y10" s="190">
        <v>850</v>
      </c>
      <c r="Z10" s="190">
        <v>884</v>
      </c>
      <c r="AA10" s="190">
        <v>827</v>
      </c>
      <c r="AB10" s="190">
        <v>764</v>
      </c>
      <c r="AC10" s="190">
        <v>745</v>
      </c>
      <c r="AD10" s="190">
        <v>762</v>
      </c>
      <c r="AE10" s="191">
        <v>670</v>
      </c>
      <c r="AF10" s="415">
        <v>609</v>
      </c>
      <c r="AG10" s="415">
        <v>604</v>
      </c>
      <c r="AH10" s="191">
        <v>646</v>
      </c>
      <c r="AI10" s="190">
        <v>499</v>
      </c>
      <c r="AJ10" s="248">
        <f>AI10/AH10*100-100</f>
        <v>-22.755417956656345</v>
      </c>
      <c r="AK10" s="248">
        <f>AI10/P10*100-100</f>
        <v>-66.41991924629879</v>
      </c>
      <c r="AL10" s="187" t="s">
        <v>26</v>
      </c>
      <c r="AM10" s="301"/>
      <c r="AN10" s="302"/>
    </row>
    <row r="11" spans="1:42" x14ac:dyDescent="0.2">
      <c r="A11" s="182"/>
      <c r="B11" s="192" t="s">
        <v>9</v>
      </c>
      <c r="C11" s="193">
        <v>1066</v>
      </c>
      <c r="D11" s="193">
        <v>1199</v>
      </c>
      <c r="E11" s="193">
        <v>1567</v>
      </c>
      <c r="F11" s="194">
        <v>1114</v>
      </c>
      <c r="G11" s="194">
        <v>1299</v>
      </c>
      <c r="H11" s="194">
        <v>1307</v>
      </c>
      <c r="I11" s="194">
        <v>1390</v>
      </c>
      <c r="J11" s="194">
        <v>1264</v>
      </c>
      <c r="K11" s="194">
        <v>1014</v>
      </c>
      <c r="L11" s="194">
        <v>915</v>
      </c>
      <c r="M11" s="194">
        <v>1003</v>
      </c>
      <c r="N11" s="194">
        <v>1047</v>
      </c>
      <c r="O11" s="194">
        <v>1012</v>
      </c>
      <c r="P11" s="194">
        <v>1011</v>
      </c>
      <c r="Q11" s="194">
        <v>959</v>
      </c>
      <c r="R11" s="194">
        <v>960</v>
      </c>
      <c r="S11" s="194">
        <v>943</v>
      </c>
      <c r="T11" s="194">
        <v>957</v>
      </c>
      <c r="U11" s="194">
        <v>1043</v>
      </c>
      <c r="V11" s="194">
        <v>1006</v>
      </c>
      <c r="W11" s="194">
        <v>1061</v>
      </c>
      <c r="X11" s="194">
        <v>901</v>
      </c>
      <c r="Y11" s="194">
        <v>776</v>
      </c>
      <c r="Z11" s="194">
        <v>656</v>
      </c>
      <c r="AA11" s="194">
        <v>601</v>
      </c>
      <c r="AB11" s="194">
        <v>601</v>
      </c>
      <c r="AC11" s="194">
        <v>661</v>
      </c>
      <c r="AD11" s="194">
        <v>708</v>
      </c>
      <c r="AE11" s="194">
        <v>708</v>
      </c>
      <c r="AF11" s="194">
        <v>682</v>
      </c>
      <c r="AG11" s="194">
        <v>610</v>
      </c>
      <c r="AH11" s="194">
        <v>628</v>
      </c>
      <c r="AI11" s="194">
        <v>463</v>
      </c>
      <c r="AJ11" s="362">
        <f t="shared" ref="AJ11:AJ39" si="2">AI11/AH11*100-100</f>
        <v>-26.273885350318466</v>
      </c>
      <c r="AK11" s="362">
        <f t="shared" ref="AK11:AK36" si="3">AI11/P11*100-100</f>
        <v>-54.203758654797227</v>
      </c>
      <c r="AL11" s="192" t="s">
        <v>9</v>
      </c>
      <c r="AM11" s="301"/>
      <c r="AN11" s="302"/>
    </row>
    <row r="12" spans="1:42" x14ac:dyDescent="0.2">
      <c r="A12" s="182"/>
      <c r="B12" s="187" t="s">
        <v>11</v>
      </c>
      <c r="C12" s="195">
        <v>1983</v>
      </c>
      <c r="D12" s="195">
        <v>1261</v>
      </c>
      <c r="E12" s="196">
        <v>1291</v>
      </c>
      <c r="F12" s="190">
        <v>1331</v>
      </c>
      <c r="G12" s="190">
        <v>1571</v>
      </c>
      <c r="H12" s="190">
        <v>1524</v>
      </c>
      <c r="I12" s="190">
        <v>1637</v>
      </c>
      <c r="J12" s="190">
        <v>1588</v>
      </c>
      <c r="K12" s="197">
        <v>1562</v>
      </c>
      <c r="L12" s="197">
        <v>1597</v>
      </c>
      <c r="M12" s="197">
        <v>1360</v>
      </c>
      <c r="N12" s="197">
        <v>1455</v>
      </c>
      <c r="O12" s="197">
        <v>1486</v>
      </c>
      <c r="P12" s="197">
        <v>1333</v>
      </c>
      <c r="Q12" s="197">
        <v>1430</v>
      </c>
      <c r="R12" s="197">
        <v>1447</v>
      </c>
      <c r="S12" s="197">
        <v>1382</v>
      </c>
      <c r="T12" s="190">
        <v>1286</v>
      </c>
      <c r="U12" s="191">
        <v>1063</v>
      </c>
      <c r="V12" s="191">
        <v>1221</v>
      </c>
      <c r="W12" s="191">
        <v>1076</v>
      </c>
      <c r="X12" s="191">
        <v>901</v>
      </c>
      <c r="Y12" s="197">
        <v>802</v>
      </c>
      <c r="Z12" s="197">
        <v>773</v>
      </c>
      <c r="AA12" s="197">
        <v>742</v>
      </c>
      <c r="AB12" s="197">
        <v>654</v>
      </c>
      <c r="AC12" s="197">
        <v>688</v>
      </c>
      <c r="AD12" s="190">
        <v>734</v>
      </c>
      <c r="AE12" s="191">
        <v>611</v>
      </c>
      <c r="AF12" s="191">
        <v>577</v>
      </c>
      <c r="AG12" s="191">
        <v>656</v>
      </c>
      <c r="AH12" s="191">
        <v>618</v>
      </c>
      <c r="AI12" s="197">
        <v>518</v>
      </c>
      <c r="AJ12" s="248">
        <f t="shared" si="2"/>
        <v>-16.181229773462775</v>
      </c>
      <c r="AK12" s="248">
        <f t="shared" si="3"/>
        <v>-61.140285071267819</v>
      </c>
      <c r="AL12" s="187" t="s">
        <v>11</v>
      </c>
      <c r="AM12" s="301"/>
      <c r="AN12" s="302"/>
    </row>
    <row r="13" spans="1:42" x14ac:dyDescent="0.2">
      <c r="A13" s="182"/>
      <c r="B13" s="192" t="s">
        <v>22</v>
      </c>
      <c r="C13" s="194">
        <v>1208</v>
      </c>
      <c r="D13" s="198">
        <v>690</v>
      </c>
      <c r="E13" s="193">
        <v>634</v>
      </c>
      <c r="F13" s="194">
        <v>606</v>
      </c>
      <c r="G13" s="194">
        <v>577</v>
      </c>
      <c r="H13" s="194">
        <v>559</v>
      </c>
      <c r="I13" s="194">
        <v>546</v>
      </c>
      <c r="J13" s="194">
        <v>582</v>
      </c>
      <c r="K13" s="199">
        <v>514</v>
      </c>
      <c r="L13" s="199">
        <v>489</v>
      </c>
      <c r="M13" s="199">
        <v>499</v>
      </c>
      <c r="N13" s="199">
        <v>514</v>
      </c>
      <c r="O13" s="199">
        <v>498</v>
      </c>
      <c r="P13" s="199">
        <v>431</v>
      </c>
      <c r="Q13" s="199">
        <v>463</v>
      </c>
      <c r="R13" s="199">
        <v>432</v>
      </c>
      <c r="S13" s="199">
        <v>369</v>
      </c>
      <c r="T13" s="194">
        <v>331</v>
      </c>
      <c r="U13" s="200">
        <v>306</v>
      </c>
      <c r="V13" s="200">
        <v>406</v>
      </c>
      <c r="W13" s="200">
        <v>406</v>
      </c>
      <c r="X13" s="200">
        <v>303</v>
      </c>
      <c r="Y13" s="199">
        <v>255</v>
      </c>
      <c r="Z13" s="199">
        <v>220</v>
      </c>
      <c r="AA13" s="199">
        <v>167</v>
      </c>
      <c r="AB13" s="199">
        <v>191</v>
      </c>
      <c r="AC13" s="199">
        <v>182</v>
      </c>
      <c r="AD13" s="194">
        <v>178</v>
      </c>
      <c r="AE13" s="200">
        <v>211</v>
      </c>
      <c r="AF13" s="200">
        <v>175</v>
      </c>
      <c r="AG13" s="200">
        <v>171</v>
      </c>
      <c r="AH13" s="200">
        <v>199</v>
      </c>
      <c r="AI13" s="199">
        <v>163</v>
      </c>
      <c r="AJ13" s="362">
        <f t="shared" si="2"/>
        <v>-18.090452261306538</v>
      </c>
      <c r="AK13" s="362">
        <f t="shared" si="3"/>
        <v>-62.180974477958237</v>
      </c>
      <c r="AL13" s="192" t="s">
        <v>22</v>
      </c>
      <c r="AM13" s="301"/>
      <c r="AN13" s="302"/>
    </row>
    <row r="14" spans="1:42" x14ac:dyDescent="0.2">
      <c r="A14" s="182"/>
      <c r="B14" s="187" t="s">
        <v>27</v>
      </c>
      <c r="C14" s="201">
        <v>21332</v>
      </c>
      <c r="D14" s="201">
        <v>15050</v>
      </c>
      <c r="E14" s="189">
        <v>11046</v>
      </c>
      <c r="F14" s="190">
        <v>11300</v>
      </c>
      <c r="G14" s="190">
        <v>10631</v>
      </c>
      <c r="H14" s="190">
        <v>9949</v>
      </c>
      <c r="I14" s="190">
        <v>9814</v>
      </c>
      <c r="J14" s="190">
        <v>9454</v>
      </c>
      <c r="K14" s="197">
        <v>8758</v>
      </c>
      <c r="L14" s="197">
        <v>8549</v>
      </c>
      <c r="M14" s="197">
        <v>7792</v>
      </c>
      <c r="N14" s="197">
        <v>7772</v>
      </c>
      <c r="O14" s="197">
        <v>7503</v>
      </c>
      <c r="P14" s="197">
        <v>6977</v>
      </c>
      <c r="Q14" s="197">
        <v>6842</v>
      </c>
      <c r="R14" s="197">
        <v>6613</v>
      </c>
      <c r="S14" s="197">
        <v>5842</v>
      </c>
      <c r="T14" s="190">
        <v>5361</v>
      </c>
      <c r="U14" s="191">
        <v>5091</v>
      </c>
      <c r="V14" s="191">
        <v>4949</v>
      </c>
      <c r="W14" s="191">
        <v>4477</v>
      </c>
      <c r="X14" s="191">
        <v>4152</v>
      </c>
      <c r="Y14" s="197">
        <v>3648</v>
      </c>
      <c r="Z14" s="197">
        <v>4009</v>
      </c>
      <c r="AA14" s="197">
        <v>3600</v>
      </c>
      <c r="AB14" s="197">
        <v>3339</v>
      </c>
      <c r="AC14" s="197">
        <v>3377</v>
      </c>
      <c r="AD14" s="190">
        <v>3459</v>
      </c>
      <c r="AE14" s="191">
        <v>3206</v>
      </c>
      <c r="AF14" s="191">
        <v>3180</v>
      </c>
      <c r="AG14" s="191">
        <v>3275</v>
      </c>
      <c r="AH14" s="191">
        <v>3046</v>
      </c>
      <c r="AI14" s="197">
        <v>2719</v>
      </c>
      <c r="AJ14" s="248">
        <f t="shared" si="2"/>
        <v>-10.735390676296788</v>
      </c>
      <c r="AK14" s="248">
        <f t="shared" si="3"/>
        <v>-61.029095599828004</v>
      </c>
      <c r="AL14" s="187" t="s">
        <v>27</v>
      </c>
      <c r="AM14" s="301"/>
      <c r="AN14" s="302"/>
    </row>
    <row r="15" spans="1:42" x14ac:dyDescent="0.2">
      <c r="A15" s="182"/>
      <c r="B15" s="192" t="s">
        <v>12</v>
      </c>
      <c r="C15" s="202" t="s">
        <v>57</v>
      </c>
      <c r="D15" s="202">
        <v>303</v>
      </c>
      <c r="E15" s="193">
        <v>436</v>
      </c>
      <c r="F15" s="194">
        <v>490</v>
      </c>
      <c r="G15" s="194">
        <v>287</v>
      </c>
      <c r="H15" s="194">
        <v>321</v>
      </c>
      <c r="I15" s="194">
        <v>364</v>
      </c>
      <c r="J15" s="194">
        <v>332</v>
      </c>
      <c r="K15" s="199">
        <v>213</v>
      </c>
      <c r="L15" s="199">
        <v>280</v>
      </c>
      <c r="M15" s="199">
        <v>284</v>
      </c>
      <c r="N15" s="199">
        <v>232</v>
      </c>
      <c r="O15" s="199">
        <v>204</v>
      </c>
      <c r="P15" s="199">
        <v>199</v>
      </c>
      <c r="Q15" s="199">
        <v>223</v>
      </c>
      <c r="R15" s="199">
        <v>164</v>
      </c>
      <c r="S15" s="199">
        <v>170</v>
      </c>
      <c r="T15" s="194">
        <v>170</v>
      </c>
      <c r="U15" s="200">
        <v>204</v>
      </c>
      <c r="V15" s="200">
        <v>196</v>
      </c>
      <c r="W15" s="200">
        <v>132</v>
      </c>
      <c r="X15" s="200">
        <v>98</v>
      </c>
      <c r="Y15" s="199">
        <v>79</v>
      </c>
      <c r="Z15" s="199">
        <v>101</v>
      </c>
      <c r="AA15" s="199">
        <v>87</v>
      </c>
      <c r="AB15" s="199">
        <v>81</v>
      </c>
      <c r="AC15" s="199">
        <v>78</v>
      </c>
      <c r="AD15" s="194">
        <v>67</v>
      </c>
      <c r="AE15" s="200">
        <v>71</v>
      </c>
      <c r="AF15" s="200">
        <v>48</v>
      </c>
      <c r="AG15" s="200">
        <v>67</v>
      </c>
      <c r="AH15" s="200">
        <v>52</v>
      </c>
      <c r="AI15" s="199">
        <v>59</v>
      </c>
      <c r="AJ15" s="362">
        <f t="shared" si="2"/>
        <v>13.461538461538453</v>
      </c>
      <c r="AK15" s="362">
        <f t="shared" si="3"/>
        <v>-70.35175879396985</v>
      </c>
      <c r="AL15" s="192" t="s">
        <v>12</v>
      </c>
      <c r="AM15" s="301"/>
      <c r="AN15" s="302"/>
    </row>
    <row r="16" spans="1:42" x14ac:dyDescent="0.2">
      <c r="A16" s="182"/>
      <c r="B16" s="187" t="s">
        <v>30</v>
      </c>
      <c r="C16" s="201">
        <v>540</v>
      </c>
      <c r="D16" s="201">
        <v>564</v>
      </c>
      <c r="E16" s="189">
        <v>478</v>
      </c>
      <c r="F16" s="190">
        <v>445</v>
      </c>
      <c r="G16" s="190">
        <v>415</v>
      </c>
      <c r="H16" s="190">
        <v>431</v>
      </c>
      <c r="I16" s="190">
        <v>404</v>
      </c>
      <c r="J16" s="190">
        <v>437</v>
      </c>
      <c r="K16" s="197">
        <v>453</v>
      </c>
      <c r="L16" s="197">
        <v>473</v>
      </c>
      <c r="M16" s="197">
        <v>458</v>
      </c>
      <c r="N16" s="197">
        <v>414</v>
      </c>
      <c r="O16" s="197">
        <v>418</v>
      </c>
      <c r="P16" s="197">
        <v>412</v>
      </c>
      <c r="Q16" s="197">
        <v>376</v>
      </c>
      <c r="R16" s="197">
        <v>337</v>
      </c>
      <c r="S16" s="197">
        <v>377</v>
      </c>
      <c r="T16" s="190">
        <v>400</v>
      </c>
      <c r="U16" s="191">
        <v>365</v>
      </c>
      <c r="V16" s="191">
        <v>338</v>
      </c>
      <c r="W16" s="191">
        <v>280</v>
      </c>
      <c r="X16" s="191">
        <v>238</v>
      </c>
      <c r="Y16" s="197">
        <v>212</v>
      </c>
      <c r="Z16" s="197">
        <v>186</v>
      </c>
      <c r="AA16" s="197">
        <v>163</v>
      </c>
      <c r="AB16" s="197">
        <v>188</v>
      </c>
      <c r="AC16" s="197">
        <v>192</v>
      </c>
      <c r="AD16" s="190">
        <v>162</v>
      </c>
      <c r="AE16" s="191">
        <v>182</v>
      </c>
      <c r="AF16" s="191">
        <v>155</v>
      </c>
      <c r="AG16" s="191">
        <v>138</v>
      </c>
      <c r="AH16" s="191">
        <v>140</v>
      </c>
      <c r="AI16" s="197">
        <v>146</v>
      </c>
      <c r="AJ16" s="248">
        <f t="shared" si="2"/>
        <v>4.2857142857142918</v>
      </c>
      <c r="AK16" s="248">
        <f t="shared" si="3"/>
        <v>-64.5631067961165</v>
      </c>
      <c r="AL16" s="187" t="s">
        <v>30</v>
      </c>
      <c r="AM16" s="301"/>
      <c r="AN16" s="302"/>
      <c r="AP16" s="225"/>
    </row>
    <row r="17" spans="1:40" x14ac:dyDescent="0.2">
      <c r="A17" s="182"/>
      <c r="B17" s="192" t="s">
        <v>23</v>
      </c>
      <c r="C17" s="198">
        <v>1099</v>
      </c>
      <c r="D17" s="198">
        <v>1225</v>
      </c>
      <c r="E17" s="193">
        <v>1737</v>
      </c>
      <c r="F17" s="194">
        <v>2112</v>
      </c>
      <c r="G17" s="194">
        <v>2158</v>
      </c>
      <c r="H17" s="194">
        <v>2160</v>
      </c>
      <c r="I17" s="194">
        <v>2253</v>
      </c>
      <c r="J17" s="194">
        <v>2412</v>
      </c>
      <c r="K17" s="199">
        <v>2157</v>
      </c>
      <c r="L17" s="199">
        <v>2105</v>
      </c>
      <c r="M17" s="199">
        <v>2182</v>
      </c>
      <c r="N17" s="199">
        <v>2116</v>
      </c>
      <c r="O17" s="199">
        <v>2037</v>
      </c>
      <c r="P17" s="199">
        <v>1880</v>
      </c>
      <c r="Q17" s="199">
        <v>1634</v>
      </c>
      <c r="R17" s="199">
        <v>1605</v>
      </c>
      <c r="S17" s="199">
        <v>1670</v>
      </c>
      <c r="T17" s="194">
        <v>1658</v>
      </c>
      <c r="U17" s="200">
        <v>1657</v>
      </c>
      <c r="V17" s="200">
        <v>1612</v>
      </c>
      <c r="W17" s="200">
        <v>1555</v>
      </c>
      <c r="X17" s="200">
        <v>1456</v>
      </c>
      <c r="Y17" s="199">
        <v>1258</v>
      </c>
      <c r="Z17" s="199">
        <v>1141</v>
      </c>
      <c r="AA17" s="199">
        <v>988</v>
      </c>
      <c r="AB17" s="199">
        <v>879</v>
      </c>
      <c r="AC17" s="199">
        <v>795</v>
      </c>
      <c r="AD17" s="194">
        <v>793</v>
      </c>
      <c r="AE17" s="200">
        <v>824</v>
      </c>
      <c r="AF17" s="200">
        <v>731</v>
      </c>
      <c r="AG17" s="200">
        <v>700</v>
      </c>
      <c r="AH17" s="200">
        <v>688</v>
      </c>
      <c r="AI17" s="199">
        <v>584</v>
      </c>
      <c r="AJ17" s="362">
        <f t="shared" si="2"/>
        <v>-15.116279069767444</v>
      </c>
      <c r="AK17" s="362">
        <f t="shared" si="3"/>
        <v>-68.936170212765958</v>
      </c>
      <c r="AL17" s="192" t="s">
        <v>23</v>
      </c>
      <c r="AM17" s="301"/>
      <c r="AN17" s="302"/>
    </row>
    <row r="18" spans="1:40" x14ac:dyDescent="0.2">
      <c r="A18" s="182"/>
      <c r="B18" s="187" t="s">
        <v>28</v>
      </c>
      <c r="C18" s="201">
        <v>5456</v>
      </c>
      <c r="D18" s="201">
        <v>6522</v>
      </c>
      <c r="E18" s="189">
        <v>9032</v>
      </c>
      <c r="F18" s="190">
        <v>8837</v>
      </c>
      <c r="G18" s="190">
        <v>7818</v>
      </c>
      <c r="H18" s="190">
        <v>6375</v>
      </c>
      <c r="I18" s="190">
        <v>5612</v>
      </c>
      <c r="J18" s="190">
        <v>5749</v>
      </c>
      <c r="K18" s="197">
        <v>5482</v>
      </c>
      <c r="L18" s="197">
        <v>5604</v>
      </c>
      <c r="M18" s="197">
        <v>5956</v>
      </c>
      <c r="N18" s="197">
        <v>5738</v>
      </c>
      <c r="O18" s="197">
        <v>5777</v>
      </c>
      <c r="P18" s="197">
        <v>5517</v>
      </c>
      <c r="Q18" s="197">
        <v>5347</v>
      </c>
      <c r="R18" s="197">
        <v>5400</v>
      </c>
      <c r="S18" s="197">
        <v>4749</v>
      </c>
      <c r="T18" s="190">
        <v>4442</v>
      </c>
      <c r="U18" s="191">
        <v>4104</v>
      </c>
      <c r="V18" s="191">
        <v>3823</v>
      </c>
      <c r="W18" s="191">
        <v>3100</v>
      </c>
      <c r="X18" s="191">
        <v>2714</v>
      </c>
      <c r="Y18" s="197">
        <v>2479.4506999999999</v>
      </c>
      <c r="Z18" s="197">
        <v>2060.2608</v>
      </c>
      <c r="AA18" s="197">
        <v>1902.3905</v>
      </c>
      <c r="AB18" s="197">
        <v>1679.866</v>
      </c>
      <c r="AC18" s="197">
        <v>1687.979</v>
      </c>
      <c r="AD18" s="190">
        <v>1689</v>
      </c>
      <c r="AE18" s="191">
        <v>1810</v>
      </c>
      <c r="AF18" s="191">
        <v>1830</v>
      </c>
      <c r="AG18" s="191">
        <v>1806</v>
      </c>
      <c r="AH18" s="191">
        <v>1755</v>
      </c>
      <c r="AI18" s="197">
        <v>1370</v>
      </c>
      <c r="AJ18" s="248">
        <f t="shared" si="2"/>
        <v>-21.93732193732194</v>
      </c>
      <c r="AK18" s="248">
        <f t="shared" si="3"/>
        <v>-75.167663585281858</v>
      </c>
      <c r="AL18" s="187" t="s">
        <v>28</v>
      </c>
      <c r="AM18" s="301"/>
      <c r="AN18" s="302"/>
    </row>
    <row r="19" spans="1:40" x14ac:dyDescent="0.2">
      <c r="A19" s="182"/>
      <c r="B19" s="192" t="s">
        <v>29</v>
      </c>
      <c r="C19" s="198">
        <v>16387</v>
      </c>
      <c r="D19" s="198">
        <v>13672</v>
      </c>
      <c r="E19" s="193">
        <v>11215</v>
      </c>
      <c r="F19" s="194">
        <v>10483</v>
      </c>
      <c r="G19" s="194">
        <v>9902</v>
      </c>
      <c r="H19" s="194">
        <v>9865</v>
      </c>
      <c r="I19" s="194">
        <v>9019</v>
      </c>
      <c r="J19" s="194">
        <v>8892</v>
      </c>
      <c r="K19" s="199">
        <v>8540</v>
      </c>
      <c r="L19" s="199">
        <v>8445</v>
      </c>
      <c r="M19" s="199">
        <v>8920</v>
      </c>
      <c r="N19" s="199">
        <v>8486</v>
      </c>
      <c r="O19" s="199">
        <v>8079</v>
      </c>
      <c r="P19" s="199">
        <v>8162</v>
      </c>
      <c r="Q19" s="199">
        <v>7655</v>
      </c>
      <c r="R19" s="199">
        <v>6058</v>
      </c>
      <c r="S19" s="199">
        <v>5530</v>
      </c>
      <c r="T19" s="194">
        <v>5318</v>
      </c>
      <c r="U19" s="200">
        <v>4709</v>
      </c>
      <c r="V19" s="200">
        <v>4620</v>
      </c>
      <c r="W19" s="200">
        <v>4275</v>
      </c>
      <c r="X19" s="200">
        <v>4273</v>
      </c>
      <c r="Y19" s="199">
        <v>3992</v>
      </c>
      <c r="Z19" s="199">
        <v>3963</v>
      </c>
      <c r="AA19" s="199">
        <v>3653</v>
      </c>
      <c r="AB19" s="199">
        <v>3268</v>
      </c>
      <c r="AC19" s="199">
        <v>3384</v>
      </c>
      <c r="AD19" s="194">
        <v>3459</v>
      </c>
      <c r="AE19" s="200">
        <v>3471</v>
      </c>
      <c r="AF19" s="200">
        <v>3444</v>
      </c>
      <c r="AG19" s="200">
        <v>3246</v>
      </c>
      <c r="AH19" s="200">
        <v>3237</v>
      </c>
      <c r="AI19" s="199">
        <v>2538</v>
      </c>
      <c r="AJ19" s="362">
        <f t="shared" si="2"/>
        <v>-21.594068582020384</v>
      </c>
      <c r="AK19" s="362">
        <f t="shared" si="3"/>
        <v>-68.904680225434944</v>
      </c>
      <c r="AL19" s="192" t="s">
        <v>29</v>
      </c>
      <c r="AM19" s="301"/>
      <c r="AN19" s="302"/>
    </row>
    <row r="20" spans="1:40" x14ac:dyDescent="0.2">
      <c r="A20" s="182"/>
      <c r="B20" s="187" t="s">
        <v>39</v>
      </c>
      <c r="C20" s="203"/>
      <c r="D20" s="201">
        <v>1124</v>
      </c>
      <c r="E20" s="189">
        <v>1360</v>
      </c>
      <c r="F20" s="190"/>
      <c r="G20" s="190"/>
      <c r="H20" s="190"/>
      <c r="I20" s="190">
        <v>804</v>
      </c>
      <c r="J20" s="190">
        <v>800</v>
      </c>
      <c r="K20" s="190">
        <v>721</v>
      </c>
      <c r="L20" s="190">
        <v>714</v>
      </c>
      <c r="M20" s="190">
        <v>646</v>
      </c>
      <c r="N20" s="190">
        <v>662</v>
      </c>
      <c r="O20" s="190">
        <v>655</v>
      </c>
      <c r="P20" s="190">
        <v>647</v>
      </c>
      <c r="Q20" s="190">
        <v>627</v>
      </c>
      <c r="R20" s="190">
        <v>701</v>
      </c>
      <c r="S20" s="190">
        <v>608</v>
      </c>
      <c r="T20" s="190">
        <v>597</v>
      </c>
      <c r="U20" s="190">
        <v>614</v>
      </c>
      <c r="V20" s="190">
        <v>619</v>
      </c>
      <c r="W20" s="190">
        <v>664</v>
      </c>
      <c r="X20" s="190">
        <v>548</v>
      </c>
      <c r="Y20" s="190">
        <v>426</v>
      </c>
      <c r="Z20" s="190">
        <v>418</v>
      </c>
      <c r="AA20" s="190">
        <v>393</v>
      </c>
      <c r="AB20" s="190">
        <v>368</v>
      </c>
      <c r="AC20" s="190">
        <v>308</v>
      </c>
      <c r="AD20" s="190">
        <v>348</v>
      </c>
      <c r="AE20" s="190">
        <v>307</v>
      </c>
      <c r="AF20" s="190">
        <v>331</v>
      </c>
      <c r="AG20" s="190">
        <v>317</v>
      </c>
      <c r="AH20" s="190">
        <v>297</v>
      </c>
      <c r="AI20" s="190">
        <v>237</v>
      </c>
      <c r="AJ20" s="248">
        <f t="shared" si="2"/>
        <v>-20.202020202020194</v>
      </c>
      <c r="AK20" s="248">
        <f t="shared" si="3"/>
        <v>-63.369397217928899</v>
      </c>
      <c r="AL20" s="187" t="s">
        <v>39</v>
      </c>
      <c r="AM20" s="301"/>
      <c r="AN20" s="302"/>
    </row>
    <row r="21" spans="1:40" x14ac:dyDescent="0.2">
      <c r="A21" s="182"/>
      <c r="B21" s="205" t="s">
        <v>31</v>
      </c>
      <c r="C21" s="206">
        <v>11004</v>
      </c>
      <c r="D21" s="206">
        <v>9220</v>
      </c>
      <c r="E21" s="207">
        <v>7151</v>
      </c>
      <c r="F21" s="208">
        <v>8109</v>
      </c>
      <c r="G21" s="208">
        <v>8053</v>
      </c>
      <c r="H21" s="208">
        <v>7187</v>
      </c>
      <c r="I21" s="208">
        <v>7091</v>
      </c>
      <c r="J21" s="208">
        <v>7020</v>
      </c>
      <c r="K21" s="209">
        <v>6676</v>
      </c>
      <c r="L21" s="209">
        <v>6714</v>
      </c>
      <c r="M21" s="209">
        <v>6313</v>
      </c>
      <c r="N21" s="209">
        <v>6688</v>
      </c>
      <c r="O21" s="209">
        <v>7061</v>
      </c>
      <c r="P21" s="209">
        <v>7096</v>
      </c>
      <c r="Q21" s="209">
        <v>6980</v>
      </c>
      <c r="R21" s="209">
        <v>6563</v>
      </c>
      <c r="S21" s="209">
        <v>6122</v>
      </c>
      <c r="T21" s="208">
        <v>5818</v>
      </c>
      <c r="U21" s="210">
        <v>5669</v>
      </c>
      <c r="V21" s="210">
        <v>5131</v>
      </c>
      <c r="W21" s="210">
        <v>4725</v>
      </c>
      <c r="X21" s="210">
        <v>4237</v>
      </c>
      <c r="Y21" s="209">
        <v>4114</v>
      </c>
      <c r="Z21" s="209">
        <v>3860</v>
      </c>
      <c r="AA21" s="209">
        <v>3753</v>
      </c>
      <c r="AB21" s="209">
        <v>3401</v>
      </c>
      <c r="AC21" s="209">
        <v>3381</v>
      </c>
      <c r="AD21" s="208">
        <v>3428</v>
      </c>
      <c r="AE21" s="210">
        <v>3283</v>
      </c>
      <c r="AF21" s="210">
        <v>3378</v>
      </c>
      <c r="AG21" s="210">
        <v>3334</v>
      </c>
      <c r="AH21" s="210">
        <v>3173</v>
      </c>
      <c r="AI21" s="209">
        <v>2395</v>
      </c>
      <c r="AJ21" s="362">
        <f t="shared" si="2"/>
        <v>-24.519382288055468</v>
      </c>
      <c r="AK21" s="362">
        <f t="shared" si="3"/>
        <v>-66.248590755355139</v>
      </c>
      <c r="AL21" s="205" t="s">
        <v>31</v>
      </c>
      <c r="AM21" s="301"/>
      <c r="AN21" s="302"/>
    </row>
    <row r="22" spans="1:40" x14ac:dyDescent="0.2">
      <c r="A22" s="182"/>
      <c r="B22" s="187" t="s">
        <v>10</v>
      </c>
      <c r="C22" s="211">
        <v>143</v>
      </c>
      <c r="D22" s="201">
        <v>85</v>
      </c>
      <c r="E22" s="189">
        <v>101</v>
      </c>
      <c r="F22" s="190">
        <v>103</v>
      </c>
      <c r="G22" s="190">
        <v>132</v>
      </c>
      <c r="H22" s="190">
        <v>115</v>
      </c>
      <c r="I22" s="190">
        <v>133</v>
      </c>
      <c r="J22" s="190">
        <v>118</v>
      </c>
      <c r="K22" s="197">
        <v>128</v>
      </c>
      <c r="L22" s="197">
        <v>115</v>
      </c>
      <c r="M22" s="197">
        <v>111</v>
      </c>
      <c r="N22" s="197">
        <v>113</v>
      </c>
      <c r="O22" s="197">
        <v>111</v>
      </c>
      <c r="P22" s="197">
        <v>98</v>
      </c>
      <c r="Q22" s="197">
        <v>94</v>
      </c>
      <c r="R22" s="197">
        <v>97</v>
      </c>
      <c r="S22" s="197">
        <v>117</v>
      </c>
      <c r="T22" s="190">
        <v>102</v>
      </c>
      <c r="U22" s="191">
        <v>86</v>
      </c>
      <c r="V22" s="191">
        <v>89</v>
      </c>
      <c r="W22" s="191">
        <v>82</v>
      </c>
      <c r="X22" s="191">
        <v>71</v>
      </c>
      <c r="Y22" s="197">
        <v>60</v>
      </c>
      <c r="Z22" s="197">
        <v>71</v>
      </c>
      <c r="AA22" s="197">
        <v>51</v>
      </c>
      <c r="AB22" s="197">
        <v>44</v>
      </c>
      <c r="AC22" s="197">
        <v>45</v>
      </c>
      <c r="AD22" s="190">
        <v>57</v>
      </c>
      <c r="AE22" s="191">
        <v>46</v>
      </c>
      <c r="AF22" s="191">
        <v>53</v>
      </c>
      <c r="AG22" s="191">
        <v>49</v>
      </c>
      <c r="AH22" s="191">
        <v>52</v>
      </c>
      <c r="AI22" s="197">
        <v>48</v>
      </c>
      <c r="AJ22" s="248">
        <f t="shared" si="2"/>
        <v>-7.6923076923076934</v>
      </c>
      <c r="AK22" s="248">
        <f t="shared" si="3"/>
        <v>-51.020408163265309</v>
      </c>
      <c r="AL22" s="187" t="s">
        <v>10</v>
      </c>
      <c r="AM22" s="301"/>
      <c r="AN22" s="302"/>
    </row>
    <row r="23" spans="1:40" x14ac:dyDescent="0.2">
      <c r="A23" s="182"/>
      <c r="B23" s="205" t="s">
        <v>14</v>
      </c>
      <c r="C23" s="212" t="s">
        <v>57</v>
      </c>
      <c r="D23" s="212">
        <v>705</v>
      </c>
      <c r="E23" s="207">
        <v>947</v>
      </c>
      <c r="F23" s="208">
        <v>997</v>
      </c>
      <c r="G23" s="208">
        <v>787</v>
      </c>
      <c r="H23" s="208">
        <v>724</v>
      </c>
      <c r="I23" s="208">
        <v>774</v>
      </c>
      <c r="J23" s="208">
        <v>660</v>
      </c>
      <c r="K23" s="209">
        <v>594</v>
      </c>
      <c r="L23" s="209">
        <v>567</v>
      </c>
      <c r="M23" s="209">
        <v>677</v>
      </c>
      <c r="N23" s="209">
        <v>652</v>
      </c>
      <c r="O23" s="209">
        <v>635</v>
      </c>
      <c r="P23" s="209">
        <v>558</v>
      </c>
      <c r="Q23" s="209">
        <v>559</v>
      </c>
      <c r="R23" s="209">
        <v>532.44000000000005</v>
      </c>
      <c r="S23" s="209">
        <v>516</v>
      </c>
      <c r="T23" s="208">
        <v>442</v>
      </c>
      <c r="U23" s="210">
        <v>407</v>
      </c>
      <c r="V23" s="210">
        <v>419</v>
      </c>
      <c r="W23" s="210">
        <v>316</v>
      </c>
      <c r="X23" s="210">
        <v>254</v>
      </c>
      <c r="Y23" s="209">
        <v>218</v>
      </c>
      <c r="Z23" s="209">
        <v>179</v>
      </c>
      <c r="AA23" s="209">
        <v>177</v>
      </c>
      <c r="AB23" s="209">
        <v>179</v>
      </c>
      <c r="AC23" s="209">
        <v>212</v>
      </c>
      <c r="AD23" s="208">
        <v>188</v>
      </c>
      <c r="AE23" s="210">
        <v>158</v>
      </c>
      <c r="AF23" s="210">
        <v>136</v>
      </c>
      <c r="AG23" s="210">
        <v>148</v>
      </c>
      <c r="AH23" s="210">
        <v>132</v>
      </c>
      <c r="AI23" s="209">
        <v>139</v>
      </c>
      <c r="AJ23" s="362">
        <f t="shared" si="2"/>
        <v>5.3030303030302974</v>
      </c>
      <c r="AK23" s="362">
        <f t="shared" si="3"/>
        <v>-75.089605734767019</v>
      </c>
      <c r="AL23" s="205" t="s">
        <v>14</v>
      </c>
      <c r="AM23" s="301"/>
      <c r="AN23" s="302"/>
    </row>
    <row r="24" spans="1:40" x14ac:dyDescent="0.2">
      <c r="A24" s="182"/>
      <c r="B24" s="187" t="s">
        <v>15</v>
      </c>
      <c r="C24" s="211" t="s">
        <v>57</v>
      </c>
      <c r="D24" s="211">
        <v>836</v>
      </c>
      <c r="E24" s="189">
        <v>1001</v>
      </c>
      <c r="F24" s="190">
        <v>1093</v>
      </c>
      <c r="G24" s="190">
        <v>779</v>
      </c>
      <c r="H24" s="190">
        <v>958</v>
      </c>
      <c r="I24" s="190">
        <v>765</v>
      </c>
      <c r="J24" s="190">
        <v>672</v>
      </c>
      <c r="K24" s="197">
        <v>667</v>
      </c>
      <c r="L24" s="197">
        <v>752</v>
      </c>
      <c r="M24" s="197">
        <v>829</v>
      </c>
      <c r="N24" s="197">
        <v>748</v>
      </c>
      <c r="O24" s="197">
        <v>641</v>
      </c>
      <c r="P24" s="197">
        <v>706</v>
      </c>
      <c r="Q24" s="197">
        <v>697</v>
      </c>
      <c r="R24" s="197">
        <v>709</v>
      </c>
      <c r="S24" s="197">
        <v>752</v>
      </c>
      <c r="T24" s="190">
        <v>773</v>
      </c>
      <c r="U24" s="191">
        <v>760</v>
      </c>
      <c r="V24" s="191">
        <v>740</v>
      </c>
      <c r="W24" s="191">
        <v>499</v>
      </c>
      <c r="X24" s="191">
        <v>370</v>
      </c>
      <c r="Y24" s="197">
        <v>299</v>
      </c>
      <c r="Z24" s="197">
        <v>296</v>
      </c>
      <c r="AA24" s="197">
        <v>302</v>
      </c>
      <c r="AB24" s="197">
        <v>256</v>
      </c>
      <c r="AC24" s="197">
        <v>267</v>
      </c>
      <c r="AD24" s="190">
        <v>242</v>
      </c>
      <c r="AE24" s="191">
        <v>188</v>
      </c>
      <c r="AF24" s="191">
        <v>191</v>
      </c>
      <c r="AG24" s="191">
        <v>173</v>
      </c>
      <c r="AH24" s="191">
        <v>186</v>
      </c>
      <c r="AI24" s="197">
        <v>175</v>
      </c>
      <c r="AJ24" s="248">
        <f t="shared" si="2"/>
        <v>-5.9139784946236489</v>
      </c>
      <c r="AK24" s="248">
        <f t="shared" si="3"/>
        <v>-75.212464589235125</v>
      </c>
      <c r="AL24" s="187" t="s">
        <v>15</v>
      </c>
      <c r="AM24" s="301"/>
      <c r="AN24" s="302"/>
    </row>
    <row r="25" spans="1:40" x14ac:dyDescent="0.2">
      <c r="A25" s="182"/>
      <c r="B25" s="205" t="s">
        <v>32</v>
      </c>
      <c r="C25" s="206">
        <v>132</v>
      </c>
      <c r="D25" s="206">
        <v>98</v>
      </c>
      <c r="E25" s="207">
        <v>71</v>
      </c>
      <c r="F25" s="208">
        <v>83</v>
      </c>
      <c r="G25" s="208">
        <v>69</v>
      </c>
      <c r="H25" s="208">
        <v>78</v>
      </c>
      <c r="I25" s="208">
        <v>65</v>
      </c>
      <c r="J25" s="208">
        <v>70</v>
      </c>
      <c r="K25" s="209">
        <v>71</v>
      </c>
      <c r="L25" s="209">
        <v>60</v>
      </c>
      <c r="M25" s="209">
        <v>57</v>
      </c>
      <c r="N25" s="209">
        <v>58</v>
      </c>
      <c r="O25" s="209">
        <v>76</v>
      </c>
      <c r="P25" s="209">
        <v>70</v>
      </c>
      <c r="Q25" s="209">
        <v>62</v>
      </c>
      <c r="R25" s="209">
        <v>53</v>
      </c>
      <c r="S25" s="209">
        <v>50</v>
      </c>
      <c r="T25" s="208">
        <v>47</v>
      </c>
      <c r="U25" s="210">
        <v>43</v>
      </c>
      <c r="V25" s="210">
        <v>46</v>
      </c>
      <c r="W25" s="210">
        <v>35</v>
      </c>
      <c r="X25" s="210">
        <v>48</v>
      </c>
      <c r="Y25" s="209">
        <v>32</v>
      </c>
      <c r="Z25" s="209">
        <v>33</v>
      </c>
      <c r="AA25" s="209">
        <v>34</v>
      </c>
      <c r="AB25" s="209">
        <v>45</v>
      </c>
      <c r="AC25" s="209">
        <v>35</v>
      </c>
      <c r="AD25" s="208">
        <v>36</v>
      </c>
      <c r="AE25" s="210">
        <v>32</v>
      </c>
      <c r="AF25" s="210">
        <v>25</v>
      </c>
      <c r="AG25" s="210">
        <v>36</v>
      </c>
      <c r="AH25" s="210">
        <v>22</v>
      </c>
      <c r="AI25" s="209">
        <v>26</v>
      </c>
      <c r="AJ25" s="362">
        <f t="shared" si="2"/>
        <v>18.181818181818187</v>
      </c>
      <c r="AK25" s="362">
        <f t="shared" si="3"/>
        <v>-62.857142857142854</v>
      </c>
      <c r="AL25" s="205" t="s">
        <v>32</v>
      </c>
      <c r="AM25" s="301"/>
      <c r="AN25" s="302"/>
    </row>
    <row r="26" spans="1:40" x14ac:dyDescent="0.2">
      <c r="A26" s="182"/>
      <c r="B26" s="187" t="s">
        <v>13</v>
      </c>
      <c r="C26" s="211">
        <v>1707</v>
      </c>
      <c r="D26" s="211">
        <v>1630</v>
      </c>
      <c r="E26" s="189">
        <v>2432</v>
      </c>
      <c r="F26" s="190">
        <v>2120</v>
      </c>
      <c r="G26" s="190">
        <v>2101</v>
      </c>
      <c r="H26" s="190">
        <v>1678</v>
      </c>
      <c r="I26" s="190">
        <v>1562</v>
      </c>
      <c r="J26" s="190">
        <v>1589</v>
      </c>
      <c r="K26" s="197">
        <v>1370</v>
      </c>
      <c r="L26" s="197">
        <v>1391</v>
      </c>
      <c r="M26" s="197">
        <v>1371</v>
      </c>
      <c r="N26" s="197">
        <v>1306</v>
      </c>
      <c r="O26" s="197">
        <v>1200</v>
      </c>
      <c r="P26" s="197">
        <v>1239</v>
      </c>
      <c r="Q26" s="197">
        <v>1429</v>
      </c>
      <c r="R26" s="197">
        <v>1326</v>
      </c>
      <c r="S26" s="197">
        <v>1296</v>
      </c>
      <c r="T26" s="190">
        <v>1278</v>
      </c>
      <c r="U26" s="191">
        <v>1303</v>
      </c>
      <c r="V26" s="191">
        <v>1232</v>
      </c>
      <c r="W26" s="191">
        <v>996</v>
      </c>
      <c r="X26" s="191">
        <v>822</v>
      </c>
      <c r="Y26" s="197">
        <v>740</v>
      </c>
      <c r="Z26" s="197">
        <v>638</v>
      </c>
      <c r="AA26" s="197">
        <v>605</v>
      </c>
      <c r="AB26" s="197">
        <v>591</v>
      </c>
      <c r="AC26" s="197">
        <v>626</v>
      </c>
      <c r="AD26" s="190">
        <v>644</v>
      </c>
      <c r="AE26" s="191">
        <v>607</v>
      </c>
      <c r="AF26" s="191">
        <v>625</v>
      </c>
      <c r="AG26" s="191">
        <v>633</v>
      </c>
      <c r="AH26" s="191">
        <v>602</v>
      </c>
      <c r="AI26" s="197">
        <v>460</v>
      </c>
      <c r="AJ26" s="248">
        <f t="shared" si="2"/>
        <v>-23.588039867109629</v>
      </c>
      <c r="AK26" s="248">
        <f t="shared" si="3"/>
        <v>-62.873284907183212</v>
      </c>
      <c r="AL26" s="187" t="s">
        <v>13</v>
      </c>
      <c r="AM26" s="301"/>
      <c r="AN26" s="302"/>
    </row>
    <row r="27" spans="1:40" x14ac:dyDescent="0.2">
      <c r="A27" s="182"/>
      <c r="B27" s="205" t="s">
        <v>16</v>
      </c>
      <c r="C27" s="212">
        <v>34</v>
      </c>
      <c r="D27" s="212">
        <v>20</v>
      </c>
      <c r="E27" s="207">
        <v>4</v>
      </c>
      <c r="F27" s="208">
        <v>16</v>
      </c>
      <c r="G27" s="208">
        <v>11</v>
      </c>
      <c r="H27" s="208">
        <v>14</v>
      </c>
      <c r="I27" s="208">
        <v>6</v>
      </c>
      <c r="J27" s="208">
        <v>14</v>
      </c>
      <c r="K27" s="209">
        <v>19</v>
      </c>
      <c r="L27" s="209">
        <v>18</v>
      </c>
      <c r="M27" s="209">
        <v>17</v>
      </c>
      <c r="N27" s="209">
        <v>4</v>
      </c>
      <c r="O27" s="209">
        <v>15</v>
      </c>
      <c r="P27" s="209">
        <v>16</v>
      </c>
      <c r="Q27" s="209">
        <v>16</v>
      </c>
      <c r="R27" s="209">
        <v>16</v>
      </c>
      <c r="S27" s="209">
        <v>13</v>
      </c>
      <c r="T27" s="208">
        <v>17</v>
      </c>
      <c r="U27" s="210">
        <v>11</v>
      </c>
      <c r="V27" s="210">
        <v>14</v>
      </c>
      <c r="W27" s="210">
        <v>15</v>
      </c>
      <c r="X27" s="210">
        <v>21</v>
      </c>
      <c r="Y27" s="209">
        <v>13</v>
      </c>
      <c r="Z27" s="209">
        <v>16</v>
      </c>
      <c r="AA27" s="209">
        <v>9</v>
      </c>
      <c r="AB27" s="209">
        <v>17</v>
      </c>
      <c r="AC27" s="209">
        <v>10</v>
      </c>
      <c r="AD27" s="208">
        <v>11</v>
      </c>
      <c r="AE27" s="210">
        <v>23</v>
      </c>
      <c r="AF27" s="210">
        <v>19</v>
      </c>
      <c r="AG27" s="210">
        <v>18</v>
      </c>
      <c r="AH27" s="210">
        <v>16</v>
      </c>
      <c r="AI27" s="209">
        <v>11</v>
      </c>
      <c r="AJ27" s="362">
        <f t="shared" si="2"/>
        <v>-31.25</v>
      </c>
      <c r="AK27" s="362">
        <f t="shared" si="3"/>
        <v>-31.25</v>
      </c>
      <c r="AL27" s="205" t="s">
        <v>16</v>
      </c>
      <c r="AM27" s="301"/>
      <c r="AN27" s="302"/>
    </row>
    <row r="28" spans="1:40" x14ac:dyDescent="0.2">
      <c r="A28" s="182"/>
      <c r="B28" s="187" t="s">
        <v>24</v>
      </c>
      <c r="C28" s="201">
        <v>3181</v>
      </c>
      <c r="D28" s="201">
        <v>1997</v>
      </c>
      <c r="E28" s="189">
        <v>1376</v>
      </c>
      <c r="F28" s="190">
        <v>1281</v>
      </c>
      <c r="G28" s="190">
        <v>1253</v>
      </c>
      <c r="H28" s="190">
        <v>1235</v>
      </c>
      <c r="I28" s="190">
        <v>1298</v>
      </c>
      <c r="J28" s="190">
        <v>1334</v>
      </c>
      <c r="K28" s="197">
        <v>1180</v>
      </c>
      <c r="L28" s="197">
        <v>1163</v>
      </c>
      <c r="M28" s="197">
        <v>1066</v>
      </c>
      <c r="N28" s="197">
        <v>1090</v>
      </c>
      <c r="O28" s="197">
        <v>1082</v>
      </c>
      <c r="P28" s="197">
        <v>993</v>
      </c>
      <c r="Q28" s="197">
        <v>987</v>
      </c>
      <c r="R28" s="197">
        <v>1028</v>
      </c>
      <c r="S28" s="197">
        <v>804</v>
      </c>
      <c r="T28" s="190">
        <v>750</v>
      </c>
      <c r="U28" s="191">
        <v>730</v>
      </c>
      <c r="V28" s="191">
        <v>709</v>
      </c>
      <c r="W28" s="191">
        <v>677</v>
      </c>
      <c r="X28" s="191">
        <v>644</v>
      </c>
      <c r="Y28" s="197">
        <v>537</v>
      </c>
      <c r="Z28" s="197">
        <v>546</v>
      </c>
      <c r="AA28" s="197">
        <v>562</v>
      </c>
      <c r="AB28" s="197">
        <v>476</v>
      </c>
      <c r="AC28" s="197">
        <v>476</v>
      </c>
      <c r="AD28" s="190">
        <v>531</v>
      </c>
      <c r="AE28" s="191">
        <v>533</v>
      </c>
      <c r="AF28" s="191">
        <v>535</v>
      </c>
      <c r="AG28" s="191">
        <v>598</v>
      </c>
      <c r="AH28" s="191">
        <v>586</v>
      </c>
      <c r="AI28" s="197">
        <v>515</v>
      </c>
      <c r="AJ28" s="248">
        <f t="shared" si="2"/>
        <v>-12.116040955631405</v>
      </c>
      <c r="AK28" s="248">
        <f t="shared" si="3"/>
        <v>-48.136958710976842</v>
      </c>
      <c r="AL28" s="187" t="s">
        <v>24</v>
      </c>
      <c r="AM28" s="301"/>
      <c r="AN28" s="302"/>
    </row>
    <row r="29" spans="1:40" x14ac:dyDescent="0.2">
      <c r="A29" s="182"/>
      <c r="B29" s="205" t="s">
        <v>33</v>
      </c>
      <c r="C29" s="206">
        <v>2507</v>
      </c>
      <c r="D29" s="206">
        <v>2003</v>
      </c>
      <c r="E29" s="207">
        <v>1558</v>
      </c>
      <c r="F29" s="208">
        <v>1551</v>
      </c>
      <c r="G29" s="208">
        <v>1403</v>
      </c>
      <c r="H29" s="208">
        <v>1283</v>
      </c>
      <c r="I29" s="208">
        <v>1338</v>
      </c>
      <c r="J29" s="208">
        <v>1210</v>
      </c>
      <c r="K29" s="208">
        <v>1027</v>
      </c>
      <c r="L29" s="208">
        <v>1105</v>
      </c>
      <c r="M29" s="208">
        <v>963</v>
      </c>
      <c r="N29" s="208">
        <v>1079</v>
      </c>
      <c r="O29" s="208">
        <v>976</v>
      </c>
      <c r="P29" s="208">
        <v>958</v>
      </c>
      <c r="Q29" s="208">
        <v>956</v>
      </c>
      <c r="R29" s="208">
        <v>931</v>
      </c>
      <c r="S29" s="208">
        <v>878</v>
      </c>
      <c r="T29" s="208">
        <v>768</v>
      </c>
      <c r="U29" s="210">
        <v>730</v>
      </c>
      <c r="V29" s="210">
        <v>691</v>
      </c>
      <c r="W29" s="210">
        <v>679</v>
      </c>
      <c r="X29" s="210">
        <v>633</v>
      </c>
      <c r="Y29" s="208">
        <v>552</v>
      </c>
      <c r="Z29" s="208">
        <v>523</v>
      </c>
      <c r="AA29" s="208">
        <v>531</v>
      </c>
      <c r="AB29" s="208">
        <v>455</v>
      </c>
      <c r="AC29" s="208">
        <v>430</v>
      </c>
      <c r="AD29" s="208">
        <v>479</v>
      </c>
      <c r="AE29" s="210">
        <v>432</v>
      </c>
      <c r="AF29" s="210">
        <v>414</v>
      </c>
      <c r="AG29" s="210">
        <v>409</v>
      </c>
      <c r="AH29" s="210">
        <v>416</v>
      </c>
      <c r="AI29" s="208">
        <v>344</v>
      </c>
      <c r="AJ29" s="362">
        <f t="shared" si="2"/>
        <v>-17.307692307692307</v>
      </c>
      <c r="AK29" s="362">
        <f t="shared" si="3"/>
        <v>-64.091858037578277</v>
      </c>
      <c r="AL29" s="205" t="s">
        <v>33</v>
      </c>
      <c r="AM29" s="301"/>
      <c r="AN29" s="302"/>
    </row>
    <row r="30" spans="1:40" x14ac:dyDescent="0.2">
      <c r="A30" s="182"/>
      <c r="B30" s="187" t="s">
        <v>17</v>
      </c>
      <c r="C30" s="211">
        <v>3446</v>
      </c>
      <c r="D30" s="211">
        <v>6002</v>
      </c>
      <c r="E30" s="189">
        <v>7333</v>
      </c>
      <c r="F30" s="190">
        <v>7901</v>
      </c>
      <c r="G30" s="190">
        <v>6946</v>
      </c>
      <c r="H30" s="190">
        <v>6341</v>
      </c>
      <c r="I30" s="190">
        <v>6744</v>
      </c>
      <c r="J30" s="190">
        <v>6900</v>
      </c>
      <c r="K30" s="197">
        <v>6359</v>
      </c>
      <c r="L30" s="197">
        <v>7310</v>
      </c>
      <c r="M30" s="197">
        <v>7080</v>
      </c>
      <c r="N30" s="197">
        <v>6730</v>
      </c>
      <c r="O30" s="197">
        <v>6294</v>
      </c>
      <c r="P30" s="197">
        <v>5534</v>
      </c>
      <c r="Q30" s="197">
        <v>5826</v>
      </c>
      <c r="R30" s="197">
        <v>5642</v>
      </c>
      <c r="S30" s="197">
        <v>5712</v>
      </c>
      <c r="T30" s="190">
        <v>5444</v>
      </c>
      <c r="U30" s="191">
        <v>5243</v>
      </c>
      <c r="V30" s="191">
        <v>5583</v>
      </c>
      <c r="W30" s="191">
        <v>5437</v>
      </c>
      <c r="X30" s="191">
        <v>4572</v>
      </c>
      <c r="Y30" s="197">
        <v>3908</v>
      </c>
      <c r="Z30" s="197">
        <v>4189</v>
      </c>
      <c r="AA30" s="197">
        <v>3571</v>
      </c>
      <c r="AB30" s="197">
        <v>3357</v>
      </c>
      <c r="AC30" s="197">
        <v>3202</v>
      </c>
      <c r="AD30" s="190">
        <v>2938</v>
      </c>
      <c r="AE30" s="191">
        <v>3026</v>
      </c>
      <c r="AF30" s="191">
        <v>2831</v>
      </c>
      <c r="AG30" s="191">
        <v>2862</v>
      </c>
      <c r="AH30" s="191">
        <v>2909</v>
      </c>
      <c r="AI30" s="197">
        <v>2491</v>
      </c>
      <c r="AJ30" s="248">
        <f t="shared" si="2"/>
        <v>-14.369199037469926</v>
      </c>
      <c r="AK30" s="248">
        <f t="shared" si="3"/>
        <v>-54.987350921575711</v>
      </c>
      <c r="AL30" s="187" t="s">
        <v>17</v>
      </c>
      <c r="AM30" s="301"/>
      <c r="AN30" s="302"/>
    </row>
    <row r="31" spans="1:40" x14ac:dyDescent="0.2">
      <c r="A31" s="182"/>
      <c r="B31" s="205" t="s">
        <v>34</v>
      </c>
      <c r="C31" s="206">
        <v>1842</v>
      </c>
      <c r="D31" s="206">
        <v>2941</v>
      </c>
      <c r="E31" s="207">
        <v>2646</v>
      </c>
      <c r="F31" s="208">
        <v>3217</v>
      </c>
      <c r="G31" s="208">
        <v>3086</v>
      </c>
      <c r="H31" s="208">
        <v>2701</v>
      </c>
      <c r="I31" s="208">
        <v>2505</v>
      </c>
      <c r="J31" s="208">
        <v>2711</v>
      </c>
      <c r="K31" s="209">
        <v>2730</v>
      </c>
      <c r="L31" s="209">
        <v>2521</v>
      </c>
      <c r="M31" s="209">
        <v>2126</v>
      </c>
      <c r="N31" s="209">
        <v>2028</v>
      </c>
      <c r="O31" s="209">
        <v>1877</v>
      </c>
      <c r="P31" s="209">
        <v>1670</v>
      </c>
      <c r="Q31" s="209">
        <v>1655</v>
      </c>
      <c r="R31" s="209">
        <v>1542</v>
      </c>
      <c r="S31" s="209">
        <v>1294</v>
      </c>
      <c r="T31" s="208">
        <v>1247</v>
      </c>
      <c r="U31" s="210">
        <v>969</v>
      </c>
      <c r="V31" s="210">
        <v>973.56</v>
      </c>
      <c r="W31" s="210">
        <v>884.64</v>
      </c>
      <c r="X31" s="210">
        <v>840</v>
      </c>
      <c r="Y31" s="209">
        <v>937</v>
      </c>
      <c r="Z31" s="209">
        <v>891</v>
      </c>
      <c r="AA31" s="209">
        <v>718</v>
      </c>
      <c r="AB31" s="209">
        <v>637</v>
      </c>
      <c r="AC31" s="209">
        <v>638</v>
      </c>
      <c r="AD31" s="208">
        <v>593</v>
      </c>
      <c r="AE31" s="210">
        <v>563</v>
      </c>
      <c r="AF31" s="210">
        <v>602</v>
      </c>
      <c r="AG31" s="210">
        <v>700</v>
      </c>
      <c r="AH31" s="210">
        <v>688</v>
      </c>
      <c r="AI31" s="209">
        <v>536</v>
      </c>
      <c r="AJ31" s="362">
        <f t="shared" si="2"/>
        <v>-22.093023255813947</v>
      </c>
      <c r="AK31" s="362">
        <f t="shared" si="3"/>
        <v>-67.904191616766468</v>
      </c>
      <c r="AL31" s="205" t="s">
        <v>34</v>
      </c>
      <c r="AM31" s="301"/>
      <c r="AN31" s="302"/>
    </row>
    <row r="32" spans="1:40" x14ac:dyDescent="0.2">
      <c r="A32" s="182"/>
      <c r="B32" s="187" t="s">
        <v>18</v>
      </c>
      <c r="C32" s="201">
        <v>1934</v>
      </c>
      <c r="D32" s="201">
        <v>1878</v>
      </c>
      <c r="E32" s="189">
        <v>3782</v>
      </c>
      <c r="F32" s="190">
        <v>3078</v>
      </c>
      <c r="G32" s="190">
        <v>2816</v>
      </c>
      <c r="H32" s="190">
        <v>2826</v>
      </c>
      <c r="I32" s="190">
        <v>2877</v>
      </c>
      <c r="J32" s="190">
        <v>2845</v>
      </c>
      <c r="K32" s="197">
        <v>2845</v>
      </c>
      <c r="L32" s="197">
        <v>2863</v>
      </c>
      <c r="M32" s="197">
        <v>2778</v>
      </c>
      <c r="N32" s="197">
        <v>2505</v>
      </c>
      <c r="O32" s="197">
        <v>2466</v>
      </c>
      <c r="P32" s="197">
        <v>2450</v>
      </c>
      <c r="Q32" s="197">
        <v>2411</v>
      </c>
      <c r="R32" s="197">
        <v>2229</v>
      </c>
      <c r="S32" s="197">
        <v>2442</v>
      </c>
      <c r="T32" s="190">
        <v>2629</v>
      </c>
      <c r="U32" s="190">
        <v>2587</v>
      </c>
      <c r="V32" s="190">
        <v>2800</v>
      </c>
      <c r="W32" s="190">
        <v>3061</v>
      </c>
      <c r="X32" s="190">
        <v>2796</v>
      </c>
      <c r="Y32" s="197">
        <v>2377</v>
      </c>
      <c r="Z32" s="197">
        <v>2018</v>
      </c>
      <c r="AA32" s="197">
        <v>2042</v>
      </c>
      <c r="AB32" s="197">
        <v>1861</v>
      </c>
      <c r="AC32" s="197">
        <v>1818</v>
      </c>
      <c r="AD32" s="190">
        <v>1893</v>
      </c>
      <c r="AE32" s="190">
        <v>1913</v>
      </c>
      <c r="AF32" s="190">
        <v>1951</v>
      </c>
      <c r="AG32" s="190">
        <v>1867</v>
      </c>
      <c r="AH32" s="190">
        <v>1864</v>
      </c>
      <c r="AI32" s="197">
        <v>1644</v>
      </c>
      <c r="AJ32" s="248">
        <f t="shared" si="2"/>
        <v>-11.80257510729615</v>
      </c>
      <c r="AK32" s="248">
        <f t="shared" si="3"/>
        <v>-32.897959183673464</v>
      </c>
      <c r="AL32" s="187" t="s">
        <v>18</v>
      </c>
      <c r="AM32" s="301"/>
      <c r="AN32" s="302"/>
    </row>
    <row r="33" spans="1:42" x14ac:dyDescent="0.2">
      <c r="A33" s="182"/>
      <c r="B33" s="205" t="s">
        <v>20</v>
      </c>
      <c r="C33" s="212">
        <v>620</v>
      </c>
      <c r="D33" s="212">
        <v>558</v>
      </c>
      <c r="E33" s="207">
        <v>517</v>
      </c>
      <c r="F33" s="208">
        <v>462</v>
      </c>
      <c r="G33" s="208">
        <v>493</v>
      </c>
      <c r="H33" s="208">
        <v>493</v>
      </c>
      <c r="I33" s="208">
        <v>505</v>
      </c>
      <c r="J33" s="208">
        <v>415</v>
      </c>
      <c r="K33" s="208">
        <v>389</v>
      </c>
      <c r="L33" s="208">
        <v>357</v>
      </c>
      <c r="M33" s="208">
        <v>309</v>
      </c>
      <c r="N33" s="208">
        <v>334</v>
      </c>
      <c r="O33" s="208">
        <v>314</v>
      </c>
      <c r="P33" s="208">
        <v>278</v>
      </c>
      <c r="Q33" s="208">
        <v>269</v>
      </c>
      <c r="R33" s="208">
        <v>242</v>
      </c>
      <c r="S33" s="208">
        <v>274</v>
      </c>
      <c r="T33" s="208">
        <v>258</v>
      </c>
      <c r="U33" s="210">
        <v>262</v>
      </c>
      <c r="V33" s="210">
        <v>293</v>
      </c>
      <c r="W33" s="210">
        <v>214</v>
      </c>
      <c r="X33" s="210">
        <v>171</v>
      </c>
      <c r="Y33" s="208">
        <v>138</v>
      </c>
      <c r="Z33" s="208">
        <v>141</v>
      </c>
      <c r="AA33" s="208">
        <v>130</v>
      </c>
      <c r="AB33" s="208">
        <v>125</v>
      </c>
      <c r="AC33" s="208">
        <v>108</v>
      </c>
      <c r="AD33" s="208">
        <v>120</v>
      </c>
      <c r="AE33" s="210">
        <v>130</v>
      </c>
      <c r="AF33" s="210">
        <v>104</v>
      </c>
      <c r="AG33" s="210">
        <v>91</v>
      </c>
      <c r="AH33" s="210">
        <v>102</v>
      </c>
      <c r="AI33" s="208">
        <v>80</v>
      </c>
      <c r="AJ33" s="362">
        <f t="shared" si="2"/>
        <v>-21.568627450980387</v>
      </c>
      <c r="AK33" s="362">
        <f t="shared" si="3"/>
        <v>-71.223021582733821</v>
      </c>
      <c r="AL33" s="205" t="s">
        <v>20</v>
      </c>
      <c r="AM33" s="301"/>
      <c r="AN33" s="302"/>
    </row>
    <row r="34" spans="1:42" x14ac:dyDescent="0.2">
      <c r="A34" s="182"/>
      <c r="B34" s="187" t="s">
        <v>19</v>
      </c>
      <c r="C34" s="195">
        <v>694</v>
      </c>
      <c r="D34" s="195"/>
      <c r="E34" s="196">
        <v>662</v>
      </c>
      <c r="F34" s="190">
        <v>614</v>
      </c>
      <c r="G34" s="190">
        <v>677</v>
      </c>
      <c r="H34" s="190">
        <v>584</v>
      </c>
      <c r="I34" s="190">
        <v>633</v>
      </c>
      <c r="J34" s="190">
        <v>660</v>
      </c>
      <c r="K34" s="197">
        <v>616</v>
      </c>
      <c r="L34" s="197">
        <v>788</v>
      </c>
      <c r="M34" s="197">
        <v>819</v>
      </c>
      <c r="N34" s="197">
        <v>647</v>
      </c>
      <c r="O34" s="197">
        <v>628</v>
      </c>
      <c r="P34" s="197">
        <v>614</v>
      </c>
      <c r="Q34" s="197">
        <v>610</v>
      </c>
      <c r="R34" s="197">
        <v>645</v>
      </c>
      <c r="S34" s="197">
        <v>603</v>
      </c>
      <c r="T34" s="190">
        <v>606</v>
      </c>
      <c r="U34" s="191">
        <v>614</v>
      </c>
      <c r="V34" s="191">
        <v>667</v>
      </c>
      <c r="W34" s="191">
        <v>622</v>
      </c>
      <c r="X34" s="191">
        <v>380</v>
      </c>
      <c r="Y34" s="197">
        <v>371</v>
      </c>
      <c r="Z34" s="197">
        <v>325</v>
      </c>
      <c r="AA34" s="197">
        <v>352</v>
      </c>
      <c r="AB34" s="197">
        <v>251</v>
      </c>
      <c r="AC34" s="197">
        <v>295</v>
      </c>
      <c r="AD34" s="190">
        <v>310</v>
      </c>
      <c r="AE34" s="191">
        <v>275</v>
      </c>
      <c r="AF34" s="191">
        <v>276</v>
      </c>
      <c r="AG34" s="191">
        <v>260</v>
      </c>
      <c r="AH34" s="191">
        <v>270</v>
      </c>
      <c r="AI34" s="197">
        <v>247</v>
      </c>
      <c r="AJ34" s="248">
        <f t="shared" si="2"/>
        <v>-8.518518518518519</v>
      </c>
      <c r="AK34" s="248">
        <f t="shared" si="3"/>
        <v>-59.77198697068404</v>
      </c>
      <c r="AL34" s="187" t="s">
        <v>19</v>
      </c>
      <c r="AM34" s="301"/>
      <c r="AN34" s="302"/>
    </row>
    <row r="35" spans="1:42" x14ac:dyDescent="0.2">
      <c r="A35" s="182"/>
      <c r="B35" s="205" t="s">
        <v>35</v>
      </c>
      <c r="C35" s="206">
        <v>1055</v>
      </c>
      <c r="D35" s="206">
        <v>551</v>
      </c>
      <c r="E35" s="207">
        <v>649</v>
      </c>
      <c r="F35" s="208">
        <v>632</v>
      </c>
      <c r="G35" s="208">
        <v>601</v>
      </c>
      <c r="H35" s="208">
        <v>484</v>
      </c>
      <c r="I35" s="208">
        <v>480</v>
      </c>
      <c r="J35" s="208">
        <v>441</v>
      </c>
      <c r="K35" s="209">
        <v>404</v>
      </c>
      <c r="L35" s="209">
        <v>438</v>
      </c>
      <c r="M35" s="209">
        <v>400</v>
      </c>
      <c r="N35" s="209">
        <v>431</v>
      </c>
      <c r="O35" s="209">
        <v>396</v>
      </c>
      <c r="P35" s="209">
        <v>433</v>
      </c>
      <c r="Q35" s="209">
        <v>415</v>
      </c>
      <c r="R35" s="209">
        <v>379</v>
      </c>
      <c r="S35" s="209">
        <v>375</v>
      </c>
      <c r="T35" s="208">
        <v>379</v>
      </c>
      <c r="U35" s="210">
        <v>336</v>
      </c>
      <c r="V35" s="210">
        <v>380</v>
      </c>
      <c r="W35" s="210">
        <v>344</v>
      </c>
      <c r="X35" s="210">
        <v>279</v>
      </c>
      <c r="Y35" s="209">
        <v>272</v>
      </c>
      <c r="Z35" s="209">
        <v>292</v>
      </c>
      <c r="AA35" s="209">
        <v>255</v>
      </c>
      <c r="AB35" s="209">
        <v>258</v>
      </c>
      <c r="AC35" s="209">
        <v>229</v>
      </c>
      <c r="AD35" s="208">
        <v>270</v>
      </c>
      <c r="AE35" s="210">
        <v>258</v>
      </c>
      <c r="AF35" s="210">
        <v>238</v>
      </c>
      <c r="AG35" s="210">
        <v>239</v>
      </c>
      <c r="AH35" s="210">
        <v>211</v>
      </c>
      <c r="AI35" s="209">
        <v>223</v>
      </c>
      <c r="AJ35" s="362">
        <f t="shared" si="2"/>
        <v>5.6872037914691873</v>
      </c>
      <c r="AK35" s="362">
        <f t="shared" si="3"/>
        <v>-48.498845265588919</v>
      </c>
      <c r="AL35" s="205" t="s">
        <v>35</v>
      </c>
      <c r="AM35" s="301"/>
      <c r="AN35" s="302"/>
    </row>
    <row r="36" spans="1:42" x14ac:dyDescent="0.2">
      <c r="A36" s="182"/>
      <c r="B36" s="187" t="s">
        <v>36</v>
      </c>
      <c r="C36" s="201">
        <v>1307</v>
      </c>
      <c r="D36" s="201">
        <v>848</v>
      </c>
      <c r="E36" s="189">
        <v>772</v>
      </c>
      <c r="F36" s="190">
        <v>745</v>
      </c>
      <c r="G36" s="190">
        <v>759</v>
      </c>
      <c r="H36" s="190">
        <v>632</v>
      </c>
      <c r="I36" s="190">
        <v>589</v>
      </c>
      <c r="J36" s="190">
        <v>572</v>
      </c>
      <c r="K36" s="197">
        <v>537</v>
      </c>
      <c r="L36" s="197">
        <v>541</v>
      </c>
      <c r="M36" s="197">
        <v>531</v>
      </c>
      <c r="N36" s="197">
        <v>580</v>
      </c>
      <c r="O36" s="197">
        <v>591</v>
      </c>
      <c r="P36" s="197">
        <v>583</v>
      </c>
      <c r="Q36" s="197">
        <v>560</v>
      </c>
      <c r="R36" s="197">
        <v>529</v>
      </c>
      <c r="S36" s="197">
        <v>480</v>
      </c>
      <c r="T36" s="190">
        <v>440</v>
      </c>
      <c r="U36" s="191">
        <v>445</v>
      </c>
      <c r="V36" s="191">
        <v>471</v>
      </c>
      <c r="W36" s="191">
        <v>397</v>
      </c>
      <c r="X36" s="414">
        <v>358</v>
      </c>
      <c r="Y36" s="197">
        <v>266</v>
      </c>
      <c r="Z36" s="197">
        <v>319</v>
      </c>
      <c r="AA36" s="197">
        <v>285</v>
      </c>
      <c r="AB36" s="197">
        <v>260</v>
      </c>
      <c r="AC36" s="197">
        <v>270</v>
      </c>
      <c r="AD36" s="190">
        <v>259</v>
      </c>
      <c r="AE36" s="191">
        <v>270</v>
      </c>
      <c r="AF36" s="191">
        <v>253</v>
      </c>
      <c r="AG36" s="191">
        <v>324</v>
      </c>
      <c r="AH36" s="191">
        <v>221</v>
      </c>
      <c r="AI36" s="197">
        <v>204</v>
      </c>
      <c r="AJ36" s="379">
        <f t="shared" si="2"/>
        <v>-7.6923076923076934</v>
      </c>
      <c r="AK36" s="248">
        <f t="shared" si="3"/>
        <v>-65.008576329331049</v>
      </c>
      <c r="AL36" s="187" t="s">
        <v>36</v>
      </c>
      <c r="AM36" s="301"/>
      <c r="AN36" s="302"/>
    </row>
    <row r="37" spans="1:42" x14ac:dyDescent="0.2">
      <c r="A37" s="182"/>
      <c r="B37" s="215" t="s">
        <v>7</v>
      </c>
      <c r="C37" s="216">
        <v>20</v>
      </c>
      <c r="D37" s="216">
        <v>25</v>
      </c>
      <c r="E37" s="216">
        <v>24</v>
      </c>
      <c r="F37" s="306">
        <v>27</v>
      </c>
      <c r="G37" s="306">
        <v>21</v>
      </c>
      <c r="H37" s="306">
        <v>17</v>
      </c>
      <c r="I37" s="306">
        <v>12</v>
      </c>
      <c r="J37" s="306">
        <v>24</v>
      </c>
      <c r="K37" s="306">
        <v>10</v>
      </c>
      <c r="L37" s="306">
        <v>15</v>
      </c>
      <c r="M37" s="306">
        <v>27</v>
      </c>
      <c r="N37" s="306">
        <v>21</v>
      </c>
      <c r="O37" s="306">
        <v>32</v>
      </c>
      <c r="P37" s="306">
        <v>24</v>
      </c>
      <c r="Q37" s="306">
        <v>29</v>
      </c>
      <c r="R37" s="306">
        <v>23</v>
      </c>
      <c r="S37" s="306">
        <v>23</v>
      </c>
      <c r="T37" s="306">
        <v>19</v>
      </c>
      <c r="U37" s="306">
        <v>31</v>
      </c>
      <c r="V37" s="306">
        <v>15</v>
      </c>
      <c r="W37" s="306">
        <v>12</v>
      </c>
      <c r="X37" s="208">
        <v>17</v>
      </c>
      <c r="Y37" s="306">
        <v>8</v>
      </c>
      <c r="Z37" s="306">
        <v>12</v>
      </c>
      <c r="AA37" s="306">
        <v>9</v>
      </c>
      <c r="AB37" s="306">
        <v>15</v>
      </c>
      <c r="AC37" s="306">
        <v>4</v>
      </c>
      <c r="AD37" s="306">
        <v>16</v>
      </c>
      <c r="AE37" s="306">
        <v>18</v>
      </c>
      <c r="AF37" s="413">
        <v>16</v>
      </c>
      <c r="AG37" s="413">
        <v>18</v>
      </c>
      <c r="AH37" s="413">
        <v>6</v>
      </c>
      <c r="AI37" s="306">
        <v>8</v>
      </c>
      <c r="AJ37" s="380">
        <f t="shared" si="2"/>
        <v>33.333333333333314</v>
      </c>
      <c r="AK37" s="364">
        <f>AI37/P37*100-100</f>
        <v>-66.666666666666671</v>
      </c>
      <c r="AL37" s="381" t="s">
        <v>7</v>
      </c>
    </row>
    <row r="38" spans="1:42" ht="17.25" customHeight="1" x14ac:dyDescent="0.2">
      <c r="B38" s="187" t="s">
        <v>37</v>
      </c>
      <c r="C38" s="214">
        <v>560</v>
      </c>
      <c r="D38" s="211">
        <v>362</v>
      </c>
      <c r="E38" s="189">
        <v>332</v>
      </c>
      <c r="F38" s="190">
        <v>323</v>
      </c>
      <c r="G38" s="217">
        <v>325</v>
      </c>
      <c r="H38" s="190">
        <v>281</v>
      </c>
      <c r="I38" s="190">
        <v>283</v>
      </c>
      <c r="J38" s="190">
        <v>305</v>
      </c>
      <c r="K38" s="190">
        <v>255</v>
      </c>
      <c r="L38" s="190">
        <v>303</v>
      </c>
      <c r="M38" s="190">
        <v>352</v>
      </c>
      <c r="N38" s="190">
        <v>304</v>
      </c>
      <c r="O38" s="190">
        <v>341</v>
      </c>
      <c r="P38" s="190">
        <v>275</v>
      </c>
      <c r="Q38" s="190">
        <v>310</v>
      </c>
      <c r="R38" s="190">
        <v>280</v>
      </c>
      <c r="S38" s="190">
        <v>257</v>
      </c>
      <c r="T38" s="190">
        <v>224</v>
      </c>
      <c r="U38" s="190">
        <v>242</v>
      </c>
      <c r="V38" s="190">
        <v>233</v>
      </c>
      <c r="W38" s="190">
        <v>260</v>
      </c>
      <c r="X38" s="190">
        <v>214</v>
      </c>
      <c r="Y38" s="190">
        <v>208</v>
      </c>
      <c r="Z38" s="190">
        <v>168</v>
      </c>
      <c r="AA38" s="190">
        <v>145</v>
      </c>
      <c r="AB38" s="190">
        <v>187</v>
      </c>
      <c r="AC38" s="190">
        <v>147</v>
      </c>
      <c r="AD38" s="190">
        <v>117</v>
      </c>
      <c r="AE38" s="190">
        <v>135</v>
      </c>
      <c r="AF38" s="190">
        <v>106</v>
      </c>
      <c r="AG38" s="190">
        <v>108</v>
      </c>
      <c r="AH38" s="190">
        <v>108</v>
      </c>
      <c r="AI38" s="190">
        <v>93</v>
      </c>
      <c r="AJ38" s="382">
        <f t="shared" si="2"/>
        <v>-13.888888888888886</v>
      </c>
      <c r="AK38" s="248">
        <f t="shared" ref="AK38:AK39" si="4">AI38/P38*100-100</f>
        <v>-66.181818181818187</v>
      </c>
      <c r="AL38" s="164" t="s">
        <v>37</v>
      </c>
    </row>
    <row r="39" spans="1:42" ht="10.5" customHeight="1" x14ac:dyDescent="0.2">
      <c r="B39" s="218" t="s">
        <v>8</v>
      </c>
      <c r="C39" s="219">
        <v>1649</v>
      </c>
      <c r="D39" s="220">
        <v>1246</v>
      </c>
      <c r="E39" s="221">
        <v>954</v>
      </c>
      <c r="F39" s="222">
        <v>860</v>
      </c>
      <c r="G39" s="222">
        <v>834</v>
      </c>
      <c r="H39" s="222">
        <v>723</v>
      </c>
      <c r="I39" s="222">
        <v>679</v>
      </c>
      <c r="J39" s="222">
        <v>692</v>
      </c>
      <c r="K39" s="222">
        <v>616</v>
      </c>
      <c r="L39" s="222">
        <v>587</v>
      </c>
      <c r="M39" s="222">
        <v>597</v>
      </c>
      <c r="N39" s="222">
        <v>583</v>
      </c>
      <c r="O39" s="222">
        <v>592</v>
      </c>
      <c r="P39" s="222">
        <v>544</v>
      </c>
      <c r="Q39" s="222">
        <v>513</v>
      </c>
      <c r="R39" s="222">
        <v>546</v>
      </c>
      <c r="S39" s="222">
        <v>510</v>
      </c>
      <c r="T39" s="222">
        <v>409</v>
      </c>
      <c r="U39" s="223">
        <v>370</v>
      </c>
      <c r="V39" s="223">
        <v>384</v>
      </c>
      <c r="W39" s="223">
        <v>357</v>
      </c>
      <c r="X39" s="223">
        <v>349</v>
      </c>
      <c r="Y39" s="222">
        <v>327</v>
      </c>
      <c r="Z39" s="222">
        <v>320</v>
      </c>
      <c r="AA39" s="222">
        <v>339</v>
      </c>
      <c r="AB39" s="222">
        <v>269</v>
      </c>
      <c r="AC39" s="222">
        <v>243</v>
      </c>
      <c r="AD39" s="222">
        <v>253</v>
      </c>
      <c r="AE39" s="223">
        <v>216</v>
      </c>
      <c r="AF39" s="223">
        <v>230</v>
      </c>
      <c r="AG39" s="223">
        <v>233</v>
      </c>
      <c r="AH39" s="223">
        <v>187</v>
      </c>
      <c r="AI39" s="222">
        <v>227</v>
      </c>
      <c r="AJ39" s="383">
        <f t="shared" si="2"/>
        <v>21.390374331550802</v>
      </c>
      <c r="AK39" s="365">
        <f t="shared" si="4"/>
        <v>-58.272058823529413</v>
      </c>
      <c r="AL39" s="169" t="s">
        <v>8</v>
      </c>
    </row>
    <row r="40" spans="1:42" x14ac:dyDescent="0.2">
      <c r="A40" s="182"/>
      <c r="B40" s="215" t="s">
        <v>79</v>
      </c>
      <c r="C40" s="216"/>
      <c r="D40" s="216"/>
      <c r="E40" s="216"/>
      <c r="F40" s="306"/>
      <c r="G40" s="306"/>
      <c r="H40" s="306"/>
      <c r="I40" s="306"/>
      <c r="J40" s="306"/>
      <c r="K40" s="306"/>
      <c r="L40" s="306"/>
      <c r="M40" s="306"/>
      <c r="N40" s="306"/>
      <c r="O40" s="306"/>
      <c r="P40" s="306"/>
      <c r="Q40" s="306"/>
      <c r="R40" s="306"/>
      <c r="S40" s="306"/>
      <c r="T40" s="306"/>
      <c r="U40" s="306"/>
      <c r="V40" s="306"/>
      <c r="W40" s="306"/>
      <c r="X40" s="208"/>
      <c r="Y40" s="306">
        <v>95</v>
      </c>
      <c r="Z40" s="306">
        <v>58</v>
      </c>
      <c r="AA40" s="306">
        <v>46</v>
      </c>
      <c r="AB40" s="306">
        <v>74</v>
      </c>
      <c r="AC40" s="306">
        <v>65</v>
      </c>
      <c r="AD40" s="306">
        <v>51</v>
      </c>
      <c r="AE40" s="306">
        <v>65</v>
      </c>
      <c r="AF40" s="413">
        <v>63</v>
      </c>
      <c r="AG40" s="413">
        <v>48</v>
      </c>
      <c r="AH40" s="413">
        <v>47</v>
      </c>
      <c r="AI40" s="306">
        <v>48</v>
      </c>
      <c r="AJ40" s="380">
        <f>AI40/AH40*100-100</f>
        <v>2.1276595744680833</v>
      </c>
      <c r="AK40" s="364"/>
      <c r="AL40" s="381" t="s">
        <v>79</v>
      </c>
      <c r="AM40" s="304"/>
      <c r="AN40" s="302"/>
      <c r="AP40" s="225"/>
    </row>
    <row r="41" spans="1:42" x14ac:dyDescent="0.2">
      <c r="A41" s="182"/>
      <c r="B41" s="187" t="s">
        <v>42</v>
      </c>
      <c r="C41" s="214"/>
      <c r="D41" s="211"/>
      <c r="E41" s="189"/>
      <c r="F41" s="190"/>
      <c r="G41" s="217"/>
      <c r="H41" s="190"/>
      <c r="I41" s="190"/>
      <c r="J41" s="190"/>
      <c r="K41" s="190"/>
      <c r="L41" s="190"/>
      <c r="M41" s="190"/>
      <c r="N41" s="190"/>
      <c r="O41" s="190">
        <v>162</v>
      </c>
      <c r="P41" s="190">
        <v>107</v>
      </c>
      <c r="Q41" s="190">
        <v>176</v>
      </c>
      <c r="R41" s="190">
        <v>118</v>
      </c>
      <c r="S41" s="190">
        <v>155</v>
      </c>
      <c r="T41" s="190">
        <v>143</v>
      </c>
      <c r="U41" s="190">
        <v>140</v>
      </c>
      <c r="V41" s="190">
        <v>173</v>
      </c>
      <c r="W41" s="190">
        <v>162</v>
      </c>
      <c r="X41" s="190">
        <v>160</v>
      </c>
      <c r="Y41" s="190">
        <v>162</v>
      </c>
      <c r="Z41" s="190">
        <v>172</v>
      </c>
      <c r="AA41" s="190">
        <v>132</v>
      </c>
      <c r="AB41" s="190">
        <v>198</v>
      </c>
      <c r="AC41" s="190">
        <v>130</v>
      </c>
      <c r="AD41" s="190">
        <v>148</v>
      </c>
      <c r="AE41" s="190">
        <v>165</v>
      </c>
      <c r="AF41" s="190">
        <v>155</v>
      </c>
      <c r="AG41" s="190">
        <v>133</v>
      </c>
      <c r="AH41" s="190">
        <v>132</v>
      </c>
      <c r="AI41" s="190">
        <v>125</v>
      </c>
      <c r="AJ41" s="382">
        <f>AI41/AH41*100-100</f>
        <v>-5.3030303030302974</v>
      </c>
      <c r="AK41" s="248">
        <f t="shared" ref="AK41:AK44" si="5">AH41/P41*100-100</f>
        <v>23.364485981308405</v>
      </c>
      <c r="AL41" s="164" t="s">
        <v>42</v>
      </c>
      <c r="AM41" s="304"/>
      <c r="AN41" s="302"/>
    </row>
    <row r="42" spans="1:42" x14ac:dyDescent="0.2">
      <c r="A42" s="182"/>
      <c r="B42" s="205" t="s">
        <v>82</v>
      </c>
      <c r="C42" s="207"/>
      <c r="D42" s="207"/>
      <c r="E42" s="207"/>
      <c r="F42" s="208"/>
      <c r="G42" s="208"/>
      <c r="H42" s="208"/>
      <c r="I42" s="208"/>
      <c r="J42" s="208">
        <v>306</v>
      </c>
      <c r="K42" s="208">
        <v>257</v>
      </c>
      <c r="L42" s="208">
        <v>266</v>
      </c>
      <c r="M42" s="208">
        <v>308</v>
      </c>
      <c r="N42" s="208">
        <v>274</v>
      </c>
      <c r="O42" s="208">
        <v>280</v>
      </c>
      <c r="P42" s="208">
        <v>297</v>
      </c>
      <c r="Q42" s="208">
        <v>250</v>
      </c>
      <c r="R42" s="208">
        <v>264</v>
      </c>
      <c r="S42" s="208">
        <v>315</v>
      </c>
      <c r="T42" s="208">
        <v>307</v>
      </c>
      <c r="U42" s="208">
        <v>277</v>
      </c>
      <c r="V42" s="208">
        <v>384</v>
      </c>
      <c r="W42" s="208">
        <v>303</v>
      </c>
      <c r="X42" s="208">
        <v>378</v>
      </c>
      <c r="Y42" s="208">
        <v>352</v>
      </c>
      <c r="Z42" s="208">
        <v>322</v>
      </c>
      <c r="AA42" s="208">
        <v>334</v>
      </c>
      <c r="AB42" s="208">
        <v>295</v>
      </c>
      <c r="AC42" s="208">
        <v>264</v>
      </c>
      <c r="AD42" s="208">
        <v>270</v>
      </c>
      <c r="AE42" s="208">
        <v>269</v>
      </c>
      <c r="AF42" s="208">
        <v>222</v>
      </c>
      <c r="AG42" s="208">
        <v>213</v>
      </c>
      <c r="AH42" s="208">
        <v>227</v>
      </c>
      <c r="AI42" s="208">
        <v>181</v>
      </c>
      <c r="AJ42" s="380">
        <f>AI42/AH42*100-100</f>
        <v>-20.264317180616743</v>
      </c>
      <c r="AK42" s="362">
        <f>AH42/P42*100-100</f>
        <v>-23.569023569023571</v>
      </c>
      <c r="AL42" s="167" t="s">
        <v>82</v>
      </c>
      <c r="AM42" s="303"/>
      <c r="AN42" s="302"/>
      <c r="AO42" s="225"/>
    </row>
    <row r="43" spans="1:42" x14ac:dyDescent="0.2">
      <c r="A43" s="182"/>
      <c r="B43" s="187" t="s">
        <v>80</v>
      </c>
      <c r="C43" s="214"/>
      <c r="D43" s="211"/>
      <c r="E43" s="189"/>
      <c r="F43" s="190"/>
      <c r="G43" s="217"/>
      <c r="H43" s="190"/>
      <c r="I43" s="190"/>
      <c r="J43" s="190"/>
      <c r="K43" s="190"/>
      <c r="L43" s="190"/>
      <c r="M43" s="190"/>
      <c r="N43" s="190"/>
      <c r="O43" s="190"/>
      <c r="P43" s="190"/>
      <c r="Q43" s="190"/>
      <c r="R43" s="190"/>
      <c r="S43" s="190"/>
      <c r="T43" s="190"/>
      <c r="U43" s="190"/>
      <c r="V43" s="190"/>
      <c r="W43" s="190"/>
      <c r="X43" s="190"/>
      <c r="Y43" s="190">
        <v>656</v>
      </c>
      <c r="Z43" s="190">
        <v>728</v>
      </c>
      <c r="AA43" s="190">
        <v>668</v>
      </c>
      <c r="AB43" s="190">
        <v>631</v>
      </c>
      <c r="AC43" s="190">
        <v>536</v>
      </c>
      <c r="AD43" s="190">
        <v>601</v>
      </c>
      <c r="AE43" s="190">
        <v>606</v>
      </c>
      <c r="AF43" s="190">
        <v>578</v>
      </c>
      <c r="AG43" s="190">
        <v>548</v>
      </c>
      <c r="AH43" s="190">
        <v>534</v>
      </c>
      <c r="AI43" s="190">
        <v>492</v>
      </c>
      <c r="AJ43" s="382">
        <f>AI43/AH43*100-100</f>
        <v>-7.8651685393258362</v>
      </c>
      <c r="AK43" s="248"/>
      <c r="AL43" s="164" t="s">
        <v>80</v>
      </c>
      <c r="AM43" s="305"/>
      <c r="AN43" s="302"/>
    </row>
    <row r="44" spans="1:42" x14ac:dyDescent="0.2">
      <c r="A44" s="182"/>
      <c r="B44" s="205" t="s">
        <v>21</v>
      </c>
      <c r="C44" s="207">
        <v>3978</v>
      </c>
      <c r="D44" s="207">
        <v>4100</v>
      </c>
      <c r="E44" s="207">
        <v>6317</v>
      </c>
      <c r="F44" s="208">
        <v>6231</v>
      </c>
      <c r="G44" s="208">
        <v>6214</v>
      </c>
      <c r="H44" s="208">
        <v>6457</v>
      </c>
      <c r="I44" s="208">
        <v>5942</v>
      </c>
      <c r="J44" s="208">
        <v>6004</v>
      </c>
      <c r="K44" s="208">
        <v>5428</v>
      </c>
      <c r="L44" s="208">
        <v>5125</v>
      </c>
      <c r="M44" s="208">
        <v>6083</v>
      </c>
      <c r="N44" s="208">
        <v>5713</v>
      </c>
      <c r="O44" s="208">
        <v>5510</v>
      </c>
      <c r="P44" s="208">
        <v>4386</v>
      </c>
      <c r="Q44" s="208">
        <v>4093</v>
      </c>
      <c r="R44" s="208">
        <v>3946</v>
      </c>
      <c r="S44" s="208">
        <v>4427</v>
      </c>
      <c r="T44" s="208">
        <v>4505</v>
      </c>
      <c r="U44" s="208">
        <v>4633</v>
      </c>
      <c r="V44" s="208">
        <v>5007</v>
      </c>
      <c r="W44" s="208">
        <v>4236</v>
      </c>
      <c r="X44" s="208">
        <v>4324</v>
      </c>
      <c r="Y44" s="208">
        <v>4045</v>
      </c>
      <c r="Z44" s="208">
        <v>3835</v>
      </c>
      <c r="AA44" s="208">
        <v>3750</v>
      </c>
      <c r="AB44" s="208">
        <v>3685</v>
      </c>
      <c r="AC44" s="208">
        <v>3524</v>
      </c>
      <c r="AD44" s="208">
        <v>7530</v>
      </c>
      <c r="AE44" s="208">
        <v>7300</v>
      </c>
      <c r="AF44" s="208">
        <v>7427</v>
      </c>
      <c r="AG44" s="208">
        <v>6675</v>
      </c>
      <c r="AH44" s="208">
        <v>5473</v>
      </c>
      <c r="AI44" s="208">
        <v>4866</v>
      </c>
      <c r="AJ44" s="380">
        <f>AI44/AH44*100-100</f>
        <v>-11.090809428101593</v>
      </c>
      <c r="AK44" s="362">
        <f t="shared" si="5"/>
        <v>24.783401732786146</v>
      </c>
      <c r="AL44" s="167" t="s">
        <v>21</v>
      </c>
      <c r="AO44" s="225"/>
    </row>
    <row r="45" spans="1:42" x14ac:dyDescent="0.2">
      <c r="A45" s="182"/>
      <c r="B45" s="226" t="s">
        <v>25</v>
      </c>
      <c r="C45" s="227">
        <v>7770</v>
      </c>
      <c r="D45" s="227">
        <v>6240</v>
      </c>
      <c r="E45" s="228">
        <v>5402</v>
      </c>
      <c r="F45" s="229">
        <v>4753</v>
      </c>
      <c r="G45" s="229">
        <v>4379</v>
      </c>
      <c r="H45" s="229">
        <v>3957</v>
      </c>
      <c r="I45" s="229">
        <v>3807</v>
      </c>
      <c r="J45" s="229">
        <v>3765</v>
      </c>
      <c r="K45" s="229">
        <v>3740</v>
      </c>
      <c r="L45" s="229">
        <v>3743</v>
      </c>
      <c r="M45" s="229">
        <v>3581</v>
      </c>
      <c r="N45" s="229">
        <v>3564</v>
      </c>
      <c r="O45" s="229">
        <v>3580</v>
      </c>
      <c r="P45" s="229">
        <v>3598</v>
      </c>
      <c r="Q45" s="229">
        <v>3581</v>
      </c>
      <c r="R45" s="229">
        <v>3658</v>
      </c>
      <c r="S45" s="229">
        <v>3368</v>
      </c>
      <c r="T45" s="229">
        <v>3336</v>
      </c>
      <c r="U45" s="230">
        <v>3298</v>
      </c>
      <c r="V45" s="230">
        <v>3059</v>
      </c>
      <c r="W45" s="230">
        <v>2645</v>
      </c>
      <c r="X45" s="230">
        <v>2337</v>
      </c>
      <c r="Y45" s="229">
        <v>1905</v>
      </c>
      <c r="Z45" s="229">
        <v>1960</v>
      </c>
      <c r="AA45" s="229">
        <v>1802</v>
      </c>
      <c r="AB45" s="229">
        <v>1770</v>
      </c>
      <c r="AC45" s="229">
        <v>1854</v>
      </c>
      <c r="AD45" s="229">
        <v>1804</v>
      </c>
      <c r="AE45" s="230">
        <v>1860</v>
      </c>
      <c r="AF45" s="230">
        <v>1856</v>
      </c>
      <c r="AG45" s="230">
        <v>1839</v>
      </c>
      <c r="AH45" s="230">
        <v>1808</v>
      </c>
      <c r="AI45" s="229"/>
      <c r="AJ45" s="363"/>
      <c r="AK45" s="363"/>
      <c r="AL45" s="226" t="s">
        <v>25</v>
      </c>
      <c r="AM45" s="374"/>
      <c r="AN45" s="302"/>
    </row>
    <row r="46" spans="1:42" ht="12" customHeight="1" x14ac:dyDescent="0.2">
      <c r="B46" s="544" t="s">
        <v>137</v>
      </c>
      <c r="C46" s="544"/>
      <c r="D46" s="544"/>
      <c r="E46" s="544"/>
      <c r="F46" s="544"/>
      <c r="G46" s="544"/>
      <c r="H46" s="544"/>
      <c r="I46" s="544"/>
      <c r="J46" s="544"/>
      <c r="K46" s="544"/>
      <c r="L46" s="544"/>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row>
    <row r="47" spans="1:42" ht="24.6" customHeight="1" x14ac:dyDescent="0.2">
      <c r="B47" s="544" t="s">
        <v>131</v>
      </c>
      <c r="C47" s="544"/>
      <c r="D47" s="544"/>
      <c r="E47" s="544"/>
      <c r="F47" s="544"/>
      <c r="G47" s="544"/>
      <c r="H47" s="544"/>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row>
    <row r="48" spans="1:42" x14ac:dyDescent="0.2">
      <c r="B48" s="224"/>
      <c r="AJ48" s="249"/>
    </row>
    <row r="50" spans="35:44" x14ac:dyDescent="0.2">
      <c r="AI50" s="416"/>
      <c r="AR50" s="225"/>
    </row>
  </sheetData>
  <mergeCells count="3">
    <mergeCell ref="B5:AK5"/>
    <mergeCell ref="B46:AK46"/>
    <mergeCell ref="B47:AK47"/>
  </mergeCells>
  <phoneticPr fontId="8" type="noConversion"/>
  <printOptions horizontalCentered="1"/>
  <pageMargins left="0.6692913385826772" right="0.6692913385826772" top="0.51181102362204722" bottom="0.27559055118110237"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M40"/>
  <sheetViews>
    <sheetView zoomScaleNormal="100" workbookViewId="0">
      <selection activeCell="R22" sqref="R22"/>
    </sheetView>
  </sheetViews>
  <sheetFormatPr defaultRowHeight="12.75" x14ac:dyDescent="0.2"/>
  <cols>
    <col min="1" max="1" width="3.42578125" customWidth="1"/>
    <col min="2" max="2" width="3.28515625" customWidth="1"/>
    <col min="3" max="4" width="5.7109375" customWidth="1"/>
    <col min="5" max="6" width="3.28515625" customWidth="1"/>
    <col min="7" max="8" width="5.7109375" customWidth="1"/>
    <col min="9" max="9" width="3.28515625" customWidth="1"/>
    <col min="10" max="10" width="3.28515625" style="5" customWidth="1"/>
    <col min="11" max="12" width="5.7109375" customWidth="1"/>
    <col min="13" max="14" width="3.28515625" customWidth="1"/>
  </cols>
  <sheetData>
    <row r="1" spans="1:13" ht="14.25" customHeight="1" x14ac:dyDescent="0.2">
      <c r="C1" s="17"/>
      <c r="D1" s="17"/>
      <c r="E1" s="17"/>
      <c r="F1" s="17"/>
      <c r="G1" s="17"/>
      <c r="H1" s="17"/>
      <c r="I1" s="17"/>
      <c r="J1" s="26"/>
      <c r="K1" s="17"/>
      <c r="L1" s="28"/>
      <c r="M1" s="14" t="s">
        <v>66</v>
      </c>
    </row>
    <row r="2" spans="1:13" ht="30" customHeight="1" x14ac:dyDescent="0.2">
      <c r="C2" s="550" t="s">
        <v>96</v>
      </c>
      <c r="D2" s="551"/>
      <c r="E2" s="551"/>
      <c r="F2" s="551"/>
      <c r="G2" s="551"/>
      <c r="H2" s="551"/>
      <c r="I2" s="551"/>
      <c r="J2" s="551"/>
      <c r="K2" s="551"/>
      <c r="L2" s="551"/>
      <c r="M2" s="551"/>
    </row>
    <row r="3" spans="1:13" ht="15.75" customHeight="1" x14ac:dyDescent="0.2">
      <c r="B3" s="30"/>
      <c r="C3" s="548" t="s">
        <v>4</v>
      </c>
      <c r="D3" s="548"/>
      <c r="E3" s="548"/>
      <c r="F3" s="548"/>
      <c r="G3" s="548"/>
      <c r="H3" s="548"/>
      <c r="I3" s="548"/>
      <c r="J3" s="548"/>
      <c r="K3" s="548"/>
      <c r="L3" s="548"/>
      <c r="M3" s="549"/>
    </row>
    <row r="4" spans="1:13" ht="16.5" customHeight="1" x14ac:dyDescent="0.2">
      <c r="B4" s="29"/>
      <c r="C4" s="546">
        <v>2020</v>
      </c>
      <c r="D4" s="546"/>
      <c r="E4" s="546"/>
      <c r="F4" s="546"/>
      <c r="G4" s="546"/>
      <c r="H4" s="546"/>
      <c r="I4" s="546"/>
      <c r="J4" s="546"/>
      <c r="K4" s="546"/>
      <c r="L4" s="546"/>
      <c r="M4" s="547"/>
    </row>
    <row r="5" spans="1:13" ht="30.75" customHeight="1" x14ac:dyDescent="0.2">
      <c r="B5" s="557" t="s">
        <v>5</v>
      </c>
      <c r="C5" s="558"/>
      <c r="D5" s="558"/>
      <c r="E5" s="559"/>
      <c r="F5" s="560" t="s">
        <v>49</v>
      </c>
      <c r="G5" s="558"/>
      <c r="H5" s="558"/>
      <c r="I5" s="559"/>
      <c r="J5" s="560" t="s">
        <v>41</v>
      </c>
      <c r="K5" s="558"/>
      <c r="L5" s="558"/>
      <c r="M5" s="561"/>
    </row>
    <row r="6" spans="1:13" ht="12.75" customHeight="1" x14ac:dyDescent="0.2">
      <c r="A6" s="6"/>
      <c r="B6" s="87"/>
      <c r="C6" s="366" t="s">
        <v>36</v>
      </c>
      <c r="D6" s="88">
        <v>19.703592293268269</v>
      </c>
      <c r="E6" s="15"/>
      <c r="F6" s="89"/>
      <c r="G6" s="90" t="s">
        <v>36</v>
      </c>
      <c r="H6" s="97">
        <v>22.40182728630414</v>
      </c>
      <c r="I6" s="15"/>
      <c r="J6" s="91"/>
      <c r="K6" s="85" t="s">
        <v>16</v>
      </c>
      <c r="L6" s="92">
        <v>35.74399500883851</v>
      </c>
      <c r="M6" s="93"/>
    </row>
    <row r="7" spans="1:13" ht="12.75" customHeight="1" x14ac:dyDescent="0.2">
      <c r="A7" s="6"/>
      <c r="B7" s="55"/>
      <c r="C7" s="22" t="s">
        <v>16</v>
      </c>
      <c r="D7" s="86">
        <v>21.345462730822071</v>
      </c>
      <c r="E7" s="13"/>
      <c r="F7" s="4"/>
      <c r="G7" s="36" t="s">
        <v>22</v>
      </c>
      <c r="H7" s="98">
        <v>27.608868713900979</v>
      </c>
      <c r="I7" s="13"/>
      <c r="J7" s="49"/>
      <c r="K7" s="22" t="s">
        <v>36</v>
      </c>
      <c r="L7" s="94">
        <v>41.503868252073744</v>
      </c>
      <c r="M7" s="50"/>
    </row>
    <row r="8" spans="1:13" ht="12.75" customHeight="1" x14ac:dyDescent="0.2">
      <c r="A8" s="6"/>
      <c r="B8" s="55"/>
      <c r="C8" s="22" t="s">
        <v>22</v>
      </c>
      <c r="D8" s="86">
        <v>27.952102100969167</v>
      </c>
      <c r="E8" s="13"/>
      <c r="F8" s="4"/>
      <c r="G8" s="36" t="s">
        <v>30</v>
      </c>
      <c r="H8" s="98">
        <v>28.156781767054071</v>
      </c>
      <c r="I8" s="13"/>
      <c r="J8" s="49"/>
      <c r="K8" s="22" t="s">
        <v>28</v>
      </c>
      <c r="L8" s="94">
        <v>55.606264139008836</v>
      </c>
      <c r="M8" s="50"/>
    </row>
    <row r="9" spans="1:13" ht="12.75" customHeight="1" x14ac:dyDescent="0.2">
      <c r="A9" s="6"/>
      <c r="B9" s="55"/>
      <c r="C9" s="22" t="s">
        <v>28</v>
      </c>
      <c r="D9" s="86">
        <v>28.923911217948955</v>
      </c>
      <c r="E9" s="13"/>
      <c r="F9" s="4"/>
      <c r="G9" s="36" t="s">
        <v>20</v>
      </c>
      <c r="H9" s="98">
        <v>32.239773108886077</v>
      </c>
      <c r="I9" s="13"/>
      <c r="J9" s="49"/>
      <c r="K9" s="22" t="s">
        <v>27</v>
      </c>
      <c r="L9" s="94">
        <v>56.666752219082205</v>
      </c>
      <c r="M9" s="50"/>
    </row>
    <row r="10" spans="1:13" ht="15.75" customHeight="1" x14ac:dyDescent="0.2">
      <c r="A10" s="6"/>
      <c r="B10" s="55"/>
      <c r="C10" s="22" t="s">
        <v>30</v>
      </c>
      <c r="D10" s="86">
        <v>29.285619436985968</v>
      </c>
      <c r="E10" s="13"/>
      <c r="F10" s="4"/>
      <c r="G10" s="36" t="s">
        <v>27</v>
      </c>
      <c r="H10" s="98">
        <v>33.057750759878417</v>
      </c>
      <c r="I10" s="13"/>
      <c r="J10" s="49"/>
      <c r="K10" s="22" t="s">
        <v>24</v>
      </c>
      <c r="L10" s="111">
        <v>58.953142153826143</v>
      </c>
      <c r="M10" s="50"/>
    </row>
    <row r="11" spans="1:13" ht="12.75" customHeight="1" x14ac:dyDescent="0.2">
      <c r="A11" s="6"/>
      <c r="B11" s="55"/>
      <c r="C11" s="22" t="s">
        <v>24</v>
      </c>
      <c r="D11" s="86">
        <v>29.52727689705587</v>
      </c>
      <c r="E11" s="13"/>
      <c r="F11" s="4"/>
      <c r="G11" s="36" t="s">
        <v>35</v>
      </c>
      <c r="H11" s="98">
        <v>34.170118155058795</v>
      </c>
      <c r="I11" s="13"/>
      <c r="J11" s="49"/>
      <c r="K11" s="22" t="s">
        <v>31</v>
      </c>
      <c r="L11" s="94">
        <v>60.431646471184216</v>
      </c>
      <c r="M11" s="50"/>
    </row>
    <row r="12" spans="1:13" ht="12.75" customHeight="1" x14ac:dyDescent="0.2">
      <c r="A12" s="6"/>
      <c r="B12" s="55"/>
      <c r="C12" s="22" t="s">
        <v>27</v>
      </c>
      <c r="D12" s="86">
        <v>32.695665248623961</v>
      </c>
      <c r="E12" s="13"/>
      <c r="F12" s="4"/>
      <c r="G12" s="36" t="s">
        <v>32</v>
      </c>
      <c r="H12" s="98">
        <v>36.225480966959381</v>
      </c>
      <c r="I12" s="13"/>
      <c r="J12" s="49"/>
      <c r="K12" s="22" t="s">
        <v>32</v>
      </c>
      <c r="L12" s="94">
        <v>60.498249622758514</v>
      </c>
      <c r="M12" s="50"/>
    </row>
    <row r="13" spans="1:13" ht="12.75" customHeight="1" x14ac:dyDescent="0.2">
      <c r="A13" s="6"/>
      <c r="B13" s="55"/>
      <c r="C13" s="22" t="s">
        <v>29</v>
      </c>
      <c r="D13" s="86">
        <v>37.560432449330747</v>
      </c>
      <c r="E13" s="13"/>
      <c r="F13" s="4"/>
      <c r="G13" s="36" t="s">
        <v>29</v>
      </c>
      <c r="H13" s="98">
        <v>39.690625366855208</v>
      </c>
      <c r="I13" s="13"/>
      <c r="J13" s="49"/>
      <c r="K13" s="22" t="s">
        <v>22</v>
      </c>
      <c r="L13" s="94">
        <v>60.646728527569984</v>
      </c>
      <c r="M13" s="50"/>
    </row>
    <row r="14" spans="1:13" ht="12.75" customHeight="1" x14ac:dyDescent="0.2">
      <c r="A14" s="6"/>
      <c r="B14" s="55"/>
      <c r="C14" s="22" t="s">
        <v>20</v>
      </c>
      <c r="D14" s="86">
        <v>38.051406498894849</v>
      </c>
      <c r="E14" s="13"/>
      <c r="F14" s="4"/>
      <c r="G14" s="36" t="s">
        <v>16</v>
      </c>
      <c r="H14" s="98">
        <v>44.148142979884071</v>
      </c>
      <c r="I14" s="13"/>
      <c r="J14" s="49"/>
      <c r="K14" s="22" t="s">
        <v>35</v>
      </c>
      <c r="L14" s="94">
        <v>61.880664387441776</v>
      </c>
      <c r="M14" s="50"/>
    </row>
    <row r="15" spans="1:13" ht="12.75" customHeight="1" x14ac:dyDescent="0.2">
      <c r="A15" s="6"/>
      <c r="B15" s="55"/>
      <c r="C15" s="110" t="s">
        <v>33</v>
      </c>
      <c r="D15" s="134">
        <v>38.578585475790589</v>
      </c>
      <c r="E15" s="13"/>
      <c r="F15" s="4"/>
      <c r="G15" s="36" t="s">
        <v>28</v>
      </c>
      <c r="H15" s="98">
        <v>44.378304715037075</v>
      </c>
      <c r="I15" s="13"/>
      <c r="J15" s="49"/>
      <c r="K15" s="22" t="s">
        <v>30</v>
      </c>
      <c r="L15" s="94">
        <v>65.900178381852726</v>
      </c>
      <c r="M15" s="50"/>
    </row>
    <row r="16" spans="1:13" ht="12.75" customHeight="1" x14ac:dyDescent="0.2">
      <c r="A16" s="6"/>
      <c r="B16" s="55"/>
      <c r="C16" s="110" t="s">
        <v>31</v>
      </c>
      <c r="D16" s="134">
        <v>40.293511057271282</v>
      </c>
      <c r="E16" s="13"/>
      <c r="F16" s="4"/>
      <c r="G16" s="36" t="s">
        <v>12</v>
      </c>
      <c r="H16" s="98">
        <v>45.656203249238807</v>
      </c>
      <c r="I16" s="13"/>
      <c r="J16" s="49"/>
      <c r="K16" s="22" t="s">
        <v>29</v>
      </c>
      <c r="L16" s="94">
        <v>66.082171852806624</v>
      </c>
      <c r="M16" s="50"/>
    </row>
    <row r="17" spans="1:13" ht="12.75" customHeight="1" x14ac:dyDescent="0.2">
      <c r="A17" s="6"/>
      <c r="B17" s="55"/>
      <c r="C17" s="110" t="s">
        <v>35</v>
      </c>
      <c r="D17" s="134">
        <v>40.328830067873596</v>
      </c>
      <c r="E17" s="13"/>
      <c r="F17" s="4"/>
      <c r="G17" s="108" t="s">
        <v>31</v>
      </c>
      <c r="H17" s="109">
        <v>45.87551358547308</v>
      </c>
      <c r="I17" s="13"/>
      <c r="J17" s="49"/>
      <c r="K17" s="22" t="s">
        <v>33</v>
      </c>
      <c r="L17" s="94">
        <v>67.904830984579576</v>
      </c>
      <c r="M17" s="50"/>
    </row>
    <row r="18" spans="1:13" ht="12.75" customHeight="1" x14ac:dyDescent="0.2">
      <c r="A18" s="6"/>
      <c r="B18" s="55"/>
      <c r="C18" s="110" t="s">
        <v>32</v>
      </c>
      <c r="D18" s="134">
        <v>41.242411792791785</v>
      </c>
      <c r="E18" s="13"/>
      <c r="F18" s="4"/>
      <c r="G18" s="108" t="s">
        <v>24</v>
      </c>
      <c r="H18" s="109">
        <v>47.818022265393758</v>
      </c>
      <c r="I18" s="13"/>
      <c r="J18" s="49"/>
      <c r="K18" s="22" t="s">
        <v>20</v>
      </c>
      <c r="L18" s="96">
        <v>68.491362169052948</v>
      </c>
      <c r="M18" s="50"/>
    </row>
    <row r="19" spans="1:13" ht="12.75" customHeight="1" x14ac:dyDescent="0.2">
      <c r="A19" s="6"/>
      <c r="B19" s="55"/>
      <c r="C19" s="51" t="s">
        <v>86</v>
      </c>
      <c r="D19" s="367">
        <v>42.101605565763407</v>
      </c>
      <c r="E19" s="13"/>
      <c r="F19" s="4"/>
      <c r="G19" s="37" t="s">
        <v>86</v>
      </c>
      <c r="H19" s="145">
        <v>51.13624166853949</v>
      </c>
      <c r="I19" s="13"/>
      <c r="J19" s="49"/>
      <c r="K19" s="110" t="s">
        <v>12</v>
      </c>
      <c r="L19" s="94">
        <v>73.583746722249415</v>
      </c>
      <c r="M19" s="50"/>
    </row>
    <row r="20" spans="1:13" ht="12.75" customHeight="1" x14ac:dyDescent="0.2">
      <c r="A20" s="6"/>
      <c r="B20" s="55"/>
      <c r="C20" s="110" t="s">
        <v>26</v>
      </c>
      <c r="D20" s="134">
        <v>43.246132721081338</v>
      </c>
      <c r="E20" s="13"/>
      <c r="F20" s="4"/>
      <c r="G20" s="108" t="s">
        <v>33</v>
      </c>
      <c r="H20" s="109">
        <v>51.826507752130688</v>
      </c>
      <c r="I20" s="13"/>
      <c r="J20" s="49"/>
      <c r="K20" s="51" t="s">
        <v>86</v>
      </c>
      <c r="L20" s="146">
        <v>75.651572363745544</v>
      </c>
      <c r="M20" s="50"/>
    </row>
    <row r="21" spans="1:13" ht="12.75" customHeight="1" x14ac:dyDescent="0.2">
      <c r="A21" s="6"/>
      <c r="B21" s="55"/>
      <c r="C21" s="22" t="s">
        <v>12</v>
      </c>
      <c r="D21" s="86">
        <v>44.376851229238774</v>
      </c>
      <c r="E21" s="13"/>
      <c r="F21" s="4"/>
      <c r="G21" s="36" t="s">
        <v>26</v>
      </c>
      <c r="H21" s="98">
        <v>52.897131120724794</v>
      </c>
      <c r="I21" s="13"/>
      <c r="J21" s="49"/>
      <c r="K21" s="110" t="s">
        <v>10</v>
      </c>
      <c r="L21" s="94">
        <v>83.430451593391254</v>
      </c>
      <c r="M21" s="50"/>
    </row>
    <row r="22" spans="1:13" ht="12.75" customHeight="1" x14ac:dyDescent="0.2">
      <c r="A22" s="6"/>
      <c r="B22" s="55"/>
      <c r="C22" s="22" t="s">
        <v>19</v>
      </c>
      <c r="D22" s="86">
        <v>45.247816060116939</v>
      </c>
      <c r="E22" s="13"/>
      <c r="F22" s="4"/>
      <c r="G22" s="36" t="s">
        <v>23</v>
      </c>
      <c r="H22" s="98">
        <v>59.628290075747245</v>
      </c>
      <c r="I22" s="13"/>
      <c r="J22" s="49"/>
      <c r="K22" s="22" t="s">
        <v>26</v>
      </c>
      <c r="L22" s="94">
        <v>84.735696372471637</v>
      </c>
      <c r="M22" s="50"/>
    </row>
    <row r="23" spans="1:13" ht="12.75" customHeight="1" x14ac:dyDescent="0.2">
      <c r="A23" s="6"/>
      <c r="B23" s="55"/>
      <c r="C23" s="22" t="s">
        <v>13</v>
      </c>
      <c r="D23" s="86">
        <v>47.178766191162822</v>
      </c>
      <c r="E23" s="13"/>
      <c r="F23" s="4"/>
      <c r="G23" s="36" t="s">
        <v>15</v>
      </c>
      <c r="H23" s="98">
        <v>60.714374408393333</v>
      </c>
      <c r="I23" s="13"/>
      <c r="J23" s="49"/>
      <c r="K23" s="22" t="s">
        <v>11</v>
      </c>
      <c r="L23" s="94">
        <v>86.518988663173062</v>
      </c>
      <c r="M23" s="50"/>
    </row>
    <row r="24" spans="1:13" ht="12.75" customHeight="1" x14ac:dyDescent="0.2">
      <c r="A24" s="6"/>
      <c r="B24" s="55"/>
      <c r="C24" s="22" t="s">
        <v>11</v>
      </c>
      <c r="D24" s="86">
        <v>48.42090818554518</v>
      </c>
      <c r="E24" s="13"/>
      <c r="F24" s="4"/>
      <c r="G24" s="36" t="s">
        <v>34</v>
      </c>
      <c r="H24" s="98">
        <v>61.458922066672258</v>
      </c>
      <c r="I24" s="13"/>
      <c r="J24" s="49"/>
      <c r="K24" s="22" t="s">
        <v>34</v>
      </c>
      <c r="L24" s="94">
        <v>97.294610804312427</v>
      </c>
      <c r="M24" s="50"/>
    </row>
    <row r="25" spans="1:13" ht="12.75" customHeight="1" x14ac:dyDescent="0.2">
      <c r="A25" s="6"/>
      <c r="B25" s="55"/>
      <c r="C25" s="22" t="s">
        <v>34</v>
      </c>
      <c r="D25" s="86">
        <v>52.053586836890958</v>
      </c>
      <c r="E25" s="13"/>
      <c r="F25" s="4"/>
      <c r="G25" s="36" t="s">
        <v>13</v>
      </c>
      <c r="H25" s="98">
        <v>70.417500529168052</v>
      </c>
      <c r="I25" s="13"/>
      <c r="J25" s="49"/>
      <c r="K25" s="22" t="s">
        <v>17</v>
      </c>
      <c r="L25" s="94">
        <v>100.69930024699019</v>
      </c>
      <c r="M25" s="50"/>
    </row>
    <row r="26" spans="1:13" ht="12.75" customHeight="1" x14ac:dyDescent="0.2">
      <c r="A26" s="6"/>
      <c r="B26" s="55"/>
      <c r="C26" s="22" t="s">
        <v>10</v>
      </c>
      <c r="D26" s="86">
        <v>53.811297233426686</v>
      </c>
      <c r="E26" s="13"/>
      <c r="F26" s="4"/>
      <c r="G26" s="36" t="s">
        <v>11</v>
      </c>
      <c r="H26" s="98">
        <v>71.334415696828302</v>
      </c>
      <c r="I26" s="13"/>
      <c r="J26" s="49"/>
      <c r="K26" s="22" t="s">
        <v>19</v>
      </c>
      <c r="L26" s="94">
        <v>102.20204019271084</v>
      </c>
      <c r="M26" s="50"/>
    </row>
    <row r="27" spans="1:13" ht="12.75" customHeight="1" x14ac:dyDescent="0.2">
      <c r="A27" s="6"/>
      <c r="B27" s="55"/>
      <c r="C27" s="22" t="s">
        <v>23</v>
      </c>
      <c r="D27" s="86">
        <v>54.586586524086009</v>
      </c>
      <c r="E27" s="13"/>
      <c r="F27" s="4"/>
      <c r="G27" s="36" t="s">
        <v>10</v>
      </c>
      <c r="H27" s="98">
        <v>76.668006073968044</v>
      </c>
      <c r="I27" s="13"/>
      <c r="J27" s="49"/>
      <c r="K27" s="22" t="s">
        <v>23</v>
      </c>
      <c r="L27" s="94">
        <v>107.16847940130988</v>
      </c>
      <c r="M27" s="50"/>
    </row>
    <row r="28" spans="1:13" ht="12.75" customHeight="1" x14ac:dyDescent="0.2">
      <c r="A28" s="6"/>
      <c r="B28" s="55"/>
      <c r="C28" s="22" t="s">
        <v>39</v>
      </c>
      <c r="D28" s="86">
        <v>58.558135627560382</v>
      </c>
      <c r="E28" s="13"/>
      <c r="F28" s="4"/>
      <c r="G28" s="36" t="s">
        <v>9</v>
      </c>
      <c r="H28" s="98">
        <v>88.310237651868647</v>
      </c>
      <c r="I28" s="13"/>
      <c r="J28" s="49"/>
      <c r="K28" s="22" t="s">
        <v>15</v>
      </c>
      <c r="L28" s="94">
        <v>114.2240612658702</v>
      </c>
      <c r="M28" s="50"/>
    </row>
    <row r="29" spans="1:13" ht="12.75" customHeight="1" x14ac:dyDescent="0.2">
      <c r="A29" s="6"/>
      <c r="B29" s="55"/>
      <c r="C29" s="22" t="s">
        <v>15</v>
      </c>
      <c r="D29" s="86">
        <v>62.614383060483711</v>
      </c>
      <c r="E29" s="13"/>
      <c r="F29" s="4"/>
      <c r="G29" s="36" t="s">
        <v>14</v>
      </c>
      <c r="H29" s="98">
        <v>90.293159739935831</v>
      </c>
      <c r="I29" s="13"/>
      <c r="J29" s="49"/>
      <c r="K29" s="22" t="s">
        <v>13</v>
      </c>
      <c r="L29" s="94">
        <v>118.97353769883452</v>
      </c>
      <c r="M29" s="50"/>
    </row>
    <row r="30" spans="1:13" ht="12.75" customHeight="1" x14ac:dyDescent="0.2">
      <c r="A30" s="6"/>
      <c r="B30" s="55"/>
      <c r="C30" s="22" t="s">
        <v>17</v>
      </c>
      <c r="D30" s="86">
        <v>65.72720649873466</v>
      </c>
      <c r="E30" s="13"/>
      <c r="F30" s="4"/>
      <c r="G30" s="36" t="s">
        <v>19</v>
      </c>
      <c r="H30" s="98">
        <v>93.33066329216733</v>
      </c>
      <c r="I30" s="13"/>
      <c r="J30" s="49"/>
      <c r="K30" s="22" t="s">
        <v>39</v>
      </c>
      <c r="L30" s="94">
        <v>136.55279104974238</v>
      </c>
      <c r="M30" s="50"/>
    </row>
    <row r="31" spans="1:13" ht="12.75" customHeight="1" x14ac:dyDescent="0.2">
      <c r="A31" s="6"/>
      <c r="B31" s="55"/>
      <c r="C31" s="22" t="s">
        <v>9</v>
      </c>
      <c r="D31" s="86">
        <v>66.772281282921952</v>
      </c>
      <c r="E31" s="13"/>
      <c r="F31" s="4"/>
      <c r="G31" s="36" t="s">
        <v>17</v>
      </c>
      <c r="H31" s="98">
        <v>109.27879272582283</v>
      </c>
      <c r="I31" s="13"/>
      <c r="J31" s="49"/>
      <c r="K31" s="22" t="s">
        <v>9</v>
      </c>
      <c r="L31" s="94">
        <v>162.54999158285949</v>
      </c>
      <c r="M31" s="50"/>
    </row>
    <row r="32" spans="1:13" ht="12.75" customHeight="1" x14ac:dyDescent="0.2">
      <c r="A32" s="6"/>
      <c r="B32" s="55"/>
      <c r="C32" s="22" t="s">
        <v>14</v>
      </c>
      <c r="D32" s="86">
        <v>73.140610455739662</v>
      </c>
      <c r="E32" s="13"/>
      <c r="F32" s="4"/>
      <c r="G32" s="36" t="s">
        <v>39</v>
      </c>
      <c r="H32" s="98">
        <v>109.7273021899162</v>
      </c>
      <c r="I32" s="13"/>
      <c r="J32" s="49"/>
      <c r="K32" s="22" t="s">
        <v>14</v>
      </c>
      <c r="L32" s="94">
        <v>189.59440437349278</v>
      </c>
      <c r="M32" s="50"/>
    </row>
    <row r="33" spans="1:13" ht="12.75" customHeight="1" x14ac:dyDescent="0.2">
      <c r="A33" s="6"/>
      <c r="B33" s="368"/>
      <c r="C33" s="52" t="s">
        <v>18</v>
      </c>
      <c r="D33" s="95">
        <v>85.334994355121253</v>
      </c>
      <c r="E33" s="19"/>
      <c r="F33" s="53"/>
      <c r="G33" s="369" t="s">
        <v>18</v>
      </c>
      <c r="H33" s="99">
        <v>156.0717309281055</v>
      </c>
      <c r="I33" s="19"/>
      <c r="J33" s="370"/>
      <c r="K33" s="52" t="s">
        <v>18</v>
      </c>
      <c r="L33" s="371">
        <v>231.91330166672873</v>
      </c>
      <c r="M33" s="54"/>
    </row>
    <row r="34" spans="1:13" ht="16.5" customHeight="1" x14ac:dyDescent="0.2">
      <c r="A34" s="144"/>
      <c r="B34" s="144"/>
      <c r="C34" s="22"/>
      <c r="D34" s="86"/>
      <c r="E34" s="144"/>
      <c r="F34" s="144"/>
      <c r="G34" s="4"/>
      <c r="H34" s="4"/>
      <c r="I34" s="144"/>
      <c r="J34" s="4"/>
      <c r="K34" s="22"/>
      <c r="L34" s="111"/>
      <c r="M34" s="144"/>
    </row>
    <row r="35" spans="1:13" ht="24.75" customHeight="1" x14ac:dyDescent="0.2">
      <c r="B35" s="555" t="s">
        <v>73</v>
      </c>
      <c r="C35" s="555"/>
      <c r="D35" s="555"/>
      <c r="E35" s="555"/>
      <c r="F35" s="555"/>
      <c r="G35" s="555"/>
      <c r="H35" s="555"/>
      <c r="I35" s="555"/>
      <c r="J35" s="555"/>
      <c r="K35" s="555"/>
      <c r="L35" s="555"/>
      <c r="M35" s="555"/>
    </row>
    <row r="36" spans="1:13" ht="14.25" customHeight="1" x14ac:dyDescent="0.2">
      <c r="B36" s="553" t="s">
        <v>104</v>
      </c>
      <c r="C36" s="554"/>
      <c r="D36" s="10"/>
      <c r="E36" s="10"/>
      <c r="F36" s="10"/>
      <c r="G36" s="10"/>
      <c r="H36" s="10"/>
      <c r="I36" s="10"/>
      <c r="J36" s="27"/>
      <c r="K36" s="10"/>
      <c r="L36" s="10"/>
    </row>
    <row r="37" spans="1:13" ht="36.75" customHeight="1" x14ac:dyDescent="0.2">
      <c r="B37" s="552" t="s">
        <v>88</v>
      </c>
      <c r="C37" s="552"/>
      <c r="D37" s="552"/>
      <c r="E37" s="552"/>
      <c r="F37" s="552"/>
      <c r="G37" s="552"/>
      <c r="H37" s="552"/>
      <c r="I37" s="552"/>
      <c r="J37" s="552"/>
      <c r="K37" s="552"/>
      <c r="L37" s="552"/>
      <c r="M37" s="552"/>
    </row>
    <row r="38" spans="1:13" ht="37.5" customHeight="1" x14ac:dyDescent="0.2">
      <c r="B38" s="562" t="s">
        <v>89</v>
      </c>
      <c r="C38" s="562"/>
      <c r="D38" s="562"/>
      <c r="E38" s="562"/>
      <c r="F38" s="562"/>
      <c r="G38" s="562"/>
      <c r="H38" s="562"/>
      <c r="I38" s="562"/>
      <c r="J38" s="562"/>
      <c r="K38" s="562"/>
      <c r="L38" s="562"/>
      <c r="M38" s="562"/>
    </row>
    <row r="39" spans="1:13" ht="14.25" customHeight="1" x14ac:dyDescent="0.2">
      <c r="B39" s="556" t="s">
        <v>133</v>
      </c>
      <c r="C39" s="556"/>
      <c r="D39" s="556"/>
      <c r="E39" s="556"/>
      <c r="F39" s="556"/>
      <c r="G39" s="556"/>
      <c r="H39" s="556"/>
      <c r="I39" s="556"/>
      <c r="J39" s="556"/>
      <c r="K39" s="556"/>
      <c r="L39" s="556"/>
      <c r="M39" s="556"/>
    </row>
    <row r="40" spans="1:13" ht="23.25" customHeight="1" x14ac:dyDescent="0.2">
      <c r="B40" s="556" t="s">
        <v>134</v>
      </c>
      <c r="C40" s="556"/>
      <c r="D40" s="556"/>
      <c r="E40" s="556"/>
      <c r="F40" s="556"/>
      <c r="G40" s="556"/>
      <c r="H40" s="556"/>
      <c r="I40" s="556"/>
      <c r="J40" s="556"/>
      <c r="K40" s="556"/>
      <c r="L40" s="556"/>
      <c r="M40" s="556"/>
    </row>
  </sheetData>
  <mergeCells count="12">
    <mergeCell ref="B39:M39"/>
    <mergeCell ref="B40:M40"/>
    <mergeCell ref="B5:E5"/>
    <mergeCell ref="F5:I5"/>
    <mergeCell ref="J5:M5"/>
    <mergeCell ref="B38:M38"/>
    <mergeCell ref="C4:M4"/>
    <mergeCell ref="C3:M3"/>
    <mergeCell ref="C2:M2"/>
    <mergeCell ref="B37:M37"/>
    <mergeCell ref="B36:C36"/>
    <mergeCell ref="B35:M35"/>
  </mergeCells>
  <phoneticPr fontId="8"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L34"/>
  <sheetViews>
    <sheetView workbookViewId="0">
      <selection activeCell="P6" sqref="P6"/>
    </sheetView>
  </sheetViews>
  <sheetFormatPr defaultColWidth="9.140625" defaultRowHeight="11.25" x14ac:dyDescent="0.2"/>
  <cols>
    <col min="1" max="1" width="2.5703125" style="3" customWidth="1"/>
    <col min="2" max="2" width="4" style="3" customWidth="1"/>
    <col min="3" max="3" width="5.42578125" style="3" customWidth="1"/>
    <col min="4" max="4" width="8" style="3" customWidth="1"/>
    <col min="5" max="5" width="9.42578125" style="3" customWidth="1"/>
    <col min="6" max="6" width="7.140625" style="3" customWidth="1"/>
    <col min="7" max="7" width="7.140625" style="307" customWidth="1"/>
    <col min="8" max="8" width="8.140625" style="307" customWidth="1"/>
    <col min="9" max="9" width="10.5703125" style="3" customWidth="1"/>
    <col min="10" max="10" width="11" style="309" customWidth="1"/>
    <col min="11" max="11" width="11" style="147" customWidth="1"/>
    <col min="12" max="12" width="4" style="3" customWidth="1"/>
    <col min="13" max="16384" width="9.140625" style="3"/>
  </cols>
  <sheetData>
    <row r="1" spans="1:12" ht="14.25" customHeight="1" x14ac:dyDescent="0.2">
      <c r="B1" s="20"/>
      <c r="C1" s="20"/>
      <c r="D1" s="20"/>
      <c r="E1" s="20"/>
      <c r="F1" s="20"/>
      <c r="G1" s="308"/>
      <c r="H1" s="308"/>
      <c r="I1" s="20"/>
      <c r="L1" s="11" t="s">
        <v>67</v>
      </c>
    </row>
    <row r="2" spans="1:12" ht="30" customHeight="1" x14ac:dyDescent="0.2">
      <c r="B2" s="550" t="s">
        <v>111</v>
      </c>
      <c r="C2" s="550"/>
      <c r="D2" s="550"/>
      <c r="E2" s="550"/>
      <c r="F2" s="550"/>
      <c r="G2" s="550"/>
      <c r="H2" s="550"/>
      <c r="I2" s="550"/>
      <c r="J2" s="550"/>
      <c r="K2" s="550"/>
      <c r="L2" s="550"/>
    </row>
    <row r="3" spans="1:12" ht="78.75" customHeight="1" x14ac:dyDescent="0.2">
      <c r="C3" s="152" t="s">
        <v>50</v>
      </c>
      <c r="D3" s="153" t="s">
        <v>52</v>
      </c>
      <c r="E3" s="148" t="s">
        <v>123</v>
      </c>
      <c r="F3" s="353" t="s">
        <v>83</v>
      </c>
      <c r="G3" s="375" t="s">
        <v>112</v>
      </c>
      <c r="H3" s="375" t="s">
        <v>113</v>
      </c>
      <c r="I3" s="376" t="s">
        <v>90</v>
      </c>
      <c r="J3" s="375" t="s">
        <v>114</v>
      </c>
      <c r="K3" s="375" t="s">
        <v>141</v>
      </c>
    </row>
    <row r="4" spans="1:12" ht="12.75" customHeight="1" x14ac:dyDescent="0.2">
      <c r="A4" s="6"/>
      <c r="B4" s="154" t="s">
        <v>26</v>
      </c>
      <c r="C4" s="336" t="s">
        <v>128</v>
      </c>
      <c r="D4" s="337">
        <v>499</v>
      </c>
      <c r="E4" s="354">
        <v>204</v>
      </c>
      <c r="F4" s="338">
        <v>51</v>
      </c>
      <c r="G4" s="322">
        <v>87</v>
      </c>
      <c r="H4" s="354">
        <v>91</v>
      </c>
      <c r="I4" s="339">
        <v>65</v>
      </c>
      <c r="J4" s="384">
        <f>(G4+H4+I4)/D4</f>
        <v>0.48697394789579157</v>
      </c>
      <c r="K4" s="385">
        <f>I4/D4</f>
        <v>0.13026052104208416</v>
      </c>
      <c r="L4" s="158" t="s">
        <v>26</v>
      </c>
    </row>
    <row r="5" spans="1:12" ht="12.75" customHeight="1" x14ac:dyDescent="0.2">
      <c r="A5" s="6"/>
      <c r="B5" s="151" t="s">
        <v>9</v>
      </c>
      <c r="C5" s="340" t="s">
        <v>128</v>
      </c>
      <c r="D5" s="341">
        <v>463</v>
      </c>
      <c r="E5" s="355">
        <v>197</v>
      </c>
      <c r="F5" s="159">
        <v>113</v>
      </c>
      <c r="G5" s="324">
        <v>19</v>
      </c>
      <c r="H5" s="355">
        <v>37</v>
      </c>
      <c r="I5" s="160">
        <v>94</v>
      </c>
      <c r="J5" s="386">
        <f t="shared" ref="J5:J30" si="0">(G5+H5+I5)/D5</f>
        <v>0.32397408207343414</v>
      </c>
      <c r="K5" s="387">
        <f t="shared" ref="K5:K30" si="1">I5/D5</f>
        <v>0.20302375809935205</v>
      </c>
      <c r="L5" s="161" t="s">
        <v>9</v>
      </c>
    </row>
    <row r="6" spans="1:12" ht="12.75" customHeight="1" x14ac:dyDescent="0.2">
      <c r="A6" s="6"/>
      <c r="B6" s="107" t="s">
        <v>11</v>
      </c>
      <c r="C6" s="342" t="s">
        <v>128</v>
      </c>
      <c r="D6" s="343">
        <v>518</v>
      </c>
      <c r="E6" s="356">
        <v>223</v>
      </c>
      <c r="F6" s="162">
        <v>87</v>
      </c>
      <c r="G6" s="326">
        <v>51</v>
      </c>
      <c r="H6" s="356">
        <v>62</v>
      </c>
      <c r="I6" s="163">
        <v>95</v>
      </c>
      <c r="J6" s="388">
        <f t="shared" si="0"/>
        <v>0.40154440154440152</v>
      </c>
      <c r="K6" s="389">
        <f t="shared" si="1"/>
        <v>0.18339768339768339</v>
      </c>
      <c r="L6" s="164" t="s">
        <v>11</v>
      </c>
    </row>
    <row r="7" spans="1:12" ht="12.75" customHeight="1" x14ac:dyDescent="0.2">
      <c r="A7" s="6"/>
      <c r="B7" s="151" t="s">
        <v>22</v>
      </c>
      <c r="C7" s="340" t="s">
        <v>128</v>
      </c>
      <c r="D7" s="341">
        <v>163</v>
      </c>
      <c r="E7" s="355">
        <v>75</v>
      </c>
      <c r="F7" s="159">
        <v>19</v>
      </c>
      <c r="G7" s="324">
        <v>27</v>
      </c>
      <c r="H7" s="355">
        <v>19</v>
      </c>
      <c r="I7" s="160">
        <v>23</v>
      </c>
      <c r="J7" s="386">
        <f t="shared" si="0"/>
        <v>0.42331288343558282</v>
      </c>
      <c r="K7" s="387">
        <f t="shared" si="1"/>
        <v>0.1411042944785276</v>
      </c>
      <c r="L7" s="161" t="s">
        <v>22</v>
      </c>
    </row>
    <row r="8" spans="1:12" ht="12.75" customHeight="1" x14ac:dyDescent="0.2">
      <c r="A8" s="6"/>
      <c r="B8" s="107" t="s">
        <v>27</v>
      </c>
      <c r="C8" s="342" t="s">
        <v>128</v>
      </c>
      <c r="D8" s="343">
        <v>2719</v>
      </c>
      <c r="E8" s="356">
        <v>1069</v>
      </c>
      <c r="F8" s="344">
        <v>293</v>
      </c>
      <c r="G8" s="326">
        <v>426</v>
      </c>
      <c r="H8" s="360">
        <v>552</v>
      </c>
      <c r="I8" s="163">
        <v>379</v>
      </c>
      <c r="J8" s="390">
        <f t="shared" si="0"/>
        <v>0.49908054431776389</v>
      </c>
      <c r="K8" s="389">
        <f t="shared" si="1"/>
        <v>0.13938948142699523</v>
      </c>
      <c r="L8" s="164" t="s">
        <v>27</v>
      </c>
    </row>
    <row r="9" spans="1:12" ht="12.75" customHeight="1" x14ac:dyDescent="0.2">
      <c r="A9" s="6"/>
      <c r="B9" s="151" t="s">
        <v>12</v>
      </c>
      <c r="C9" s="340" t="s">
        <v>128</v>
      </c>
      <c r="D9" s="341">
        <v>59</v>
      </c>
      <c r="E9" s="355">
        <v>31</v>
      </c>
      <c r="F9" s="159">
        <v>9</v>
      </c>
      <c r="G9" s="324">
        <v>1</v>
      </c>
      <c r="H9" s="355">
        <v>3</v>
      </c>
      <c r="I9" s="160">
        <v>14</v>
      </c>
      <c r="J9" s="386">
        <f t="shared" si="0"/>
        <v>0.30508474576271188</v>
      </c>
      <c r="K9" s="387">
        <f t="shared" si="1"/>
        <v>0.23728813559322035</v>
      </c>
      <c r="L9" s="161" t="s">
        <v>12</v>
      </c>
    </row>
    <row r="10" spans="1:12" ht="12.75" customHeight="1" x14ac:dyDescent="0.2">
      <c r="A10" s="6"/>
      <c r="B10" s="107" t="s">
        <v>30</v>
      </c>
      <c r="C10" s="342" t="s">
        <v>116</v>
      </c>
      <c r="D10" s="343">
        <v>182</v>
      </c>
      <c r="E10" s="356">
        <v>77</v>
      </c>
      <c r="F10" s="162">
        <v>38</v>
      </c>
      <c r="G10" s="326">
        <v>10</v>
      </c>
      <c r="H10" s="356">
        <v>22</v>
      </c>
      <c r="I10" s="163">
        <v>35</v>
      </c>
      <c r="J10" s="388">
        <f t="shared" si="0"/>
        <v>0.36813186813186816</v>
      </c>
      <c r="K10" s="389">
        <f t="shared" si="1"/>
        <v>0.19230769230769232</v>
      </c>
      <c r="L10" s="164" t="s">
        <v>30</v>
      </c>
    </row>
    <row r="11" spans="1:12" ht="12.75" customHeight="1" x14ac:dyDescent="0.2">
      <c r="A11" s="6"/>
      <c r="B11" s="151" t="s">
        <v>23</v>
      </c>
      <c r="C11" s="340" t="s">
        <v>128</v>
      </c>
      <c r="D11" s="341">
        <v>584</v>
      </c>
      <c r="E11" s="355">
        <v>224</v>
      </c>
      <c r="F11" s="159">
        <v>60</v>
      </c>
      <c r="G11" s="324">
        <v>12</v>
      </c>
      <c r="H11" s="355">
        <v>212</v>
      </c>
      <c r="I11" s="160">
        <v>76</v>
      </c>
      <c r="J11" s="386">
        <f t="shared" si="0"/>
        <v>0.51369863013698636</v>
      </c>
      <c r="K11" s="387">
        <f t="shared" si="1"/>
        <v>0.13013698630136986</v>
      </c>
      <c r="L11" s="161" t="s">
        <v>23</v>
      </c>
    </row>
    <row r="12" spans="1:12" ht="12.75" customHeight="1" x14ac:dyDescent="0.2">
      <c r="A12" s="6"/>
      <c r="B12" s="107" t="s">
        <v>28</v>
      </c>
      <c r="C12" s="342" t="s">
        <v>128</v>
      </c>
      <c r="D12" s="343">
        <v>1370</v>
      </c>
      <c r="E12" s="356">
        <v>522</v>
      </c>
      <c r="F12" s="162">
        <v>172</v>
      </c>
      <c r="G12" s="326">
        <v>71</v>
      </c>
      <c r="H12" s="356">
        <v>345</v>
      </c>
      <c r="I12" s="163">
        <v>260</v>
      </c>
      <c r="J12" s="388">
        <f t="shared" si="0"/>
        <v>0.49343065693430654</v>
      </c>
      <c r="K12" s="389">
        <f t="shared" si="1"/>
        <v>0.18978102189781021</v>
      </c>
      <c r="L12" s="164" t="s">
        <v>28</v>
      </c>
    </row>
    <row r="13" spans="1:12" ht="12.75" customHeight="1" x14ac:dyDescent="0.2">
      <c r="A13" s="6"/>
      <c r="B13" s="151" t="s">
        <v>29</v>
      </c>
      <c r="C13" s="340" t="s">
        <v>128</v>
      </c>
      <c r="D13" s="341">
        <v>2538</v>
      </c>
      <c r="E13" s="355">
        <v>1066</v>
      </c>
      <c r="F13" s="159">
        <v>327</v>
      </c>
      <c r="G13" s="324">
        <v>178</v>
      </c>
      <c r="H13" s="355">
        <v>579</v>
      </c>
      <c r="I13" s="160">
        <v>388</v>
      </c>
      <c r="J13" s="386">
        <f t="shared" si="0"/>
        <v>0.45114263199369581</v>
      </c>
      <c r="K13" s="387">
        <f t="shared" si="1"/>
        <v>0.152876280535855</v>
      </c>
      <c r="L13" s="161" t="s">
        <v>29</v>
      </c>
    </row>
    <row r="14" spans="1:12" ht="12.75" customHeight="1" x14ac:dyDescent="0.2">
      <c r="A14" s="6"/>
      <c r="B14" s="107" t="s">
        <v>39</v>
      </c>
      <c r="C14" s="342" t="s">
        <v>128</v>
      </c>
      <c r="D14" s="343">
        <v>237</v>
      </c>
      <c r="E14" s="356">
        <v>100</v>
      </c>
      <c r="F14" s="162">
        <v>40</v>
      </c>
      <c r="G14" s="329">
        <v>9</v>
      </c>
      <c r="H14" s="356">
        <v>49</v>
      </c>
      <c r="I14" s="163">
        <v>38</v>
      </c>
      <c r="J14" s="388">
        <f t="shared" si="0"/>
        <v>0.4050632911392405</v>
      </c>
      <c r="K14" s="389">
        <f t="shared" si="1"/>
        <v>0.16033755274261605</v>
      </c>
      <c r="L14" s="164" t="s">
        <v>39</v>
      </c>
    </row>
    <row r="15" spans="1:12" ht="12.75" customHeight="1" x14ac:dyDescent="0.2">
      <c r="A15" s="6"/>
      <c r="B15" s="155" t="s">
        <v>31</v>
      </c>
      <c r="C15" s="345" t="s">
        <v>128</v>
      </c>
      <c r="D15" s="346">
        <v>2395</v>
      </c>
      <c r="E15" s="357">
        <v>922</v>
      </c>
      <c r="F15" s="165">
        <v>244</v>
      </c>
      <c r="G15" s="331">
        <v>175</v>
      </c>
      <c r="H15" s="357">
        <v>645</v>
      </c>
      <c r="I15" s="166">
        <v>409</v>
      </c>
      <c r="J15" s="391">
        <f t="shared" si="0"/>
        <v>0.51315240083507307</v>
      </c>
      <c r="K15" s="392">
        <f t="shared" si="1"/>
        <v>0.17077244258872651</v>
      </c>
      <c r="L15" s="167" t="s">
        <v>31</v>
      </c>
    </row>
    <row r="16" spans="1:12" ht="12.75" customHeight="1" x14ac:dyDescent="0.2">
      <c r="A16" s="6"/>
      <c r="B16" s="107" t="s">
        <v>10</v>
      </c>
      <c r="C16" s="342" t="s">
        <v>128</v>
      </c>
      <c r="D16" s="343">
        <v>48</v>
      </c>
      <c r="E16" s="356">
        <v>16</v>
      </c>
      <c r="F16" s="162">
        <v>4</v>
      </c>
      <c r="G16" s="329">
        <v>1</v>
      </c>
      <c r="H16" s="356">
        <v>14</v>
      </c>
      <c r="I16" s="163">
        <v>13</v>
      </c>
      <c r="J16" s="388">
        <f t="shared" si="0"/>
        <v>0.58333333333333337</v>
      </c>
      <c r="K16" s="389">
        <f t="shared" si="1"/>
        <v>0.27083333333333331</v>
      </c>
      <c r="L16" s="164" t="s">
        <v>10</v>
      </c>
    </row>
    <row r="17" spans="1:12" ht="12.75" customHeight="1" x14ac:dyDescent="0.2">
      <c r="A17" s="6"/>
      <c r="B17" s="155" t="s">
        <v>14</v>
      </c>
      <c r="C17" s="345" t="s">
        <v>128</v>
      </c>
      <c r="D17" s="346">
        <v>139</v>
      </c>
      <c r="E17" s="357">
        <v>48</v>
      </c>
      <c r="F17" s="165">
        <v>23</v>
      </c>
      <c r="G17" s="331">
        <v>17</v>
      </c>
      <c r="H17" s="357">
        <v>8</v>
      </c>
      <c r="I17" s="166">
        <v>43</v>
      </c>
      <c r="J17" s="391">
        <f t="shared" si="0"/>
        <v>0.48920863309352519</v>
      </c>
      <c r="K17" s="392">
        <f t="shared" si="1"/>
        <v>0.30935251798561153</v>
      </c>
      <c r="L17" s="167" t="s">
        <v>14</v>
      </c>
    </row>
    <row r="18" spans="1:12" ht="12.75" customHeight="1" x14ac:dyDescent="0.2">
      <c r="A18" s="6"/>
      <c r="B18" s="107" t="s">
        <v>15</v>
      </c>
      <c r="C18" s="342" t="s">
        <v>128</v>
      </c>
      <c r="D18" s="343">
        <v>175</v>
      </c>
      <c r="E18" s="356">
        <v>56</v>
      </c>
      <c r="F18" s="162">
        <v>35</v>
      </c>
      <c r="G18" s="329">
        <v>12</v>
      </c>
      <c r="H18" s="356">
        <v>18</v>
      </c>
      <c r="I18" s="163">
        <v>52</v>
      </c>
      <c r="J18" s="388">
        <f t="shared" si="0"/>
        <v>0.46857142857142858</v>
      </c>
      <c r="K18" s="389">
        <f t="shared" si="1"/>
        <v>0.29714285714285715</v>
      </c>
      <c r="L18" s="164" t="s">
        <v>15</v>
      </c>
    </row>
    <row r="19" spans="1:12" ht="12.75" customHeight="1" x14ac:dyDescent="0.2">
      <c r="A19" s="6"/>
      <c r="B19" s="155" t="s">
        <v>32</v>
      </c>
      <c r="C19" s="345" t="s">
        <v>128</v>
      </c>
      <c r="D19" s="346">
        <v>26</v>
      </c>
      <c r="E19" s="357">
        <v>9</v>
      </c>
      <c r="F19" s="165">
        <v>3</v>
      </c>
      <c r="G19" s="331">
        <v>3</v>
      </c>
      <c r="H19" s="357">
        <v>7</v>
      </c>
      <c r="I19" s="166">
        <v>4</v>
      </c>
      <c r="J19" s="391">
        <f t="shared" si="0"/>
        <v>0.53846153846153844</v>
      </c>
      <c r="K19" s="392">
        <f t="shared" si="1"/>
        <v>0.15384615384615385</v>
      </c>
      <c r="L19" s="167" t="s">
        <v>32</v>
      </c>
    </row>
    <row r="20" spans="1:12" ht="12.75" customHeight="1" x14ac:dyDescent="0.2">
      <c r="A20" s="6"/>
      <c r="B20" s="107" t="s">
        <v>13</v>
      </c>
      <c r="C20" s="342" t="s">
        <v>128</v>
      </c>
      <c r="D20" s="343">
        <v>460</v>
      </c>
      <c r="E20" s="356">
        <v>182</v>
      </c>
      <c r="F20" s="162">
        <v>71</v>
      </c>
      <c r="G20" s="329">
        <v>40</v>
      </c>
      <c r="H20" s="356">
        <v>58</v>
      </c>
      <c r="I20" s="163">
        <v>109</v>
      </c>
      <c r="J20" s="388">
        <f t="shared" si="0"/>
        <v>0.45</v>
      </c>
      <c r="K20" s="389">
        <f t="shared" si="1"/>
        <v>0.23695652173913043</v>
      </c>
      <c r="L20" s="164" t="s">
        <v>13</v>
      </c>
    </row>
    <row r="21" spans="1:12" ht="12.75" customHeight="1" x14ac:dyDescent="0.2">
      <c r="A21" s="6"/>
      <c r="B21" s="155" t="s">
        <v>16</v>
      </c>
      <c r="C21" s="345" t="s">
        <v>115</v>
      </c>
      <c r="D21" s="346">
        <v>16</v>
      </c>
      <c r="E21" s="357">
        <v>0</v>
      </c>
      <c r="F21" s="165">
        <v>7</v>
      </c>
      <c r="G21" s="331">
        <v>0</v>
      </c>
      <c r="H21" s="357">
        <v>4</v>
      </c>
      <c r="I21" s="166">
        <v>5</v>
      </c>
      <c r="J21" s="391">
        <f t="shared" si="0"/>
        <v>0.5625</v>
      </c>
      <c r="K21" s="392">
        <f t="shared" si="1"/>
        <v>0.3125</v>
      </c>
      <c r="L21" s="167" t="s">
        <v>16</v>
      </c>
    </row>
    <row r="22" spans="1:12" ht="12.75" customHeight="1" x14ac:dyDescent="0.2">
      <c r="A22" s="6"/>
      <c r="B22" s="107" t="s">
        <v>24</v>
      </c>
      <c r="C22" s="342" t="s">
        <v>128</v>
      </c>
      <c r="D22" s="343">
        <v>515</v>
      </c>
      <c r="E22" s="356">
        <v>208</v>
      </c>
      <c r="F22" s="204" t="s">
        <v>38</v>
      </c>
      <c r="G22" s="329">
        <v>158</v>
      </c>
      <c r="H22" s="356">
        <v>70</v>
      </c>
      <c r="I22" s="163">
        <v>35</v>
      </c>
      <c r="J22" s="388">
        <f t="shared" si="0"/>
        <v>0.51067961165048548</v>
      </c>
      <c r="K22" s="389">
        <f t="shared" si="1"/>
        <v>6.7961165048543687E-2</v>
      </c>
      <c r="L22" s="164" t="s">
        <v>24</v>
      </c>
    </row>
    <row r="23" spans="1:12" ht="12.75" customHeight="1" x14ac:dyDescent="0.2">
      <c r="A23" s="6"/>
      <c r="B23" s="155" t="s">
        <v>33</v>
      </c>
      <c r="C23" s="345" t="s">
        <v>128</v>
      </c>
      <c r="D23" s="346">
        <v>344</v>
      </c>
      <c r="E23" s="357">
        <v>138</v>
      </c>
      <c r="F23" s="165">
        <v>37</v>
      </c>
      <c r="G23" s="331">
        <v>40</v>
      </c>
      <c r="H23" s="357">
        <v>78</v>
      </c>
      <c r="I23" s="166">
        <v>51</v>
      </c>
      <c r="J23" s="391">
        <f t="shared" si="0"/>
        <v>0.49127906976744184</v>
      </c>
      <c r="K23" s="392">
        <f t="shared" si="1"/>
        <v>0.14825581395348839</v>
      </c>
      <c r="L23" s="167" t="s">
        <v>33</v>
      </c>
    </row>
    <row r="24" spans="1:12" ht="12.75" customHeight="1" x14ac:dyDescent="0.2">
      <c r="A24" s="6"/>
      <c r="B24" s="107" t="s">
        <v>17</v>
      </c>
      <c r="C24" s="342" t="s">
        <v>128</v>
      </c>
      <c r="D24" s="343">
        <v>2491</v>
      </c>
      <c r="E24" s="356">
        <v>882</v>
      </c>
      <c r="F24" s="162">
        <v>414</v>
      </c>
      <c r="G24" s="329">
        <v>249</v>
      </c>
      <c r="H24" s="356">
        <v>315</v>
      </c>
      <c r="I24" s="163">
        <v>631</v>
      </c>
      <c r="J24" s="388">
        <f t="shared" si="0"/>
        <v>0.47972701726214373</v>
      </c>
      <c r="K24" s="389">
        <f t="shared" si="1"/>
        <v>0.25331192292252108</v>
      </c>
      <c r="L24" s="164" t="s">
        <v>17</v>
      </c>
    </row>
    <row r="25" spans="1:12" ht="12.75" customHeight="1" x14ac:dyDescent="0.2">
      <c r="A25" s="6"/>
      <c r="B25" s="155" t="s">
        <v>34</v>
      </c>
      <c r="C25" s="345" t="s">
        <v>128</v>
      </c>
      <c r="D25" s="346">
        <v>536</v>
      </c>
      <c r="E25" s="357">
        <v>200</v>
      </c>
      <c r="F25" s="165">
        <v>74</v>
      </c>
      <c r="G25" s="331">
        <v>19</v>
      </c>
      <c r="H25" s="357">
        <v>142</v>
      </c>
      <c r="I25" s="166">
        <v>101</v>
      </c>
      <c r="J25" s="391">
        <f t="shared" si="0"/>
        <v>0.48880597014925375</v>
      </c>
      <c r="K25" s="392">
        <f t="shared" si="1"/>
        <v>0.18843283582089551</v>
      </c>
      <c r="L25" s="167" t="s">
        <v>34</v>
      </c>
    </row>
    <row r="26" spans="1:12" ht="12.75" customHeight="1" x14ac:dyDescent="0.2">
      <c r="A26" s="6"/>
      <c r="B26" s="107" t="s">
        <v>18</v>
      </c>
      <c r="C26" s="342" t="s">
        <v>128</v>
      </c>
      <c r="D26" s="343">
        <v>1644</v>
      </c>
      <c r="E26" s="356">
        <v>474</v>
      </c>
      <c r="F26" s="162">
        <v>307</v>
      </c>
      <c r="G26" s="329">
        <v>191</v>
      </c>
      <c r="H26" s="356">
        <v>85</v>
      </c>
      <c r="I26" s="163">
        <v>587</v>
      </c>
      <c r="J26" s="388">
        <f t="shared" si="0"/>
        <v>0.52493917274939172</v>
      </c>
      <c r="K26" s="389">
        <f t="shared" si="1"/>
        <v>0.35705596107055959</v>
      </c>
      <c r="L26" s="164" t="s">
        <v>18</v>
      </c>
    </row>
    <row r="27" spans="1:12" ht="12.75" customHeight="1" x14ac:dyDescent="0.2">
      <c r="A27" s="6"/>
      <c r="B27" s="155" t="s">
        <v>20</v>
      </c>
      <c r="C27" s="345" t="s">
        <v>128</v>
      </c>
      <c r="D27" s="346">
        <v>80</v>
      </c>
      <c r="E27" s="357">
        <v>32</v>
      </c>
      <c r="F27" s="165">
        <v>11</v>
      </c>
      <c r="G27" s="331">
        <v>8</v>
      </c>
      <c r="H27" s="357">
        <v>22</v>
      </c>
      <c r="I27" s="166">
        <v>7</v>
      </c>
      <c r="J27" s="391">
        <f t="shared" si="0"/>
        <v>0.46250000000000002</v>
      </c>
      <c r="K27" s="392">
        <f t="shared" si="1"/>
        <v>8.7499999999999994E-2</v>
      </c>
      <c r="L27" s="167" t="s">
        <v>20</v>
      </c>
    </row>
    <row r="28" spans="1:12" ht="12.75" customHeight="1" x14ac:dyDescent="0.2">
      <c r="A28" s="6"/>
      <c r="B28" s="107" t="s">
        <v>19</v>
      </c>
      <c r="C28" s="342" t="s">
        <v>128</v>
      </c>
      <c r="D28" s="343">
        <v>247</v>
      </c>
      <c r="E28" s="358">
        <v>126</v>
      </c>
      <c r="F28" s="347">
        <v>38</v>
      </c>
      <c r="G28" s="329">
        <v>24</v>
      </c>
      <c r="H28" s="358">
        <v>10</v>
      </c>
      <c r="I28" s="348">
        <v>49</v>
      </c>
      <c r="J28" s="393">
        <f t="shared" si="0"/>
        <v>0.33603238866396762</v>
      </c>
      <c r="K28" s="394">
        <f t="shared" si="1"/>
        <v>0.19838056680161945</v>
      </c>
      <c r="L28" s="164" t="s">
        <v>19</v>
      </c>
    </row>
    <row r="29" spans="1:12" ht="12.75" customHeight="1" x14ac:dyDescent="0.2">
      <c r="A29" s="6"/>
      <c r="B29" s="155" t="s">
        <v>35</v>
      </c>
      <c r="C29" s="345" t="s">
        <v>128</v>
      </c>
      <c r="D29" s="346">
        <v>223</v>
      </c>
      <c r="E29" s="357">
        <v>120</v>
      </c>
      <c r="F29" s="165">
        <v>28</v>
      </c>
      <c r="G29" s="331">
        <v>31</v>
      </c>
      <c r="H29" s="357">
        <v>22</v>
      </c>
      <c r="I29" s="166">
        <v>22</v>
      </c>
      <c r="J29" s="391">
        <f t="shared" si="0"/>
        <v>0.33632286995515698</v>
      </c>
      <c r="K29" s="392">
        <f t="shared" si="1"/>
        <v>9.8654708520179366E-2</v>
      </c>
      <c r="L29" s="167" t="s">
        <v>35</v>
      </c>
    </row>
    <row r="30" spans="1:12" ht="12.75" customHeight="1" x14ac:dyDescent="0.2">
      <c r="A30" s="6"/>
      <c r="B30" s="157" t="s">
        <v>36</v>
      </c>
      <c r="C30" s="349" t="s">
        <v>115</v>
      </c>
      <c r="D30" s="350">
        <v>221</v>
      </c>
      <c r="E30" s="359">
        <v>94</v>
      </c>
      <c r="F30" s="351">
        <v>40</v>
      </c>
      <c r="G30" s="333">
        <v>17</v>
      </c>
      <c r="H30" s="359">
        <v>35</v>
      </c>
      <c r="I30" s="352">
        <v>27</v>
      </c>
      <c r="J30" s="395">
        <f t="shared" si="0"/>
        <v>0.3574660633484163</v>
      </c>
      <c r="K30" s="396">
        <f t="shared" si="1"/>
        <v>0.12217194570135746</v>
      </c>
      <c r="L30" s="168" t="s">
        <v>36</v>
      </c>
    </row>
    <row r="31" spans="1:12" ht="13.5" customHeight="1" x14ac:dyDescent="0.2">
      <c r="B31" s="563" t="s">
        <v>117</v>
      </c>
      <c r="C31" s="563"/>
      <c r="D31" s="563"/>
      <c r="E31" s="563"/>
      <c r="F31" s="563"/>
      <c r="G31" s="563"/>
      <c r="H31" s="563"/>
      <c r="I31" s="563"/>
      <c r="J31" s="310"/>
      <c r="K31" s="156"/>
    </row>
    <row r="32" spans="1:12" ht="12.75" customHeight="1" x14ac:dyDescent="0.2">
      <c r="B32" s="32" t="s">
        <v>139</v>
      </c>
      <c r="C32" s="32"/>
      <c r="D32" s="2"/>
      <c r="E32" s="2"/>
      <c r="F32" s="2"/>
      <c r="G32" s="311"/>
      <c r="H32" s="311"/>
      <c r="I32" s="2"/>
      <c r="J32" s="312"/>
      <c r="K32" s="149"/>
    </row>
    <row r="33" spans="2:11" ht="12.75" customHeight="1" x14ac:dyDescent="0.2">
      <c r="B33" s="233" t="s">
        <v>132</v>
      </c>
      <c r="C33" s="32"/>
      <c r="D33" s="2"/>
      <c r="E33" s="2"/>
      <c r="F33" s="2"/>
      <c r="G33" s="311"/>
      <c r="H33" s="311"/>
      <c r="I33" s="2"/>
      <c r="J33" s="312"/>
      <c r="K33" s="149"/>
    </row>
    <row r="34" spans="2:11" ht="12.75" customHeight="1" x14ac:dyDescent="0.2">
      <c r="B34" s="46"/>
    </row>
  </sheetData>
  <mergeCells count="2">
    <mergeCell ref="B2:L2"/>
    <mergeCell ref="B31:I31"/>
  </mergeCells>
  <phoneticPr fontId="8" type="noConversion"/>
  <printOptions horizontalCentered="1"/>
  <pageMargins left="0.6692913385826772" right="0.6692913385826772" top="0.47244094488188981" bottom="0.27559055118110237" header="0" footer="0"/>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B1:O34"/>
  <sheetViews>
    <sheetView zoomScaleNormal="100" workbookViewId="0">
      <selection activeCell="O5" sqref="O5"/>
    </sheetView>
  </sheetViews>
  <sheetFormatPr defaultColWidth="9.140625" defaultRowHeight="12.75" x14ac:dyDescent="0.2"/>
  <cols>
    <col min="1" max="1" width="1.5703125" style="170" customWidth="1"/>
    <col min="2" max="2" width="4" style="235" customWidth="1"/>
    <col min="3" max="3" width="5.5703125" style="235" customWidth="1"/>
    <col min="4" max="4" width="6.140625" style="235" customWidth="1"/>
    <col min="5" max="10" width="7" style="235" customWidth="1"/>
    <col min="11" max="11" width="7" style="242" customWidth="1"/>
    <col min="12" max="12" width="7" style="235" customWidth="1"/>
    <col min="13" max="13" width="5.5703125" style="235" customWidth="1"/>
    <col min="14" max="14" width="4" style="235" customWidth="1"/>
    <col min="15" max="16384" width="9.140625" style="170"/>
  </cols>
  <sheetData>
    <row r="1" spans="2:15" ht="14.25" customHeight="1" x14ac:dyDescent="0.2">
      <c r="B1" s="234"/>
      <c r="C1" s="234"/>
      <c r="D1" s="234"/>
      <c r="E1" s="234"/>
      <c r="F1" s="234"/>
      <c r="G1" s="234"/>
      <c r="H1" s="234"/>
      <c r="I1" s="234"/>
      <c r="J1" s="234"/>
      <c r="K1" s="234"/>
      <c r="L1" s="234"/>
      <c r="N1" s="236" t="s">
        <v>68</v>
      </c>
    </row>
    <row r="2" spans="2:15" ht="30" customHeight="1" x14ac:dyDescent="0.2">
      <c r="B2" s="564" t="s">
        <v>118</v>
      </c>
      <c r="C2" s="564"/>
      <c r="D2" s="564"/>
      <c r="E2" s="564"/>
      <c r="F2" s="564"/>
      <c r="G2" s="564"/>
      <c r="H2" s="564"/>
      <c r="I2" s="564"/>
      <c r="J2" s="564"/>
      <c r="K2" s="564"/>
      <c r="L2" s="564"/>
      <c r="M2" s="564"/>
      <c r="N2" s="564"/>
    </row>
    <row r="3" spans="2:15" ht="50.25" customHeight="1" x14ac:dyDescent="0.2">
      <c r="B3" s="237"/>
      <c r="C3" s="238" t="s">
        <v>50</v>
      </c>
      <c r="D3" s="239" t="s">
        <v>52</v>
      </c>
      <c r="E3" s="237" t="s">
        <v>46</v>
      </c>
      <c r="F3" s="237" t="s">
        <v>44</v>
      </c>
      <c r="G3" s="237" t="s">
        <v>45</v>
      </c>
      <c r="H3" s="237" t="s">
        <v>87</v>
      </c>
      <c r="I3" s="237" t="s">
        <v>2</v>
      </c>
      <c r="J3" s="237" t="s">
        <v>51</v>
      </c>
      <c r="K3" s="237" t="s">
        <v>3</v>
      </c>
      <c r="L3" s="237" t="s">
        <v>53</v>
      </c>
      <c r="M3" s="237" t="s">
        <v>77</v>
      </c>
      <c r="N3" s="170"/>
    </row>
    <row r="4" spans="2:15" ht="12.75" customHeight="1" x14ac:dyDescent="0.2">
      <c r="B4" s="213" t="s">
        <v>26</v>
      </c>
      <c r="C4" s="316" t="s">
        <v>128</v>
      </c>
      <c r="D4" s="321">
        <v>434</v>
      </c>
      <c r="E4" s="322">
        <v>221</v>
      </c>
      <c r="F4" s="322">
        <v>78</v>
      </c>
      <c r="G4" s="322">
        <v>13</v>
      </c>
      <c r="H4" s="322">
        <v>1</v>
      </c>
      <c r="I4" s="322">
        <v>87</v>
      </c>
      <c r="J4" s="322">
        <v>3</v>
      </c>
      <c r="K4" s="322">
        <v>17</v>
      </c>
      <c r="L4" s="322">
        <v>11</v>
      </c>
      <c r="M4" s="322">
        <v>3</v>
      </c>
      <c r="N4" s="170"/>
      <c r="O4" s="313"/>
    </row>
    <row r="5" spans="2:15" ht="12.75" customHeight="1" x14ac:dyDescent="0.2">
      <c r="B5" s="192" t="s">
        <v>9</v>
      </c>
      <c r="C5" s="317" t="s">
        <v>128</v>
      </c>
      <c r="D5" s="323">
        <v>369</v>
      </c>
      <c r="E5" s="324">
        <v>260</v>
      </c>
      <c r="F5" s="324">
        <v>32</v>
      </c>
      <c r="G5" s="324">
        <v>5</v>
      </c>
      <c r="H5" s="324">
        <v>8</v>
      </c>
      <c r="I5" s="324">
        <v>19</v>
      </c>
      <c r="J5" s="324">
        <v>0</v>
      </c>
      <c r="K5" s="324">
        <v>21</v>
      </c>
      <c r="L5" s="324">
        <v>0</v>
      </c>
      <c r="M5" s="324">
        <v>24</v>
      </c>
      <c r="N5" s="170"/>
      <c r="O5" s="313"/>
    </row>
    <row r="6" spans="2:15" ht="12.75" customHeight="1" x14ac:dyDescent="0.2">
      <c r="B6" s="187" t="s">
        <v>11</v>
      </c>
      <c r="C6" s="318" t="s">
        <v>128</v>
      </c>
      <c r="D6" s="325">
        <v>423</v>
      </c>
      <c r="E6" s="326">
        <v>269</v>
      </c>
      <c r="F6" s="326">
        <v>58</v>
      </c>
      <c r="G6" s="326">
        <v>4</v>
      </c>
      <c r="H6" s="326">
        <v>3</v>
      </c>
      <c r="I6" s="326">
        <v>51</v>
      </c>
      <c r="J6" s="326">
        <v>0</v>
      </c>
      <c r="K6" s="326">
        <v>35</v>
      </c>
      <c r="L6" s="326">
        <v>0</v>
      </c>
      <c r="M6" s="326">
        <v>3</v>
      </c>
      <c r="N6" s="170"/>
      <c r="O6" s="313"/>
    </row>
    <row r="7" spans="2:15" ht="12.75" customHeight="1" x14ac:dyDescent="0.2">
      <c r="B7" s="192" t="s">
        <v>22</v>
      </c>
      <c r="C7" s="317" t="s">
        <v>128</v>
      </c>
      <c r="D7" s="323">
        <v>140</v>
      </c>
      <c r="E7" s="324">
        <v>80</v>
      </c>
      <c r="F7" s="324">
        <v>11</v>
      </c>
      <c r="G7" s="324">
        <v>8</v>
      </c>
      <c r="H7" s="324">
        <v>0</v>
      </c>
      <c r="I7" s="324">
        <v>27</v>
      </c>
      <c r="J7" s="324">
        <v>0</v>
      </c>
      <c r="K7" s="324">
        <v>2</v>
      </c>
      <c r="L7" s="324">
        <v>8</v>
      </c>
      <c r="M7" s="324">
        <v>4</v>
      </c>
      <c r="N7" s="170"/>
      <c r="O7" s="313"/>
    </row>
    <row r="8" spans="2:15" ht="12.75" customHeight="1" x14ac:dyDescent="0.2">
      <c r="B8" s="187" t="s">
        <v>27</v>
      </c>
      <c r="C8" s="318" t="s">
        <v>128</v>
      </c>
      <c r="D8" s="327">
        <v>2340</v>
      </c>
      <c r="E8" s="326">
        <v>1170</v>
      </c>
      <c r="F8" s="328">
        <v>499</v>
      </c>
      <c r="G8" s="326">
        <v>53</v>
      </c>
      <c r="H8" s="328">
        <v>10</v>
      </c>
      <c r="I8" s="326">
        <v>426</v>
      </c>
      <c r="J8" s="326">
        <v>20</v>
      </c>
      <c r="K8" s="326">
        <v>61</v>
      </c>
      <c r="L8" s="326">
        <v>63</v>
      </c>
      <c r="M8" s="326">
        <v>38</v>
      </c>
      <c r="N8" s="170"/>
      <c r="O8" s="313"/>
    </row>
    <row r="9" spans="2:15" ht="12.75" customHeight="1" x14ac:dyDescent="0.2">
      <c r="B9" s="192" t="s">
        <v>12</v>
      </c>
      <c r="C9" s="317" t="s">
        <v>128</v>
      </c>
      <c r="D9" s="323">
        <v>45</v>
      </c>
      <c r="E9" s="324">
        <v>7</v>
      </c>
      <c r="F9" s="324">
        <v>3</v>
      </c>
      <c r="G9" s="324">
        <v>0</v>
      </c>
      <c r="H9" s="324">
        <v>0</v>
      </c>
      <c r="I9" s="324">
        <v>1</v>
      </c>
      <c r="J9" s="324">
        <v>0</v>
      </c>
      <c r="K9" s="324">
        <v>4</v>
      </c>
      <c r="L9" s="324" t="s">
        <v>38</v>
      </c>
      <c r="M9" s="324">
        <v>30</v>
      </c>
      <c r="N9" s="170"/>
      <c r="O9" s="313"/>
    </row>
    <row r="10" spans="2:15" ht="12.75" customHeight="1" x14ac:dyDescent="0.2">
      <c r="B10" s="187" t="s">
        <v>30</v>
      </c>
      <c r="C10" s="318" t="s">
        <v>116</v>
      </c>
      <c r="D10" s="325">
        <v>147</v>
      </c>
      <c r="E10" s="326">
        <v>106</v>
      </c>
      <c r="F10" s="326">
        <v>22</v>
      </c>
      <c r="G10" s="326" t="s">
        <v>38</v>
      </c>
      <c r="H10" s="326">
        <v>0</v>
      </c>
      <c r="I10" s="326">
        <v>10</v>
      </c>
      <c r="J10" s="326" t="s">
        <v>38</v>
      </c>
      <c r="K10" s="326">
        <v>3</v>
      </c>
      <c r="L10" s="326">
        <v>5</v>
      </c>
      <c r="M10" s="326">
        <v>1</v>
      </c>
      <c r="N10" s="170"/>
      <c r="O10" s="313"/>
    </row>
    <row r="11" spans="2:15" ht="12.75" customHeight="1" x14ac:dyDescent="0.2">
      <c r="B11" s="192" t="s">
        <v>23</v>
      </c>
      <c r="C11" s="317" t="s">
        <v>128</v>
      </c>
      <c r="D11" s="323">
        <v>508</v>
      </c>
      <c r="E11" s="324">
        <v>205</v>
      </c>
      <c r="F11" s="324">
        <v>188</v>
      </c>
      <c r="G11" s="324">
        <v>24</v>
      </c>
      <c r="H11" s="324">
        <v>0</v>
      </c>
      <c r="I11" s="324">
        <v>12</v>
      </c>
      <c r="J11" s="324">
        <v>26</v>
      </c>
      <c r="K11" s="324">
        <v>10</v>
      </c>
      <c r="L11" s="324">
        <v>38</v>
      </c>
      <c r="M11" s="324">
        <v>5</v>
      </c>
      <c r="N11" s="170"/>
      <c r="O11" s="313"/>
    </row>
    <row r="12" spans="2:15" ht="12.75" customHeight="1" x14ac:dyDescent="0.2">
      <c r="B12" s="187" t="s">
        <v>28</v>
      </c>
      <c r="C12" s="318" t="s">
        <v>128</v>
      </c>
      <c r="D12" s="327">
        <v>1110</v>
      </c>
      <c r="E12" s="326">
        <v>544</v>
      </c>
      <c r="F12" s="326">
        <v>313</v>
      </c>
      <c r="G12" s="326">
        <v>32</v>
      </c>
      <c r="H12" s="326">
        <v>3</v>
      </c>
      <c r="I12" s="326">
        <v>71</v>
      </c>
      <c r="J12" s="326">
        <v>15</v>
      </c>
      <c r="K12" s="326">
        <v>45</v>
      </c>
      <c r="L12" s="326">
        <v>57</v>
      </c>
      <c r="M12" s="326">
        <v>30</v>
      </c>
      <c r="N12" s="170"/>
      <c r="O12" s="313"/>
    </row>
    <row r="13" spans="2:15" ht="12.75" customHeight="1" x14ac:dyDescent="0.2">
      <c r="B13" s="192" t="s">
        <v>29</v>
      </c>
      <c r="C13" s="317" t="s">
        <v>128</v>
      </c>
      <c r="D13" s="323">
        <v>2150</v>
      </c>
      <c r="E13" s="324">
        <v>1243</v>
      </c>
      <c r="F13" s="324">
        <v>479</v>
      </c>
      <c r="G13" s="324">
        <v>100</v>
      </c>
      <c r="H13" s="324">
        <v>3</v>
      </c>
      <c r="I13" s="324">
        <v>178</v>
      </c>
      <c r="J13" s="324">
        <v>10</v>
      </c>
      <c r="K13" s="324">
        <v>33</v>
      </c>
      <c r="L13" s="324">
        <v>59</v>
      </c>
      <c r="M13" s="324">
        <v>45</v>
      </c>
      <c r="N13" s="170"/>
      <c r="O13" s="313"/>
    </row>
    <row r="14" spans="2:15" ht="12.75" customHeight="1" x14ac:dyDescent="0.2">
      <c r="B14" s="187" t="s">
        <v>39</v>
      </c>
      <c r="C14" s="318" t="s">
        <v>128</v>
      </c>
      <c r="D14" s="327">
        <v>199</v>
      </c>
      <c r="E14" s="329">
        <v>126</v>
      </c>
      <c r="F14" s="329">
        <v>44</v>
      </c>
      <c r="G14" s="329">
        <v>5</v>
      </c>
      <c r="H14" s="329">
        <v>0</v>
      </c>
      <c r="I14" s="329">
        <v>9</v>
      </c>
      <c r="J14" s="329">
        <v>4</v>
      </c>
      <c r="K14" s="329">
        <v>4</v>
      </c>
      <c r="L14" s="329">
        <v>4</v>
      </c>
      <c r="M14" s="329">
        <v>3</v>
      </c>
      <c r="N14" s="170"/>
      <c r="O14" s="313"/>
    </row>
    <row r="15" spans="2:15" ht="12.75" customHeight="1" x14ac:dyDescent="0.2">
      <c r="B15" s="205" t="s">
        <v>31</v>
      </c>
      <c r="C15" s="319" t="s">
        <v>128</v>
      </c>
      <c r="D15" s="330">
        <v>1986</v>
      </c>
      <c r="E15" s="331">
        <v>1018</v>
      </c>
      <c r="F15" s="331">
        <v>586</v>
      </c>
      <c r="G15" s="331">
        <v>59</v>
      </c>
      <c r="H15" s="331">
        <v>1</v>
      </c>
      <c r="I15" s="331">
        <v>175</v>
      </c>
      <c r="J15" s="331">
        <v>12</v>
      </c>
      <c r="K15" s="331">
        <v>36</v>
      </c>
      <c r="L15" s="331">
        <v>81</v>
      </c>
      <c r="M15" s="331">
        <v>18</v>
      </c>
      <c r="N15" s="170"/>
      <c r="O15" s="313"/>
    </row>
    <row r="16" spans="2:15" ht="12.75" customHeight="1" x14ac:dyDescent="0.2">
      <c r="B16" s="187" t="s">
        <v>10</v>
      </c>
      <c r="C16" s="318" t="s">
        <v>128</v>
      </c>
      <c r="D16" s="327">
        <v>35</v>
      </c>
      <c r="E16" s="329">
        <v>18</v>
      </c>
      <c r="F16" s="329">
        <v>14</v>
      </c>
      <c r="G16" s="329">
        <v>0</v>
      </c>
      <c r="H16" s="329">
        <v>0</v>
      </c>
      <c r="I16" s="329">
        <v>1</v>
      </c>
      <c r="J16" s="329">
        <v>1</v>
      </c>
      <c r="K16" s="329">
        <v>1</v>
      </c>
      <c r="L16" s="329">
        <v>0</v>
      </c>
      <c r="M16" s="329">
        <v>0</v>
      </c>
      <c r="N16" s="170"/>
      <c r="O16" s="313"/>
    </row>
    <row r="17" spans="2:15" ht="12.75" customHeight="1" x14ac:dyDescent="0.2">
      <c r="B17" s="205" t="s">
        <v>14</v>
      </c>
      <c r="C17" s="319" t="s">
        <v>128</v>
      </c>
      <c r="D17" s="330">
        <v>96</v>
      </c>
      <c r="E17" s="331">
        <v>64</v>
      </c>
      <c r="F17" s="331">
        <v>6</v>
      </c>
      <c r="G17" s="331">
        <v>2</v>
      </c>
      <c r="H17" s="331">
        <v>0</v>
      </c>
      <c r="I17" s="331">
        <v>17</v>
      </c>
      <c r="J17" s="331">
        <v>2</v>
      </c>
      <c r="K17" s="331">
        <v>3</v>
      </c>
      <c r="L17" s="331">
        <v>1</v>
      </c>
      <c r="M17" s="331">
        <v>1</v>
      </c>
      <c r="N17" s="170"/>
      <c r="O17" s="313"/>
    </row>
    <row r="18" spans="2:15" ht="12.75" customHeight="1" x14ac:dyDescent="0.2">
      <c r="B18" s="187" t="s">
        <v>15</v>
      </c>
      <c r="C18" s="318" t="s">
        <v>128</v>
      </c>
      <c r="D18" s="327">
        <v>123</v>
      </c>
      <c r="E18" s="329">
        <v>78</v>
      </c>
      <c r="F18" s="329">
        <v>17</v>
      </c>
      <c r="G18" s="329">
        <v>1</v>
      </c>
      <c r="H18" s="329">
        <v>0</v>
      </c>
      <c r="I18" s="329">
        <v>12</v>
      </c>
      <c r="J18" s="329">
        <v>1</v>
      </c>
      <c r="K18" s="329">
        <v>2</v>
      </c>
      <c r="L18" s="329">
        <v>5</v>
      </c>
      <c r="M18" s="329">
        <v>7</v>
      </c>
      <c r="N18" s="170"/>
      <c r="O18" s="313"/>
    </row>
    <row r="19" spans="2:15" ht="12.75" customHeight="1" x14ac:dyDescent="0.2">
      <c r="B19" s="205" t="s">
        <v>32</v>
      </c>
      <c r="C19" s="319" t="s">
        <v>128</v>
      </c>
      <c r="D19" s="330">
        <v>22</v>
      </c>
      <c r="E19" s="331">
        <v>9</v>
      </c>
      <c r="F19" s="331">
        <v>7</v>
      </c>
      <c r="G19" s="331">
        <v>0</v>
      </c>
      <c r="H19" s="331">
        <v>0</v>
      </c>
      <c r="I19" s="331">
        <v>3</v>
      </c>
      <c r="J19" s="331">
        <v>1</v>
      </c>
      <c r="K19" s="331">
        <v>0</v>
      </c>
      <c r="L19" s="331">
        <v>2</v>
      </c>
      <c r="M19" s="331">
        <v>0</v>
      </c>
      <c r="N19" s="170"/>
      <c r="O19" s="313"/>
    </row>
    <row r="20" spans="2:15" ht="12.75" customHeight="1" x14ac:dyDescent="0.2">
      <c r="B20" s="187" t="s">
        <v>13</v>
      </c>
      <c r="C20" s="318" t="s">
        <v>128</v>
      </c>
      <c r="D20" s="327">
        <v>351</v>
      </c>
      <c r="E20" s="329">
        <v>219</v>
      </c>
      <c r="F20" s="329">
        <v>42</v>
      </c>
      <c r="G20" s="329">
        <v>16</v>
      </c>
      <c r="H20" s="329">
        <v>2</v>
      </c>
      <c r="I20" s="329">
        <v>40</v>
      </c>
      <c r="J20" s="329" t="s">
        <v>38</v>
      </c>
      <c r="K20" s="329">
        <v>9</v>
      </c>
      <c r="L20" s="329">
        <v>20</v>
      </c>
      <c r="M20" s="329">
        <v>3</v>
      </c>
      <c r="N20" s="170"/>
      <c r="O20" s="313"/>
    </row>
    <row r="21" spans="2:15" ht="12.75" customHeight="1" x14ac:dyDescent="0.2">
      <c r="B21" s="205" t="s">
        <v>16</v>
      </c>
      <c r="C21" s="319" t="s">
        <v>115</v>
      </c>
      <c r="D21" s="330">
        <v>11</v>
      </c>
      <c r="E21" s="331">
        <v>7</v>
      </c>
      <c r="F21" s="331">
        <v>4</v>
      </c>
      <c r="G21" s="331">
        <v>0</v>
      </c>
      <c r="H21" s="331">
        <v>0</v>
      </c>
      <c r="I21" s="331">
        <v>0</v>
      </c>
      <c r="J21" s="331">
        <v>0</v>
      </c>
      <c r="K21" s="331">
        <v>0</v>
      </c>
      <c r="L21" s="331">
        <v>0</v>
      </c>
      <c r="M21" s="331">
        <v>0</v>
      </c>
      <c r="N21" s="170"/>
      <c r="O21" s="313"/>
    </row>
    <row r="22" spans="2:15" ht="12.75" customHeight="1" x14ac:dyDescent="0.2">
      <c r="B22" s="187" t="s">
        <v>24</v>
      </c>
      <c r="C22" s="318" t="s">
        <v>128</v>
      </c>
      <c r="D22" s="327">
        <v>480</v>
      </c>
      <c r="E22" s="329">
        <v>198</v>
      </c>
      <c r="F22" s="329">
        <v>44</v>
      </c>
      <c r="G22" s="329">
        <v>26</v>
      </c>
      <c r="H22" s="329">
        <v>0</v>
      </c>
      <c r="I22" s="329">
        <v>158</v>
      </c>
      <c r="J22" s="329" t="s">
        <v>38</v>
      </c>
      <c r="K22" s="329">
        <v>4</v>
      </c>
      <c r="L22" s="329">
        <v>21</v>
      </c>
      <c r="M22" s="329">
        <v>29</v>
      </c>
      <c r="N22" s="170"/>
      <c r="O22" s="313"/>
    </row>
    <row r="23" spans="2:15" ht="12.75" customHeight="1" x14ac:dyDescent="0.2">
      <c r="B23" s="205" t="s">
        <v>33</v>
      </c>
      <c r="C23" s="319" t="s">
        <v>128</v>
      </c>
      <c r="D23" s="330">
        <v>293</v>
      </c>
      <c r="E23" s="331">
        <v>146</v>
      </c>
      <c r="F23" s="331">
        <v>74</v>
      </c>
      <c r="G23" s="331">
        <v>4</v>
      </c>
      <c r="H23" s="331">
        <v>1</v>
      </c>
      <c r="I23" s="331">
        <v>40</v>
      </c>
      <c r="J23" s="331">
        <v>3</v>
      </c>
      <c r="K23" s="331">
        <v>5</v>
      </c>
      <c r="L23" s="331">
        <v>15</v>
      </c>
      <c r="M23" s="331">
        <v>5</v>
      </c>
      <c r="N23" s="170"/>
      <c r="O23" s="313"/>
    </row>
    <row r="24" spans="2:15" ht="12.75" customHeight="1" x14ac:dyDescent="0.2">
      <c r="B24" s="187" t="s">
        <v>17</v>
      </c>
      <c r="C24" s="318" t="s">
        <v>128</v>
      </c>
      <c r="D24" s="327">
        <v>1860</v>
      </c>
      <c r="E24" s="329">
        <v>1162</v>
      </c>
      <c r="F24" s="329">
        <v>244</v>
      </c>
      <c r="G24" s="329">
        <v>71</v>
      </c>
      <c r="H24" s="329">
        <v>9</v>
      </c>
      <c r="I24" s="329">
        <v>249</v>
      </c>
      <c r="J24" s="329">
        <v>3</v>
      </c>
      <c r="K24" s="329">
        <v>31</v>
      </c>
      <c r="L24" s="329">
        <v>73</v>
      </c>
      <c r="M24" s="329">
        <v>18</v>
      </c>
      <c r="N24" s="170"/>
      <c r="O24" s="313"/>
    </row>
    <row r="25" spans="2:15" ht="12.75" customHeight="1" x14ac:dyDescent="0.2">
      <c r="B25" s="205" t="s">
        <v>34</v>
      </c>
      <c r="C25" s="319" t="s">
        <v>128</v>
      </c>
      <c r="D25" s="330">
        <v>435</v>
      </c>
      <c r="E25" s="331">
        <v>198</v>
      </c>
      <c r="F25" s="331">
        <v>116</v>
      </c>
      <c r="G25" s="331">
        <v>26</v>
      </c>
      <c r="H25" s="331">
        <v>1</v>
      </c>
      <c r="I25" s="331">
        <v>19</v>
      </c>
      <c r="J25" s="331">
        <v>13</v>
      </c>
      <c r="K25" s="331">
        <v>9</v>
      </c>
      <c r="L25" s="331">
        <v>41</v>
      </c>
      <c r="M25" s="331">
        <v>12</v>
      </c>
      <c r="N25" s="170"/>
      <c r="O25" s="313"/>
    </row>
    <row r="26" spans="2:15" ht="12.75" customHeight="1" x14ac:dyDescent="0.2">
      <c r="B26" s="187" t="s">
        <v>18</v>
      </c>
      <c r="C26" s="318" t="s">
        <v>128</v>
      </c>
      <c r="D26" s="327">
        <v>1057</v>
      </c>
      <c r="E26" s="329">
        <v>617</v>
      </c>
      <c r="F26" s="329">
        <v>64</v>
      </c>
      <c r="G26" s="329">
        <v>21</v>
      </c>
      <c r="H26" s="329">
        <v>4</v>
      </c>
      <c r="I26" s="329">
        <v>191</v>
      </c>
      <c r="J26" s="329">
        <v>12</v>
      </c>
      <c r="K26" s="329">
        <v>11</v>
      </c>
      <c r="L26" s="329">
        <v>69</v>
      </c>
      <c r="M26" s="329">
        <v>68</v>
      </c>
      <c r="N26" s="170"/>
      <c r="O26" s="313"/>
    </row>
    <row r="27" spans="2:15" ht="12.75" customHeight="1" x14ac:dyDescent="0.2">
      <c r="B27" s="205" t="s">
        <v>20</v>
      </c>
      <c r="C27" s="319" t="s">
        <v>128</v>
      </c>
      <c r="D27" s="330">
        <v>73</v>
      </c>
      <c r="E27" s="331">
        <v>29</v>
      </c>
      <c r="F27" s="331">
        <v>16</v>
      </c>
      <c r="G27" s="331">
        <v>6</v>
      </c>
      <c r="H27" s="331">
        <v>0</v>
      </c>
      <c r="I27" s="331">
        <v>8</v>
      </c>
      <c r="J27" s="331">
        <v>1</v>
      </c>
      <c r="K27" s="331">
        <v>1</v>
      </c>
      <c r="L27" s="331">
        <v>1</v>
      </c>
      <c r="M27" s="331">
        <v>11</v>
      </c>
      <c r="N27" s="170"/>
      <c r="O27" s="313"/>
    </row>
    <row r="28" spans="2:15" ht="12.75" customHeight="1" x14ac:dyDescent="0.2">
      <c r="B28" s="187" t="s">
        <v>19</v>
      </c>
      <c r="C28" s="318" t="s">
        <v>128</v>
      </c>
      <c r="D28" s="327">
        <v>198</v>
      </c>
      <c r="E28" s="329">
        <v>128</v>
      </c>
      <c r="F28" s="397" t="s">
        <v>129</v>
      </c>
      <c r="G28" s="329">
        <v>10</v>
      </c>
      <c r="H28" s="329">
        <v>1</v>
      </c>
      <c r="I28" s="329">
        <v>24</v>
      </c>
      <c r="J28" s="329">
        <v>0</v>
      </c>
      <c r="K28" s="329">
        <v>2</v>
      </c>
      <c r="L28" s="329">
        <v>9</v>
      </c>
      <c r="M28" s="329">
        <v>24</v>
      </c>
      <c r="N28" s="170"/>
      <c r="O28" s="313"/>
    </row>
    <row r="29" spans="2:15" ht="12.75" customHeight="1" x14ac:dyDescent="0.2">
      <c r="B29" s="205" t="s">
        <v>35</v>
      </c>
      <c r="C29" s="319" t="s">
        <v>128</v>
      </c>
      <c r="D29" s="330">
        <v>201</v>
      </c>
      <c r="E29" s="331">
        <v>127</v>
      </c>
      <c r="F29" s="331">
        <v>20</v>
      </c>
      <c r="G29" s="331">
        <v>2</v>
      </c>
      <c r="H29" s="331">
        <v>0</v>
      </c>
      <c r="I29" s="331">
        <v>31</v>
      </c>
      <c r="J29" s="331">
        <v>5</v>
      </c>
      <c r="K29" s="331">
        <v>3</v>
      </c>
      <c r="L29" s="331">
        <v>10</v>
      </c>
      <c r="M29" s="331">
        <v>3</v>
      </c>
      <c r="N29" s="170"/>
      <c r="O29" s="313"/>
    </row>
    <row r="30" spans="2:15" ht="12.75" customHeight="1" x14ac:dyDescent="0.2">
      <c r="B30" s="243" t="s">
        <v>36</v>
      </c>
      <c r="C30" s="320" t="s">
        <v>115</v>
      </c>
      <c r="D30" s="332">
        <v>194</v>
      </c>
      <c r="E30" s="333">
        <v>103</v>
      </c>
      <c r="F30" s="333">
        <v>29</v>
      </c>
      <c r="G30" s="333">
        <v>6</v>
      </c>
      <c r="H30" s="333">
        <v>0</v>
      </c>
      <c r="I30" s="333">
        <v>17</v>
      </c>
      <c r="J30" s="333">
        <v>2</v>
      </c>
      <c r="K30" s="333">
        <v>3</v>
      </c>
      <c r="L30" s="333">
        <v>26</v>
      </c>
      <c r="M30" s="333">
        <v>8</v>
      </c>
      <c r="N30" s="170"/>
      <c r="O30" s="313"/>
    </row>
    <row r="31" spans="2:15" ht="15" customHeight="1" x14ac:dyDescent="0.2">
      <c r="B31" s="565" t="s">
        <v>119</v>
      </c>
      <c r="C31" s="565"/>
      <c r="D31" s="565"/>
      <c r="E31" s="565"/>
      <c r="F31" s="565"/>
      <c r="G31" s="565"/>
      <c r="H31" s="565"/>
      <c r="I31" s="565"/>
      <c r="J31" s="565"/>
      <c r="K31" s="565"/>
      <c r="L31" s="565"/>
      <c r="M31" s="565"/>
      <c r="N31" s="565"/>
    </row>
    <row r="32" spans="2:15" ht="12.75" customHeight="1" x14ac:dyDescent="0.2">
      <c r="B32" s="240" t="s">
        <v>138</v>
      </c>
      <c r="C32" s="240"/>
      <c r="D32" s="241"/>
      <c r="E32" s="241"/>
      <c r="I32" s="241"/>
      <c r="J32" s="241"/>
    </row>
    <row r="33" spans="2:14" ht="12.75" customHeight="1" x14ac:dyDescent="0.2">
      <c r="B33" s="566" t="s">
        <v>122</v>
      </c>
      <c r="C33" s="566"/>
      <c r="D33" s="566"/>
      <c r="E33" s="566"/>
      <c r="F33" s="566"/>
      <c r="G33" s="566"/>
      <c r="H33" s="566"/>
      <c r="I33" s="566"/>
      <c r="J33" s="566"/>
      <c r="K33" s="566"/>
      <c r="L33" s="566"/>
      <c r="M33" s="566"/>
      <c r="N33" s="566"/>
    </row>
    <row r="34" spans="2:14" ht="12.75" customHeight="1" x14ac:dyDescent="0.2">
      <c r="B34" s="566"/>
      <c r="C34" s="566"/>
      <c r="D34" s="566"/>
      <c r="E34" s="566"/>
      <c r="F34" s="566"/>
      <c r="G34" s="566"/>
      <c r="H34" s="566"/>
      <c r="I34" s="566"/>
      <c r="J34" s="566"/>
      <c r="K34" s="566"/>
      <c r="L34" s="566"/>
      <c r="M34" s="566"/>
      <c r="N34" s="566"/>
    </row>
  </sheetData>
  <mergeCells count="3">
    <mergeCell ref="B2:N2"/>
    <mergeCell ref="B31:N31"/>
    <mergeCell ref="B33:N34"/>
  </mergeCells>
  <phoneticPr fontId="8" type="noConversion"/>
  <printOptions horizontalCentered="1"/>
  <pageMargins left="0.6692913385826772" right="0.6692913385826772" top="0.47244094488188981" bottom="0.27559055118110237" header="0" footer="0"/>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BF79"/>
  <sheetViews>
    <sheetView topLeftCell="R4" zoomScaleNormal="100" workbookViewId="0">
      <selection activeCell="AO13" sqref="AO13"/>
    </sheetView>
  </sheetViews>
  <sheetFormatPr defaultColWidth="9.140625" defaultRowHeight="11.25" x14ac:dyDescent="0.2"/>
  <cols>
    <col min="1" max="1" width="2.5703125" style="3" customWidth="1"/>
    <col min="2" max="2" width="4.5703125" style="3" customWidth="1"/>
    <col min="3" max="3" width="8.42578125" style="3" customWidth="1"/>
    <col min="4" max="4" width="8.5703125" style="3" customWidth="1"/>
    <col min="5" max="5" width="9.28515625" style="3" customWidth="1"/>
    <col min="6" max="10" width="8.42578125" style="3" customWidth="1"/>
    <col min="11" max="11" width="8.42578125" style="38" customWidth="1"/>
    <col min="12" max="24" width="8.42578125" style="3" customWidth="1"/>
    <col min="25" max="30" width="9.140625" style="3" customWidth="1"/>
    <col min="31" max="31" width="10.140625" style="3" customWidth="1"/>
    <col min="32" max="32" width="9.5703125" style="3" customWidth="1"/>
    <col min="33" max="35" width="8.28515625" style="3" customWidth="1"/>
    <col min="36" max="36" width="7.28515625" style="106" customWidth="1"/>
    <col min="37" max="37" width="7.140625" style="3" customWidth="1"/>
    <col min="38" max="16384" width="9.140625" style="3"/>
  </cols>
  <sheetData>
    <row r="1" spans="1:58" ht="14.25" customHeight="1" x14ac:dyDescent="0.2">
      <c r="A1" s="423"/>
      <c r="B1" s="433"/>
      <c r="C1" s="431"/>
      <c r="D1" s="431"/>
      <c r="E1" s="431"/>
      <c r="F1" s="431"/>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35" t="s">
        <v>69</v>
      </c>
      <c r="AK1" s="423"/>
      <c r="AL1" s="423"/>
      <c r="AM1" s="423"/>
      <c r="AN1" s="423"/>
      <c r="AO1" s="423"/>
      <c r="AP1" s="423"/>
      <c r="AQ1" s="423"/>
      <c r="AR1" s="423"/>
      <c r="AS1" s="423"/>
      <c r="AT1" s="423"/>
      <c r="AU1" s="423"/>
      <c r="AV1" s="423"/>
      <c r="AW1" s="423"/>
      <c r="AX1" s="423"/>
      <c r="AY1" s="423"/>
      <c r="AZ1" s="423"/>
      <c r="BA1" s="423"/>
      <c r="BB1" s="423"/>
      <c r="BC1" s="423"/>
      <c r="BD1" s="423"/>
      <c r="BE1" s="423"/>
    </row>
    <row r="2" spans="1:58" ht="30" customHeight="1" x14ac:dyDescent="0.2">
      <c r="A2" s="423"/>
      <c r="B2" s="569" t="s">
        <v>110</v>
      </c>
      <c r="C2" s="569"/>
      <c r="D2" s="569"/>
      <c r="E2" s="569"/>
      <c r="F2" s="569"/>
      <c r="G2" s="569"/>
      <c r="H2" s="569"/>
      <c r="I2" s="569"/>
      <c r="J2" s="569"/>
      <c r="K2" s="569"/>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423"/>
      <c r="AL2" s="423"/>
      <c r="AM2" s="423"/>
      <c r="AN2" s="423"/>
      <c r="AO2" s="423"/>
      <c r="AP2" s="423"/>
      <c r="AQ2" s="423"/>
      <c r="AR2" s="423"/>
      <c r="AS2" s="423"/>
      <c r="AT2" s="423"/>
      <c r="AU2" s="423"/>
      <c r="AV2" s="423"/>
      <c r="AW2" s="423"/>
      <c r="AX2" s="423"/>
      <c r="AY2" s="423"/>
      <c r="AZ2" s="423"/>
      <c r="BA2" s="423"/>
      <c r="BB2" s="423"/>
      <c r="BC2" s="423"/>
      <c r="BD2" s="423"/>
      <c r="BE2" s="423"/>
    </row>
    <row r="3" spans="1:58" ht="15" customHeight="1" x14ac:dyDescent="0.2">
      <c r="A3" s="423"/>
      <c r="B3" s="571" t="s">
        <v>121</v>
      </c>
      <c r="C3" s="571"/>
      <c r="D3" s="571"/>
      <c r="E3" s="571"/>
      <c r="F3" s="571"/>
      <c r="G3" s="571"/>
      <c r="H3" s="571"/>
      <c r="I3" s="571"/>
      <c r="J3" s="571"/>
      <c r="K3" s="571"/>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423"/>
      <c r="AL3" s="423"/>
      <c r="AM3" s="423"/>
      <c r="AN3" s="423"/>
      <c r="AO3" s="423"/>
      <c r="AP3" s="423"/>
      <c r="AQ3" s="423"/>
      <c r="AR3" s="423"/>
      <c r="AS3" s="423"/>
      <c r="AT3" s="423"/>
      <c r="AU3" s="423"/>
      <c r="AV3" s="423"/>
      <c r="AW3" s="423"/>
      <c r="AX3" s="423"/>
      <c r="AY3" s="423"/>
      <c r="AZ3" s="423"/>
      <c r="BA3" s="423"/>
      <c r="BB3" s="423"/>
      <c r="BC3" s="423"/>
      <c r="BD3" s="423"/>
      <c r="BE3" s="423"/>
    </row>
    <row r="4" spans="1:58" ht="12.75" customHeight="1" x14ac:dyDescent="0.2">
      <c r="A4" s="423"/>
      <c r="B4" s="426"/>
      <c r="C4" s="456"/>
      <c r="D4" s="430"/>
      <c r="E4" s="430"/>
      <c r="F4" s="423"/>
      <c r="G4" s="423"/>
      <c r="H4" s="423"/>
      <c r="I4" s="423"/>
      <c r="J4" s="423"/>
      <c r="K4" s="425"/>
      <c r="L4" s="423"/>
      <c r="M4" s="423"/>
      <c r="N4" s="423"/>
      <c r="O4" s="423"/>
      <c r="P4" s="423"/>
      <c r="Q4" s="423"/>
      <c r="R4" s="423"/>
      <c r="S4" s="423"/>
      <c r="T4" s="423"/>
      <c r="U4" s="423"/>
      <c r="V4" s="423"/>
      <c r="W4" s="432"/>
      <c r="X4" s="432"/>
      <c r="Y4" s="432"/>
      <c r="Z4" s="432"/>
      <c r="AA4" s="432"/>
      <c r="AB4" s="452"/>
      <c r="AC4" s="452"/>
      <c r="AD4" s="423"/>
      <c r="AE4" s="423"/>
      <c r="AF4" s="423"/>
      <c r="AG4" s="423"/>
      <c r="AH4" s="579" t="s">
        <v>120</v>
      </c>
      <c r="AI4" s="579"/>
      <c r="AJ4" s="470"/>
      <c r="AK4" s="423"/>
      <c r="AL4" s="423"/>
      <c r="AM4" s="423"/>
      <c r="AN4" s="423"/>
      <c r="AO4" s="423"/>
      <c r="AP4" s="423"/>
      <c r="AQ4" s="423"/>
      <c r="AR4" s="423"/>
      <c r="AS4" s="423"/>
      <c r="AT4" s="423"/>
      <c r="AU4" s="423"/>
      <c r="AV4" s="423"/>
      <c r="AW4" s="423"/>
      <c r="AX4" s="423"/>
      <c r="AY4" s="423"/>
      <c r="AZ4" s="423"/>
      <c r="BA4" s="423"/>
      <c r="BB4" s="423"/>
      <c r="BC4" s="423"/>
      <c r="BD4" s="423"/>
      <c r="BE4" s="423"/>
    </row>
    <row r="5" spans="1:58" ht="20.100000000000001" customHeight="1" x14ac:dyDescent="0.2">
      <c r="A5" s="423"/>
      <c r="B5" s="441"/>
      <c r="C5" s="439">
        <v>1970</v>
      </c>
      <c r="D5" s="443">
        <v>1980</v>
      </c>
      <c r="E5" s="439">
        <v>1990</v>
      </c>
      <c r="F5" s="460">
        <v>1991</v>
      </c>
      <c r="G5" s="460">
        <v>1992</v>
      </c>
      <c r="H5" s="460">
        <v>1993</v>
      </c>
      <c r="I5" s="460">
        <v>1994</v>
      </c>
      <c r="J5" s="460">
        <v>1995</v>
      </c>
      <c r="K5" s="460">
        <v>1996</v>
      </c>
      <c r="L5" s="460">
        <v>1997</v>
      </c>
      <c r="M5" s="460">
        <v>1998</v>
      </c>
      <c r="N5" s="460">
        <v>1999</v>
      </c>
      <c r="O5" s="460">
        <v>2000</v>
      </c>
      <c r="P5" s="460">
        <v>2001</v>
      </c>
      <c r="Q5" s="460">
        <v>2002</v>
      </c>
      <c r="R5" s="460">
        <v>2003</v>
      </c>
      <c r="S5" s="460">
        <v>2004</v>
      </c>
      <c r="T5" s="460">
        <v>2005</v>
      </c>
      <c r="U5" s="460">
        <v>2006</v>
      </c>
      <c r="V5" s="460">
        <v>2007</v>
      </c>
      <c r="W5" s="460">
        <v>2008</v>
      </c>
      <c r="X5" s="460">
        <v>2009</v>
      </c>
      <c r="Y5" s="460">
        <v>2010</v>
      </c>
      <c r="Z5" s="460">
        <v>2011</v>
      </c>
      <c r="AA5" s="460">
        <v>2012</v>
      </c>
      <c r="AB5" s="460">
        <v>2013</v>
      </c>
      <c r="AC5" s="460">
        <v>2014</v>
      </c>
      <c r="AD5" s="460">
        <v>2015</v>
      </c>
      <c r="AE5" s="460">
        <v>2016</v>
      </c>
      <c r="AF5" s="460">
        <v>2017</v>
      </c>
      <c r="AG5" s="460">
        <v>2018</v>
      </c>
      <c r="AH5" s="460">
        <v>2019</v>
      </c>
      <c r="AI5" s="460">
        <v>2020</v>
      </c>
      <c r="AJ5" s="464" t="s">
        <v>126</v>
      </c>
      <c r="AK5" s="436"/>
      <c r="AL5" s="423"/>
      <c r="AM5" s="423"/>
      <c r="AN5" s="423"/>
      <c r="AO5" s="423"/>
      <c r="AP5" s="423"/>
      <c r="AQ5" s="423"/>
      <c r="AR5" s="423"/>
      <c r="AS5" s="423"/>
      <c r="AT5" s="423"/>
      <c r="AU5" s="423"/>
      <c r="AV5" s="423"/>
      <c r="AW5" s="423"/>
      <c r="AX5" s="423"/>
      <c r="AY5" s="423"/>
      <c r="AZ5" s="423"/>
      <c r="BA5" s="423"/>
      <c r="BB5" s="423"/>
      <c r="BC5" s="423"/>
      <c r="BD5" s="423"/>
      <c r="BE5" s="423"/>
    </row>
    <row r="6" spans="1:58" ht="9.9499999999999993" customHeight="1" x14ac:dyDescent="0.2">
      <c r="A6" s="423"/>
      <c r="B6" s="442"/>
      <c r="C6" s="440"/>
      <c r="D6" s="446"/>
      <c r="E6" s="447"/>
      <c r="F6" s="444"/>
      <c r="G6" s="444"/>
      <c r="H6" s="444"/>
      <c r="I6" s="444"/>
      <c r="J6" s="444"/>
      <c r="K6" s="444"/>
      <c r="L6" s="444"/>
      <c r="M6" s="444"/>
      <c r="N6" s="444"/>
      <c r="O6" s="445"/>
      <c r="P6" s="445"/>
      <c r="Q6" s="445"/>
      <c r="R6" s="445"/>
      <c r="S6" s="445"/>
      <c r="T6" s="445"/>
      <c r="U6" s="445"/>
      <c r="V6" s="445"/>
      <c r="W6" s="445"/>
      <c r="X6" s="445"/>
      <c r="Y6" s="445"/>
      <c r="Z6" s="445"/>
      <c r="AA6" s="445"/>
      <c r="AB6" s="445"/>
      <c r="AC6" s="445"/>
      <c r="AD6" s="445"/>
      <c r="AE6" s="445"/>
      <c r="AF6" s="445"/>
      <c r="AG6" s="445"/>
      <c r="AH6" s="445"/>
      <c r="AI6" s="531"/>
      <c r="AJ6" s="465" t="s">
        <v>56</v>
      </c>
      <c r="AK6" s="457"/>
      <c r="AL6" s="424"/>
      <c r="AM6" s="423"/>
      <c r="AN6" s="423"/>
      <c r="AO6" s="423"/>
      <c r="AP6" s="423"/>
      <c r="AQ6" s="423"/>
      <c r="AR6" s="423"/>
      <c r="AS6" s="423"/>
      <c r="AT6" s="423"/>
      <c r="AU6" s="423"/>
      <c r="AV6" s="423"/>
      <c r="AW6" s="423"/>
      <c r="AX6" s="423"/>
      <c r="AY6" s="423"/>
      <c r="AZ6" s="423"/>
      <c r="BA6" s="423"/>
      <c r="BB6" s="423"/>
      <c r="BC6" s="423"/>
      <c r="BD6" s="423"/>
      <c r="BE6" s="423"/>
    </row>
    <row r="7" spans="1:58" ht="12.75" customHeight="1" x14ac:dyDescent="0.2">
      <c r="A7" s="423"/>
      <c r="B7" s="455" t="s">
        <v>86</v>
      </c>
      <c r="C7" s="472"/>
      <c r="D7" s="472"/>
      <c r="E7" s="472">
        <f>SUM(E9:E35)</f>
        <v>1236.4765</v>
      </c>
      <c r="F7" s="471">
        <f t="shared" ref="F7:AI7" si="0">SUM(F9:F35)</f>
        <v>1189.6389999999999</v>
      </c>
      <c r="G7" s="471">
        <f t="shared" si="0"/>
        <v>1181.644</v>
      </c>
      <c r="H7" s="471">
        <f t="shared" si="0"/>
        <v>1127.0919999999999</v>
      </c>
      <c r="I7" s="471">
        <f t="shared" si="0"/>
        <v>1161.0499999999997</v>
      </c>
      <c r="J7" s="471">
        <f t="shared" si="0"/>
        <v>1195.6839999999997</v>
      </c>
      <c r="K7" s="471">
        <f t="shared" si="0"/>
        <v>1161.2699999999998</v>
      </c>
      <c r="L7" s="471">
        <f t="shared" si="0"/>
        <v>1187.5439999999999</v>
      </c>
      <c r="M7" s="471">
        <f t="shared" si="0"/>
        <v>1218.2379999999998</v>
      </c>
      <c r="N7" s="471">
        <f t="shared" si="0"/>
        <v>1252.9759999999997</v>
      </c>
      <c r="O7" s="471">
        <f t="shared" si="0"/>
        <v>1263.5359999999994</v>
      </c>
      <c r="P7" s="471">
        <f t="shared" si="0"/>
        <v>1242.6380000000001</v>
      </c>
      <c r="Q7" s="471">
        <f t="shared" si="0"/>
        <v>1192.703</v>
      </c>
      <c r="R7" s="471">
        <f t="shared" si="0"/>
        <v>1186.7049999999997</v>
      </c>
      <c r="S7" s="471">
        <f t="shared" si="0"/>
        <v>1147.4700000000003</v>
      </c>
      <c r="T7" s="471">
        <f t="shared" si="0"/>
        <v>1138.2689999999998</v>
      </c>
      <c r="U7" s="471">
        <f t="shared" si="0"/>
        <v>1125.8469999999998</v>
      </c>
      <c r="V7" s="471">
        <f t="shared" si="0"/>
        <v>1132.415</v>
      </c>
      <c r="W7" s="471">
        <f t="shared" si="0"/>
        <v>1078.5889999999999</v>
      </c>
      <c r="X7" s="471">
        <f t="shared" si="0"/>
        <v>1034.9149999999997</v>
      </c>
      <c r="Y7" s="471">
        <f t="shared" si="0"/>
        <v>973.59599999999989</v>
      </c>
      <c r="Z7" s="471">
        <f t="shared" si="0"/>
        <v>973.05499999999995</v>
      </c>
      <c r="AA7" s="471">
        <f t="shared" si="0"/>
        <v>936.54199999999992</v>
      </c>
      <c r="AB7" s="471">
        <f t="shared" si="0"/>
        <v>916.97399999999971</v>
      </c>
      <c r="AC7" s="471">
        <f t="shared" si="0"/>
        <v>929.09099999999989</v>
      </c>
      <c r="AD7" s="471">
        <f t="shared" si="0"/>
        <v>944.25299999999982</v>
      </c>
      <c r="AE7" s="471">
        <f t="shared" si="0"/>
        <v>956.21699999999998</v>
      </c>
      <c r="AF7" s="471">
        <f t="shared" si="0"/>
        <v>948.22799999999995</v>
      </c>
      <c r="AG7" s="471">
        <f t="shared" si="0"/>
        <v>948.21000000000015</v>
      </c>
      <c r="AH7" s="533">
        <f>SUM(AH9:AH35)</f>
        <v>936.79599999999982</v>
      </c>
      <c r="AI7" s="534">
        <f t="shared" si="0"/>
        <v>752.45400000000006</v>
      </c>
      <c r="AJ7" s="466">
        <v>-19.677923475335078</v>
      </c>
      <c r="AK7" s="458" t="s">
        <v>86</v>
      </c>
      <c r="AL7" s="424"/>
      <c r="AM7" s="423"/>
      <c r="AN7" s="423"/>
      <c r="AO7" s="423"/>
      <c r="AP7" s="423"/>
      <c r="AQ7" s="423"/>
      <c r="AR7" s="423"/>
      <c r="AS7" s="423"/>
      <c r="AT7" s="423"/>
      <c r="AU7" s="423"/>
      <c r="AV7" s="423"/>
      <c r="AW7" s="423"/>
      <c r="AX7" s="423"/>
      <c r="AY7" s="423"/>
      <c r="AZ7" s="423"/>
      <c r="BA7" s="423"/>
      <c r="BB7" s="423"/>
      <c r="BC7" s="423"/>
      <c r="BD7" s="423"/>
      <c r="BE7" s="423"/>
    </row>
    <row r="8" spans="1:58" ht="12.75" customHeight="1" x14ac:dyDescent="0.2">
      <c r="A8" s="423"/>
      <c r="B8" s="455" t="s">
        <v>81</v>
      </c>
      <c r="C8" s="474"/>
      <c r="D8" s="532"/>
      <c r="E8" s="472">
        <f>E7+E44</f>
        <v>1502.0765000000001</v>
      </c>
      <c r="F8" s="474">
        <f t="shared" ref="F8" si="1">F7+F44</f>
        <v>1431.6989999999998</v>
      </c>
      <c r="G8" s="474">
        <f t="shared" ref="G8" si="2">G7+G44</f>
        <v>1421.3979999999999</v>
      </c>
      <c r="H8" s="474">
        <f t="shared" ref="H8" si="3">H7+H44</f>
        <v>1362.5839999999998</v>
      </c>
      <c r="I8" s="474">
        <f t="shared" ref="I8" si="4">I7+I44</f>
        <v>1402.0869999999998</v>
      </c>
      <c r="J8" s="474">
        <f t="shared" ref="J8" si="5">J7+J44</f>
        <v>1433.0199999999998</v>
      </c>
      <c r="K8" s="474">
        <f t="shared" ref="K8" si="6">K7+K44</f>
        <v>1404.5559999999998</v>
      </c>
      <c r="L8" s="474">
        <f t="shared" ref="L8" si="7">L7+L44</f>
        <v>1435.0229999999999</v>
      </c>
      <c r="M8" s="474">
        <f t="shared" ref="M8" si="8">M7+M44</f>
        <v>1464.6479999999999</v>
      </c>
      <c r="N8" s="474">
        <f t="shared" ref="N8" si="9">N7+N44</f>
        <v>1495.5859999999998</v>
      </c>
      <c r="O8" s="474">
        <f t="shared" ref="O8" si="10">O7+O44</f>
        <v>1505.6529999999993</v>
      </c>
      <c r="P8" s="474">
        <f t="shared" ref="P8" si="11">P7+P44</f>
        <v>1479.0990000000002</v>
      </c>
      <c r="Q8" s="474">
        <f t="shared" ref="Q8" si="12">Q7+Q44</f>
        <v>1426.95</v>
      </c>
      <c r="R8" s="474">
        <f t="shared" ref="R8" si="13">R7+R44</f>
        <v>1406.7839999999997</v>
      </c>
      <c r="S8" s="474">
        <f t="shared" ref="S8" si="14">S7+S44</f>
        <v>1360.5130000000004</v>
      </c>
      <c r="T8" s="474">
        <f t="shared" ref="T8" si="15">T7+T44</f>
        <v>1341.9809999999998</v>
      </c>
      <c r="U8" s="474">
        <f t="shared" ref="U8" si="16">U7+U44</f>
        <v>1320.6359999999997</v>
      </c>
      <c r="V8" s="474">
        <f t="shared" ref="V8" si="17">V7+V44</f>
        <v>1320.52</v>
      </c>
      <c r="W8" s="474">
        <f t="shared" ref="W8" si="18">W7+W44</f>
        <v>1255.403</v>
      </c>
      <c r="X8" s="474">
        <f t="shared" ref="X8" si="19">X7+X44</f>
        <v>1204.7199999999998</v>
      </c>
      <c r="Y8" s="474">
        <f t="shared" ref="Y8" si="20">Y7+Y44</f>
        <v>1133.6759999999999</v>
      </c>
      <c r="Z8" s="474">
        <f t="shared" ref="Z8" si="21">Z7+Z44</f>
        <v>1130.123</v>
      </c>
      <c r="AA8" s="474">
        <f t="shared" ref="AA8" si="22">AA7+AA44</f>
        <v>1087.8879999999999</v>
      </c>
      <c r="AB8" s="474">
        <f t="shared" ref="AB8" si="23">AB7+AB44</f>
        <v>1061.4539999999997</v>
      </c>
      <c r="AC8" s="474">
        <f t="shared" ref="AC8" si="24">AC7+AC44</f>
        <v>1081.4979999999998</v>
      </c>
      <c r="AD8" s="474">
        <f t="shared" ref="AD8" si="25">AD7+AD44</f>
        <v>1090.4559999999999</v>
      </c>
      <c r="AE8" s="474">
        <f t="shared" ref="AE8" si="26">AE7+AE44</f>
        <v>1099.0630000000001</v>
      </c>
      <c r="AF8" s="474">
        <f t="shared" ref="AF8" si="27">AF7+AF44</f>
        <v>1084.2909999999999</v>
      </c>
      <c r="AG8" s="474">
        <f t="shared" ref="AG8" si="28">AG7+AG44</f>
        <v>1076.5940000000001</v>
      </c>
      <c r="AH8" s="473">
        <f>AH7+AH44</f>
        <v>1065.1799999999998</v>
      </c>
      <c r="AI8" s="473"/>
      <c r="AJ8" s="467"/>
      <c r="AK8" s="459" t="s">
        <v>81</v>
      </c>
      <c r="AL8" s="423"/>
      <c r="AM8" s="423"/>
      <c r="AN8" s="423"/>
      <c r="AO8" s="423"/>
      <c r="AP8" s="423"/>
      <c r="AQ8" s="423"/>
      <c r="AR8" s="423"/>
      <c r="AS8" s="423"/>
      <c r="AT8" s="423"/>
      <c r="AU8" s="423"/>
      <c r="AV8" s="423"/>
      <c r="AW8" s="423"/>
      <c r="AX8" s="423"/>
      <c r="AY8" s="423"/>
      <c r="AZ8" s="423"/>
      <c r="BA8" s="423"/>
      <c r="BB8" s="423"/>
      <c r="BC8" s="423"/>
      <c r="BD8" s="423"/>
      <c r="BE8" s="423"/>
    </row>
    <row r="9" spans="1:58" ht="12.75" customHeight="1" x14ac:dyDescent="0.2">
      <c r="A9" s="423"/>
      <c r="B9" s="428" t="s">
        <v>26</v>
      </c>
      <c r="C9" s="475">
        <v>76.968000000000004</v>
      </c>
      <c r="D9" s="476">
        <v>60.758000000000003</v>
      </c>
      <c r="E9" s="475">
        <v>62.445999999999998</v>
      </c>
      <c r="F9" s="477">
        <v>58.222999999999999</v>
      </c>
      <c r="G9" s="477">
        <v>55.438000000000002</v>
      </c>
      <c r="H9" s="477">
        <v>54.933</v>
      </c>
      <c r="I9" s="477">
        <v>53.018000000000001</v>
      </c>
      <c r="J9" s="477">
        <v>50.744</v>
      </c>
      <c r="K9" s="477">
        <v>48.75</v>
      </c>
      <c r="L9" s="477">
        <v>50.078000000000003</v>
      </c>
      <c r="M9" s="477">
        <v>51.167000000000002</v>
      </c>
      <c r="N9" s="477">
        <v>51.600999999999999</v>
      </c>
      <c r="O9" s="477">
        <v>49.064999999999998</v>
      </c>
      <c r="P9" s="477">
        <v>47.444000000000003</v>
      </c>
      <c r="Q9" s="477">
        <v>47.444000000000003</v>
      </c>
      <c r="R9" s="477">
        <v>50.478999999999999</v>
      </c>
      <c r="S9" s="478">
        <v>48.67</v>
      </c>
      <c r="T9" s="478">
        <v>49.307000000000002</v>
      </c>
      <c r="U9" s="478">
        <v>49.170999999999999</v>
      </c>
      <c r="V9" s="478">
        <v>43.238999999999997</v>
      </c>
      <c r="W9" s="478">
        <v>42.115000000000002</v>
      </c>
      <c r="X9" s="479">
        <v>41.944000000000003</v>
      </c>
      <c r="Y9" s="479">
        <v>45.744999999999997</v>
      </c>
      <c r="Z9" s="479">
        <v>47.761000000000003</v>
      </c>
      <c r="AA9" s="479">
        <v>44.259</v>
      </c>
      <c r="AB9" s="479">
        <v>41.347000000000001</v>
      </c>
      <c r="AC9" s="479">
        <v>41.473999999999997</v>
      </c>
      <c r="AD9" s="479">
        <v>40.299999999999997</v>
      </c>
      <c r="AE9" s="479">
        <v>40.122999999999998</v>
      </c>
      <c r="AF9" s="479">
        <v>38.024999999999999</v>
      </c>
      <c r="AG9" s="479">
        <v>38.454999999999998</v>
      </c>
      <c r="AH9" s="479">
        <v>37.698999999999998</v>
      </c>
      <c r="AI9" s="480">
        <v>30.231999999999999</v>
      </c>
      <c r="AJ9" s="463">
        <v>-19.806891429480885</v>
      </c>
      <c r="AK9" s="438" t="s">
        <v>26</v>
      </c>
      <c r="AL9" s="423"/>
      <c r="AM9" s="424"/>
      <c r="AN9" s="423"/>
      <c r="AO9" s="423"/>
      <c r="AP9" s="423"/>
      <c r="AQ9" s="423"/>
      <c r="AR9" s="423"/>
      <c r="AS9" s="423"/>
      <c r="AT9" s="423"/>
      <c r="AU9" s="423"/>
      <c r="AV9" s="423"/>
      <c r="AW9" s="423"/>
      <c r="AX9" s="423"/>
      <c r="AY9" s="423"/>
      <c r="AZ9" s="423"/>
      <c r="BA9" s="423"/>
      <c r="BB9" s="423"/>
      <c r="BC9" s="423"/>
      <c r="BD9" s="423"/>
      <c r="BE9" s="423"/>
    </row>
    <row r="10" spans="1:58" ht="12.75" customHeight="1" x14ac:dyDescent="0.2">
      <c r="A10" s="423"/>
      <c r="B10" s="434" t="s">
        <v>9</v>
      </c>
      <c r="C10" s="481"/>
      <c r="D10" s="482"/>
      <c r="E10" s="483">
        <v>6.4779999999999998</v>
      </c>
      <c r="F10" s="484">
        <v>4.875</v>
      </c>
      <c r="G10" s="484">
        <v>7.2060000000000004</v>
      </c>
      <c r="H10" s="484">
        <v>7.3550000000000004</v>
      </c>
      <c r="I10" s="484">
        <v>7.2880000000000003</v>
      </c>
      <c r="J10" s="484">
        <v>7.4349999999999996</v>
      </c>
      <c r="K10" s="484">
        <v>6.351</v>
      </c>
      <c r="L10" s="484">
        <v>6.0179999999999998</v>
      </c>
      <c r="M10" s="484">
        <v>6.9050000000000002</v>
      </c>
      <c r="N10" s="484">
        <v>7.5860000000000003</v>
      </c>
      <c r="O10" s="484">
        <v>6.8860000000000001</v>
      </c>
      <c r="P10" s="484">
        <v>6.7089999999999996</v>
      </c>
      <c r="Q10" s="484">
        <v>6.7690000000000001</v>
      </c>
      <c r="R10" s="484">
        <v>6.9969999999999999</v>
      </c>
      <c r="S10" s="485">
        <v>7.6120000000000001</v>
      </c>
      <c r="T10" s="485">
        <v>8.2240000000000002</v>
      </c>
      <c r="U10" s="485">
        <v>8.2219999999999995</v>
      </c>
      <c r="V10" s="485">
        <v>8.01</v>
      </c>
      <c r="W10" s="485">
        <v>8.0449999999999999</v>
      </c>
      <c r="X10" s="485">
        <v>7.0679999999999996</v>
      </c>
      <c r="Y10" s="486">
        <v>6.61</v>
      </c>
      <c r="Z10" s="486">
        <v>6.6379999999999999</v>
      </c>
      <c r="AA10" s="486">
        <v>6.7160000000000002</v>
      </c>
      <c r="AB10" s="486">
        <v>7.016</v>
      </c>
      <c r="AC10" s="487">
        <v>7.0190000000000001</v>
      </c>
      <c r="AD10" s="486">
        <v>7.226</v>
      </c>
      <c r="AE10" s="486">
        <v>7.4039999999999999</v>
      </c>
      <c r="AF10" s="486">
        <v>6.8879999999999999</v>
      </c>
      <c r="AG10" s="486">
        <v>6.6840000000000002</v>
      </c>
      <c r="AH10" s="486">
        <v>6.73</v>
      </c>
      <c r="AI10" s="488">
        <v>5.71</v>
      </c>
      <c r="AJ10" s="468">
        <v>-15.156017830609215</v>
      </c>
      <c r="AK10" s="437" t="s">
        <v>9</v>
      </c>
      <c r="AL10" s="423"/>
      <c r="AM10" s="424"/>
      <c r="AN10" s="423"/>
      <c r="AO10" s="423"/>
      <c r="AP10" s="423"/>
      <c r="AQ10" s="423"/>
      <c r="AR10" s="423"/>
      <c r="AS10" s="423"/>
      <c r="AT10" s="423"/>
      <c r="AU10" s="423"/>
      <c r="AV10" s="423"/>
      <c r="AW10" s="423"/>
      <c r="AX10" s="423"/>
      <c r="AY10" s="423"/>
      <c r="AZ10" s="423"/>
      <c r="BA10" s="423"/>
      <c r="BB10" s="423"/>
      <c r="BC10" s="423"/>
      <c r="BD10" s="423"/>
      <c r="BE10" s="423"/>
    </row>
    <row r="11" spans="1:58" ht="12.75" customHeight="1" x14ac:dyDescent="0.2">
      <c r="A11" s="427"/>
      <c r="B11" s="428" t="s">
        <v>11</v>
      </c>
      <c r="C11" s="489"/>
      <c r="D11" s="490"/>
      <c r="E11" s="489">
        <v>21.91</v>
      </c>
      <c r="F11" s="491">
        <v>21.46</v>
      </c>
      <c r="G11" s="491">
        <v>24.936</v>
      </c>
      <c r="H11" s="491">
        <v>25.146999999999998</v>
      </c>
      <c r="I11" s="491">
        <v>27.59</v>
      </c>
      <c r="J11" s="477">
        <v>28.745999999999999</v>
      </c>
      <c r="K11" s="477">
        <v>29.34</v>
      </c>
      <c r="L11" s="477">
        <v>28.376000000000001</v>
      </c>
      <c r="M11" s="477">
        <v>27.207000000000001</v>
      </c>
      <c r="N11" s="477">
        <v>26.917999999999999</v>
      </c>
      <c r="O11" s="477">
        <v>25.445</v>
      </c>
      <c r="P11" s="477">
        <v>26.027000000000001</v>
      </c>
      <c r="Q11" s="477">
        <v>26.585999999999999</v>
      </c>
      <c r="R11" s="477">
        <v>27.32</v>
      </c>
      <c r="S11" s="478">
        <v>26.515999999999998</v>
      </c>
      <c r="T11" s="478">
        <v>25.239000000000001</v>
      </c>
      <c r="U11" s="478">
        <v>22.114999999999998</v>
      </c>
      <c r="V11" s="478">
        <v>23.06</v>
      </c>
      <c r="W11" s="478">
        <v>22.481000000000002</v>
      </c>
      <c r="X11" s="478">
        <v>21.706</v>
      </c>
      <c r="Y11" s="479">
        <v>19.675000000000001</v>
      </c>
      <c r="Z11" s="479">
        <v>20.486999999999998</v>
      </c>
      <c r="AA11" s="479">
        <v>20.503</v>
      </c>
      <c r="AB11" s="479">
        <v>20.341999999999999</v>
      </c>
      <c r="AC11" s="479">
        <v>21.053999999999998</v>
      </c>
      <c r="AD11" s="479">
        <v>21.561</v>
      </c>
      <c r="AE11" s="479">
        <v>21.387</v>
      </c>
      <c r="AF11" s="479">
        <v>21.263000000000002</v>
      </c>
      <c r="AG11" s="479">
        <v>21.89</v>
      </c>
      <c r="AH11" s="479">
        <v>20.806000000000001</v>
      </c>
      <c r="AI11" s="480">
        <v>18.419</v>
      </c>
      <c r="AJ11" s="463">
        <v>-11.4726521195809</v>
      </c>
      <c r="AK11" s="438" t="s">
        <v>11</v>
      </c>
      <c r="AL11" s="423"/>
      <c r="AM11" s="423"/>
      <c r="AN11" s="423"/>
      <c r="AO11" s="423"/>
      <c r="AP11" s="423"/>
      <c r="AQ11" s="423"/>
      <c r="AR11" s="423"/>
      <c r="AS11" s="423"/>
      <c r="AT11" s="423"/>
      <c r="AU11" s="423"/>
      <c r="AV11" s="423"/>
      <c r="AW11" s="423"/>
      <c r="AX11" s="423"/>
      <c r="AY11" s="423"/>
      <c r="AZ11" s="453"/>
      <c r="BA11" s="453"/>
      <c r="BB11" s="453"/>
      <c r="BC11" s="453"/>
      <c r="BD11" s="453"/>
      <c r="BE11" s="453"/>
      <c r="BF11" s="140"/>
    </row>
    <row r="12" spans="1:58" ht="12.75" customHeight="1" x14ac:dyDescent="0.2">
      <c r="A12" s="427"/>
      <c r="B12" s="434" t="s">
        <v>22</v>
      </c>
      <c r="C12" s="483">
        <v>19.782</v>
      </c>
      <c r="D12" s="492">
        <v>12.334</v>
      </c>
      <c r="E12" s="483">
        <v>9.1549999999999994</v>
      </c>
      <c r="F12" s="484">
        <v>8.7569999999999997</v>
      </c>
      <c r="G12" s="484">
        <v>8.9649999999999999</v>
      </c>
      <c r="H12" s="484">
        <v>8.5129999999999999</v>
      </c>
      <c r="I12" s="484">
        <v>8.2789999999999999</v>
      </c>
      <c r="J12" s="484">
        <v>8.3729999999999993</v>
      </c>
      <c r="K12" s="484">
        <v>8.08</v>
      </c>
      <c r="L12" s="484">
        <v>8.0039999999999996</v>
      </c>
      <c r="M12" s="484">
        <v>7.556</v>
      </c>
      <c r="N12" s="484">
        <v>7.6050000000000004</v>
      </c>
      <c r="O12" s="484">
        <v>7.3460000000000001</v>
      </c>
      <c r="P12" s="484">
        <v>6.8559999999999999</v>
      </c>
      <c r="Q12" s="484">
        <v>7.1210000000000004</v>
      </c>
      <c r="R12" s="484">
        <v>6.7489999999999997</v>
      </c>
      <c r="S12" s="485">
        <v>6.2089999999999996</v>
      </c>
      <c r="T12" s="485">
        <v>5.4130000000000003</v>
      </c>
      <c r="U12" s="485">
        <v>5.4029999999999996</v>
      </c>
      <c r="V12" s="485">
        <v>5.5490000000000004</v>
      </c>
      <c r="W12" s="485">
        <v>5.0199999999999996</v>
      </c>
      <c r="X12" s="485">
        <v>4.1740000000000004</v>
      </c>
      <c r="Y12" s="486">
        <v>3.4980000000000002</v>
      </c>
      <c r="Z12" s="486">
        <v>3.5249999999999999</v>
      </c>
      <c r="AA12" s="486">
        <v>3.1240000000000001</v>
      </c>
      <c r="AB12" s="486">
        <v>2.984</v>
      </c>
      <c r="AC12" s="486">
        <v>2.8809999999999998</v>
      </c>
      <c r="AD12" s="486">
        <v>2.8530000000000002</v>
      </c>
      <c r="AE12" s="486">
        <v>2.8820000000000001</v>
      </c>
      <c r="AF12" s="486">
        <v>2.7890000000000001</v>
      </c>
      <c r="AG12" s="486">
        <v>2.964</v>
      </c>
      <c r="AH12" s="486">
        <v>2.8079999999999998</v>
      </c>
      <c r="AI12" s="488">
        <v>2.5270000000000001</v>
      </c>
      <c r="AJ12" s="468">
        <v>-10.007122507122517</v>
      </c>
      <c r="AK12" s="437" t="s">
        <v>22</v>
      </c>
      <c r="AL12" s="423"/>
      <c r="AM12" s="423"/>
      <c r="AN12" s="423"/>
      <c r="AO12" s="423"/>
      <c r="AP12" s="423"/>
      <c r="AQ12" s="423"/>
      <c r="AR12" s="423"/>
      <c r="AS12" s="423"/>
      <c r="AT12" s="423"/>
      <c r="AU12" s="423"/>
      <c r="AV12" s="423"/>
      <c r="AW12" s="423"/>
      <c r="AX12" s="423"/>
      <c r="AY12" s="423"/>
      <c r="AZ12" s="453"/>
      <c r="BA12" s="453"/>
      <c r="BB12" s="453"/>
      <c r="BC12" s="453"/>
      <c r="BD12" s="453"/>
      <c r="BE12" s="423"/>
    </row>
    <row r="13" spans="1:58" ht="12.75" customHeight="1" x14ac:dyDescent="0.2">
      <c r="A13" s="427"/>
      <c r="B13" s="428" t="s">
        <v>27</v>
      </c>
      <c r="C13" s="475">
        <v>377.61</v>
      </c>
      <c r="D13" s="476">
        <v>412.67200000000003</v>
      </c>
      <c r="E13" s="475">
        <v>389.35</v>
      </c>
      <c r="F13" s="477">
        <v>385.14699999999999</v>
      </c>
      <c r="G13" s="477">
        <v>395.46199999999999</v>
      </c>
      <c r="H13" s="477">
        <v>385.38400000000001</v>
      </c>
      <c r="I13" s="477">
        <v>392.75400000000002</v>
      </c>
      <c r="J13" s="477">
        <v>388.00299999999999</v>
      </c>
      <c r="K13" s="477">
        <v>373.08199999999999</v>
      </c>
      <c r="L13" s="477">
        <v>380.83499999999998</v>
      </c>
      <c r="M13" s="477">
        <v>377.25700000000001</v>
      </c>
      <c r="N13" s="477">
        <v>395.68900000000002</v>
      </c>
      <c r="O13" s="477">
        <v>382.94900000000001</v>
      </c>
      <c r="P13" s="477">
        <v>375.34500000000003</v>
      </c>
      <c r="Q13" s="477">
        <v>362.05399999999997</v>
      </c>
      <c r="R13" s="477">
        <v>354.53399999999999</v>
      </c>
      <c r="S13" s="478">
        <v>339.30799999999999</v>
      </c>
      <c r="T13" s="478">
        <v>336.61799999999999</v>
      </c>
      <c r="U13" s="478">
        <v>327.98399999999998</v>
      </c>
      <c r="V13" s="478">
        <v>335.84500000000003</v>
      </c>
      <c r="W13" s="478">
        <v>320.61399999999998</v>
      </c>
      <c r="X13" s="478">
        <v>310.66699999999997</v>
      </c>
      <c r="Y13" s="479">
        <v>288.29700000000003</v>
      </c>
      <c r="Z13" s="479">
        <v>306.26600000000002</v>
      </c>
      <c r="AA13" s="479">
        <v>299.637</v>
      </c>
      <c r="AB13" s="479">
        <v>291.10500000000002</v>
      </c>
      <c r="AC13" s="479">
        <v>302.435</v>
      </c>
      <c r="AD13" s="479">
        <v>305.65899999999999</v>
      </c>
      <c r="AE13" s="479">
        <v>308.14499999999998</v>
      </c>
      <c r="AF13" s="479">
        <v>302.65600000000001</v>
      </c>
      <c r="AG13" s="479">
        <v>308.721</v>
      </c>
      <c r="AH13" s="479">
        <v>300.14299999999997</v>
      </c>
      <c r="AI13" s="480">
        <v>264.49900000000002</v>
      </c>
      <c r="AJ13" s="463">
        <v>-11.875672596062543</v>
      </c>
      <c r="AK13" s="438" t="s">
        <v>27</v>
      </c>
      <c r="AL13" s="423"/>
      <c r="AM13" s="423"/>
      <c r="AN13" s="423"/>
      <c r="AO13" s="423"/>
      <c r="AP13" s="423"/>
      <c r="AQ13" s="423"/>
      <c r="AR13" s="423"/>
      <c r="AS13" s="423"/>
      <c r="AT13" s="423"/>
      <c r="AU13" s="423"/>
      <c r="AV13" s="423"/>
      <c r="AW13" s="423"/>
      <c r="AX13" s="423"/>
      <c r="AY13" s="423"/>
      <c r="AZ13" s="453"/>
      <c r="BA13" s="453"/>
      <c r="BB13" s="453"/>
      <c r="BC13" s="453"/>
      <c r="BD13" s="453"/>
      <c r="BE13" s="423"/>
    </row>
    <row r="14" spans="1:58" ht="12.75" customHeight="1" x14ac:dyDescent="0.2">
      <c r="A14" s="427"/>
      <c r="B14" s="434" t="s">
        <v>12</v>
      </c>
      <c r="C14" s="483" t="s">
        <v>57</v>
      </c>
      <c r="D14" s="492" t="s">
        <v>57</v>
      </c>
      <c r="E14" s="483">
        <v>2.0990000000000002</v>
      </c>
      <c r="F14" s="484">
        <v>1.923</v>
      </c>
      <c r="G14" s="484">
        <v>1.167</v>
      </c>
      <c r="H14" s="484">
        <v>1.3169999999999999</v>
      </c>
      <c r="I14" s="484">
        <v>1.5840000000000001</v>
      </c>
      <c r="J14" s="484">
        <v>1.6439999999999999</v>
      </c>
      <c r="K14" s="484">
        <v>1.3180000000000001</v>
      </c>
      <c r="L14" s="484">
        <v>1.4910000000000001</v>
      </c>
      <c r="M14" s="484">
        <v>1.6120000000000001</v>
      </c>
      <c r="N14" s="484">
        <v>1.472</v>
      </c>
      <c r="O14" s="484">
        <v>1.504</v>
      </c>
      <c r="P14" s="484">
        <v>1.8879999999999999</v>
      </c>
      <c r="Q14" s="484">
        <v>2.1640000000000001</v>
      </c>
      <c r="R14" s="484">
        <v>1.931</v>
      </c>
      <c r="S14" s="485">
        <v>2.2440000000000002</v>
      </c>
      <c r="T14" s="485">
        <v>2.3410000000000002</v>
      </c>
      <c r="U14" s="485">
        <v>2.585</v>
      </c>
      <c r="V14" s="485">
        <v>2.4489999999999998</v>
      </c>
      <c r="W14" s="485">
        <v>1.8680000000000001</v>
      </c>
      <c r="X14" s="485">
        <v>1.506</v>
      </c>
      <c r="Y14" s="486">
        <v>1.3480000000000001</v>
      </c>
      <c r="Z14" s="486">
        <v>1.508</v>
      </c>
      <c r="AA14" s="486">
        <v>1.383</v>
      </c>
      <c r="AB14" s="486">
        <v>1.3819999999999999</v>
      </c>
      <c r="AC14" s="486">
        <v>1.4359999999999999</v>
      </c>
      <c r="AD14" s="486">
        <v>1.391</v>
      </c>
      <c r="AE14" s="486">
        <v>1.4670000000000001</v>
      </c>
      <c r="AF14" s="486">
        <v>1.405</v>
      </c>
      <c r="AG14" s="486">
        <v>1.474</v>
      </c>
      <c r="AH14" s="486">
        <v>1.413</v>
      </c>
      <c r="AI14" s="488">
        <v>1.409</v>
      </c>
      <c r="AJ14" s="468">
        <v>-0.28308563340409876</v>
      </c>
      <c r="AK14" s="437" t="s">
        <v>12</v>
      </c>
      <c r="AL14" s="423"/>
      <c r="AM14" s="423"/>
      <c r="AN14" s="423"/>
      <c r="AO14" s="423"/>
      <c r="AP14" s="423"/>
      <c r="AQ14" s="423"/>
      <c r="AR14" s="423"/>
      <c r="AS14" s="423"/>
      <c r="AT14" s="423"/>
      <c r="AU14" s="423"/>
      <c r="AV14" s="423"/>
      <c r="AW14" s="423"/>
      <c r="AX14" s="423"/>
      <c r="AY14" s="423"/>
      <c r="AZ14" s="453"/>
      <c r="BA14" s="453"/>
      <c r="BB14" s="453"/>
      <c r="BC14" s="453"/>
      <c r="BD14" s="453"/>
      <c r="BE14" s="423"/>
    </row>
    <row r="15" spans="1:58" ht="12.75" customHeight="1" x14ac:dyDescent="0.2">
      <c r="A15" s="427"/>
      <c r="B15" s="428" t="s">
        <v>30</v>
      </c>
      <c r="C15" s="475">
        <v>6.4050000000000002</v>
      </c>
      <c r="D15" s="476">
        <v>5.6829999999999998</v>
      </c>
      <c r="E15" s="475">
        <v>6.0670000000000002</v>
      </c>
      <c r="F15" s="477">
        <v>6.4930000000000003</v>
      </c>
      <c r="G15" s="477">
        <v>6.6769999999999996</v>
      </c>
      <c r="H15" s="477">
        <v>6.3760000000000003</v>
      </c>
      <c r="I15" s="477">
        <v>6.61</v>
      </c>
      <c r="J15" s="477">
        <v>8.1170000000000009</v>
      </c>
      <c r="K15" s="477">
        <v>8.6859999999999999</v>
      </c>
      <c r="L15" s="477">
        <v>8.4960000000000004</v>
      </c>
      <c r="M15" s="477">
        <v>8.2390000000000008</v>
      </c>
      <c r="N15" s="477">
        <v>7.806</v>
      </c>
      <c r="O15" s="477">
        <v>7.7489999999999997</v>
      </c>
      <c r="P15" s="477">
        <v>6.9089999999999998</v>
      </c>
      <c r="Q15" s="477">
        <v>6.625</v>
      </c>
      <c r="R15" s="477">
        <v>5.984</v>
      </c>
      <c r="S15" s="478">
        <v>5.78</v>
      </c>
      <c r="T15" s="478">
        <v>6.5330000000000004</v>
      </c>
      <c r="U15" s="478">
        <v>6.0179999999999998</v>
      </c>
      <c r="V15" s="478">
        <v>6.0179999999999998</v>
      </c>
      <c r="W15" s="478">
        <v>6.7359999999999998</v>
      </c>
      <c r="X15" s="478">
        <v>6.6150000000000002</v>
      </c>
      <c r="Y15" s="479">
        <v>5.7789999999999999</v>
      </c>
      <c r="Z15" s="479">
        <v>5.23</v>
      </c>
      <c r="AA15" s="479">
        <v>5.61</v>
      </c>
      <c r="AB15" s="479">
        <v>4.976</v>
      </c>
      <c r="AC15" s="479">
        <v>5.7960000000000003</v>
      </c>
      <c r="AD15" s="479">
        <v>5.8310000000000004</v>
      </c>
      <c r="AE15" s="479">
        <v>5.8769999999999998</v>
      </c>
      <c r="AF15" s="493">
        <f>AE15</f>
        <v>5.8769999999999998</v>
      </c>
      <c r="AG15" s="493">
        <f t="shared" ref="AG15:AI15" si="29">AF15</f>
        <v>5.8769999999999998</v>
      </c>
      <c r="AH15" s="493">
        <f t="shared" si="29"/>
        <v>5.8769999999999998</v>
      </c>
      <c r="AI15" s="493">
        <f t="shared" si="29"/>
        <v>5.8769999999999998</v>
      </c>
      <c r="AJ15" s="463"/>
      <c r="AK15" s="438" t="s">
        <v>30</v>
      </c>
      <c r="AL15" s="423"/>
      <c r="AM15" s="423"/>
      <c r="AN15" s="423"/>
      <c r="AO15" s="423"/>
      <c r="AP15" s="423"/>
      <c r="AQ15" s="423"/>
      <c r="AR15" s="423"/>
      <c r="AS15" s="423"/>
      <c r="AT15" s="423"/>
      <c r="AU15" s="423"/>
      <c r="AV15" s="423"/>
      <c r="AW15" s="423"/>
      <c r="AX15" s="423"/>
      <c r="AY15" s="423"/>
      <c r="AZ15" s="453"/>
      <c r="BA15" s="453"/>
      <c r="BB15" s="453"/>
      <c r="BC15" s="453"/>
      <c r="BD15" s="453"/>
      <c r="BE15" s="423"/>
    </row>
    <row r="16" spans="1:58" ht="12.75" customHeight="1" x14ac:dyDescent="0.2">
      <c r="A16" s="427"/>
      <c r="B16" s="434" t="s">
        <v>23</v>
      </c>
      <c r="C16" s="483">
        <v>18.289000000000001</v>
      </c>
      <c r="D16" s="492">
        <v>18.233000000000001</v>
      </c>
      <c r="E16" s="483">
        <v>19.609000000000002</v>
      </c>
      <c r="F16" s="484">
        <v>20.763999999999999</v>
      </c>
      <c r="G16" s="484">
        <v>22.006</v>
      </c>
      <c r="H16" s="484">
        <v>22.164999999999999</v>
      </c>
      <c r="I16" s="484">
        <v>22.222000000000001</v>
      </c>
      <c r="J16" s="484">
        <v>22.797999999999998</v>
      </c>
      <c r="K16" s="484">
        <v>23.774999999999999</v>
      </c>
      <c r="L16" s="484">
        <v>24.295000000000002</v>
      </c>
      <c r="M16" s="484">
        <v>24.818999999999999</v>
      </c>
      <c r="N16" s="484">
        <v>24.231000000000002</v>
      </c>
      <c r="O16" s="484">
        <v>23.001000000000001</v>
      </c>
      <c r="P16" s="484">
        <v>19.670999999999999</v>
      </c>
      <c r="Q16" s="484">
        <v>16.809000000000001</v>
      </c>
      <c r="R16" s="484">
        <v>15.750999999999999</v>
      </c>
      <c r="S16" s="485">
        <v>15.547000000000001</v>
      </c>
      <c r="T16" s="485">
        <v>16.914000000000001</v>
      </c>
      <c r="U16" s="485">
        <v>16.190000000000001</v>
      </c>
      <c r="V16" s="485">
        <v>15.499000000000001</v>
      </c>
      <c r="W16" s="485">
        <v>15.083</v>
      </c>
      <c r="X16" s="485">
        <v>14.789</v>
      </c>
      <c r="Y16" s="486">
        <v>15.032</v>
      </c>
      <c r="Z16" s="486">
        <v>13.849</v>
      </c>
      <c r="AA16" s="486">
        <v>12.398</v>
      </c>
      <c r="AB16" s="486">
        <v>12.109</v>
      </c>
      <c r="AC16" s="486">
        <v>11.69</v>
      </c>
      <c r="AD16" s="486">
        <v>11.44</v>
      </c>
      <c r="AE16" s="486">
        <v>11.318</v>
      </c>
      <c r="AF16" s="486">
        <v>10.848000000000001</v>
      </c>
      <c r="AG16" s="486">
        <v>10.737</v>
      </c>
      <c r="AH16" s="486">
        <v>10.712</v>
      </c>
      <c r="AI16" s="488">
        <v>9.0830000000000002</v>
      </c>
      <c r="AJ16" s="468">
        <v>-15.207244212098587</v>
      </c>
      <c r="AK16" s="437" t="s">
        <v>23</v>
      </c>
      <c r="AL16" s="423"/>
      <c r="AM16" s="423"/>
      <c r="AN16" s="423"/>
      <c r="AO16" s="423"/>
      <c r="AP16" s="423"/>
      <c r="AQ16" s="423"/>
      <c r="AR16" s="423"/>
      <c r="AS16" s="423"/>
      <c r="AT16" s="423"/>
      <c r="AU16" s="423"/>
      <c r="AV16" s="423"/>
      <c r="AW16" s="423"/>
      <c r="AX16" s="423"/>
      <c r="AY16" s="423"/>
      <c r="AZ16" s="453"/>
      <c r="BA16" s="453"/>
      <c r="BB16" s="453"/>
      <c r="BC16" s="453"/>
      <c r="BD16" s="453"/>
      <c r="BE16" s="423"/>
    </row>
    <row r="17" spans="1:57" ht="12.75" customHeight="1" x14ac:dyDescent="0.2">
      <c r="A17" s="427"/>
      <c r="B17" s="428" t="s">
        <v>28</v>
      </c>
      <c r="C17" s="475">
        <v>57.968000000000004</v>
      </c>
      <c r="D17" s="476">
        <v>67.802999999999997</v>
      </c>
      <c r="E17" s="475">
        <v>101.50700000000001</v>
      </c>
      <c r="F17" s="477">
        <v>98.128</v>
      </c>
      <c r="G17" s="477">
        <v>87.293000000000006</v>
      </c>
      <c r="H17" s="477">
        <v>79.924999999999997</v>
      </c>
      <c r="I17" s="477">
        <v>78.474000000000004</v>
      </c>
      <c r="J17" s="477">
        <v>83.585999999999999</v>
      </c>
      <c r="K17" s="477">
        <v>85.587999999999994</v>
      </c>
      <c r="L17" s="477">
        <v>86.061999999999998</v>
      </c>
      <c r="M17" s="477">
        <v>97.57</v>
      </c>
      <c r="N17" s="477">
        <v>97.811000000000007</v>
      </c>
      <c r="O17" s="477">
        <v>101.729</v>
      </c>
      <c r="P17" s="477">
        <v>100.393</v>
      </c>
      <c r="Q17" s="477">
        <v>98.433000000000007</v>
      </c>
      <c r="R17" s="477">
        <v>99.986999999999995</v>
      </c>
      <c r="S17" s="478">
        <v>94.009</v>
      </c>
      <c r="T17" s="478">
        <v>91.186999999999998</v>
      </c>
      <c r="U17" s="478">
        <v>99.778999999999996</v>
      </c>
      <c r="V17" s="478">
        <v>100.508</v>
      </c>
      <c r="W17" s="478">
        <v>93.161000000000001</v>
      </c>
      <c r="X17" s="478">
        <v>88.251000000000005</v>
      </c>
      <c r="Y17" s="479">
        <v>85.503</v>
      </c>
      <c r="Z17" s="479">
        <v>83.027000000000001</v>
      </c>
      <c r="AA17" s="479">
        <v>83.114999999999995</v>
      </c>
      <c r="AB17" s="479">
        <v>89.519000000000005</v>
      </c>
      <c r="AC17" s="479">
        <v>91.57</v>
      </c>
      <c r="AD17" s="479">
        <v>97.756</v>
      </c>
      <c r="AE17" s="479">
        <v>102.36199999999999</v>
      </c>
      <c r="AF17" s="479">
        <v>102.233</v>
      </c>
      <c r="AG17" s="479">
        <v>102.29900000000001</v>
      </c>
      <c r="AH17" s="479">
        <v>104.08</v>
      </c>
      <c r="AI17" s="480">
        <v>72.959000000000003</v>
      </c>
      <c r="AJ17" s="463">
        <v>-29.901037663335899</v>
      </c>
      <c r="AK17" s="438" t="s">
        <v>28</v>
      </c>
      <c r="AL17" s="423"/>
      <c r="AM17" s="423"/>
      <c r="AN17" s="423"/>
      <c r="AO17" s="423"/>
      <c r="AP17" s="423"/>
      <c r="AQ17" s="423"/>
      <c r="AR17" s="423"/>
      <c r="AS17" s="423"/>
      <c r="AT17" s="423"/>
      <c r="AU17" s="423"/>
      <c r="AV17" s="423"/>
      <c r="AW17" s="423"/>
      <c r="AX17" s="423"/>
      <c r="AY17" s="423"/>
      <c r="AZ17" s="453"/>
      <c r="BA17" s="453"/>
      <c r="BB17" s="453"/>
      <c r="BC17" s="453"/>
      <c r="BD17" s="453"/>
      <c r="BE17" s="140"/>
    </row>
    <row r="18" spans="1:57" ht="12.75" customHeight="1" x14ac:dyDescent="0.2">
      <c r="A18" s="427"/>
      <c r="B18" s="434" t="s">
        <v>29</v>
      </c>
      <c r="C18" s="483">
        <v>228.05</v>
      </c>
      <c r="D18" s="492">
        <v>248.46899999999999</v>
      </c>
      <c r="E18" s="483">
        <v>162.57300000000001</v>
      </c>
      <c r="F18" s="484">
        <v>148.886</v>
      </c>
      <c r="G18" s="484">
        <v>143.36099999999999</v>
      </c>
      <c r="H18" s="484">
        <v>137.5</v>
      </c>
      <c r="I18" s="484">
        <v>132.726</v>
      </c>
      <c r="J18" s="484">
        <v>132.94900000000001</v>
      </c>
      <c r="K18" s="484">
        <v>125.40600000000001</v>
      </c>
      <c r="L18" s="484">
        <v>125.202</v>
      </c>
      <c r="M18" s="484">
        <v>124.387</v>
      </c>
      <c r="N18" s="484">
        <v>124.524</v>
      </c>
      <c r="O18" s="484">
        <v>121.223</v>
      </c>
      <c r="P18" s="484">
        <v>116.745</v>
      </c>
      <c r="Q18" s="484">
        <v>105.47</v>
      </c>
      <c r="R18" s="484">
        <v>90.22</v>
      </c>
      <c r="S18" s="485">
        <v>85.39</v>
      </c>
      <c r="T18" s="485">
        <v>84.525000000000006</v>
      </c>
      <c r="U18" s="485">
        <v>80.308999999999997</v>
      </c>
      <c r="V18" s="485">
        <v>81.272000000000006</v>
      </c>
      <c r="W18" s="485">
        <v>74.486999999999995</v>
      </c>
      <c r="X18" s="485">
        <v>72.314999999999998</v>
      </c>
      <c r="Y18" s="486">
        <v>67.287999999999997</v>
      </c>
      <c r="Z18" s="486">
        <v>65.024000000000001</v>
      </c>
      <c r="AA18" s="486">
        <v>60.436999999999998</v>
      </c>
      <c r="AB18" s="486">
        <v>56.811999999999998</v>
      </c>
      <c r="AC18" s="486">
        <v>58.191000000000003</v>
      </c>
      <c r="AD18" s="486">
        <v>56.6</v>
      </c>
      <c r="AE18" s="486">
        <v>57.515000000000001</v>
      </c>
      <c r="AF18" s="486">
        <v>58.609000000000002</v>
      </c>
      <c r="AG18" s="486">
        <v>55.762</v>
      </c>
      <c r="AH18" s="486">
        <v>56.006</v>
      </c>
      <c r="AI18" s="488">
        <v>45.116999999999997</v>
      </c>
      <c r="AJ18" s="468">
        <v>-19.442559725743664</v>
      </c>
      <c r="AK18" s="437" t="s">
        <v>29</v>
      </c>
      <c r="AL18" s="423"/>
      <c r="AM18" s="424"/>
      <c r="AN18" s="423"/>
      <c r="AO18" s="423"/>
      <c r="AP18" s="423"/>
      <c r="AQ18" s="423"/>
      <c r="AR18" s="423"/>
      <c r="AS18" s="423"/>
      <c r="AT18" s="423"/>
      <c r="AU18" s="423"/>
      <c r="AV18" s="423"/>
      <c r="AW18" s="423"/>
      <c r="AX18" s="423"/>
      <c r="AY18" s="423"/>
      <c r="AZ18" s="453"/>
      <c r="BA18" s="453"/>
      <c r="BB18" s="453"/>
      <c r="BC18" s="453"/>
      <c r="BD18" s="453"/>
      <c r="BE18" s="140"/>
    </row>
    <row r="19" spans="1:57" ht="12.75" customHeight="1" x14ac:dyDescent="0.2">
      <c r="A19" s="427"/>
      <c r="B19" s="428" t="s">
        <v>39</v>
      </c>
      <c r="C19" s="494"/>
      <c r="D19" s="495"/>
      <c r="E19" s="475">
        <v>14.471</v>
      </c>
      <c r="F19" s="477"/>
      <c r="G19" s="477"/>
      <c r="H19" s="477"/>
      <c r="I19" s="477"/>
      <c r="J19" s="477">
        <v>12.667999999999999</v>
      </c>
      <c r="K19" s="477"/>
      <c r="L19" s="496"/>
      <c r="M19" s="477">
        <v>12.846</v>
      </c>
      <c r="N19" s="477">
        <v>12.958</v>
      </c>
      <c r="O19" s="477">
        <v>14.43</v>
      </c>
      <c r="P19" s="477">
        <v>15.656000000000001</v>
      </c>
      <c r="Q19" s="477">
        <v>17.071000000000002</v>
      </c>
      <c r="R19" s="477">
        <v>18.591999999999999</v>
      </c>
      <c r="S19" s="478">
        <v>17.14</v>
      </c>
      <c r="T19" s="478">
        <v>15.679</v>
      </c>
      <c r="U19" s="478">
        <v>16.706</v>
      </c>
      <c r="V19" s="478">
        <v>18.033000000000001</v>
      </c>
      <c r="W19" s="478">
        <v>16.29</v>
      </c>
      <c r="X19" s="478">
        <v>15.731</v>
      </c>
      <c r="Y19" s="479">
        <v>13.273999999999999</v>
      </c>
      <c r="Z19" s="479">
        <v>13.228999999999999</v>
      </c>
      <c r="AA19" s="479">
        <v>11.773999999999999</v>
      </c>
      <c r="AB19" s="479">
        <v>11.228</v>
      </c>
      <c r="AC19" s="479">
        <v>10.606999999999999</v>
      </c>
      <c r="AD19" s="479">
        <v>11.038</v>
      </c>
      <c r="AE19" s="479">
        <v>10.779</v>
      </c>
      <c r="AF19" s="479">
        <v>10.939</v>
      </c>
      <c r="AG19" s="479">
        <v>10.45</v>
      </c>
      <c r="AH19" s="479">
        <v>9.6940000000000008</v>
      </c>
      <c r="AI19" s="480">
        <v>7.7089999999999996</v>
      </c>
      <c r="AJ19" s="463">
        <v>-20.476583453682693</v>
      </c>
      <c r="AK19" s="438" t="s">
        <v>39</v>
      </c>
      <c r="AL19" s="423"/>
      <c r="AM19" s="423"/>
      <c r="AN19" s="423"/>
      <c r="AO19" s="423"/>
      <c r="AP19" s="423"/>
      <c r="AQ19" s="423"/>
      <c r="AR19" s="423"/>
      <c r="AS19" s="423"/>
      <c r="AT19" s="423"/>
      <c r="AU19" s="423"/>
      <c r="AV19" s="423"/>
      <c r="AW19" s="423"/>
      <c r="AX19" s="423"/>
      <c r="AY19" s="423"/>
      <c r="AZ19" s="453"/>
      <c r="BA19" s="453"/>
      <c r="BB19" s="453"/>
      <c r="BC19" s="453"/>
      <c r="BD19" s="453"/>
      <c r="BE19" s="140"/>
    </row>
    <row r="20" spans="1:57" ht="12.75" customHeight="1" x14ac:dyDescent="0.2">
      <c r="A20" s="427"/>
      <c r="B20" s="448" t="s">
        <v>31</v>
      </c>
      <c r="C20" s="497">
        <v>173.13200000000001</v>
      </c>
      <c r="D20" s="498">
        <v>163.77000000000001</v>
      </c>
      <c r="E20" s="497">
        <v>161.78200000000001</v>
      </c>
      <c r="F20" s="499">
        <v>170.702</v>
      </c>
      <c r="G20" s="499">
        <v>170.81399999999999</v>
      </c>
      <c r="H20" s="499">
        <v>153.393</v>
      </c>
      <c r="I20" s="499">
        <v>170.679</v>
      </c>
      <c r="J20" s="499">
        <v>182.761</v>
      </c>
      <c r="K20" s="499">
        <v>190.06800000000001</v>
      </c>
      <c r="L20" s="499">
        <v>190.03100000000001</v>
      </c>
      <c r="M20" s="499">
        <v>204.61500000000001</v>
      </c>
      <c r="N20" s="499">
        <v>225.64599999999999</v>
      </c>
      <c r="O20" s="499">
        <v>256.54599999999999</v>
      </c>
      <c r="P20" s="499">
        <v>263.10000000000002</v>
      </c>
      <c r="Q20" s="499">
        <v>239.35400000000001</v>
      </c>
      <c r="R20" s="499">
        <v>252.27099999999999</v>
      </c>
      <c r="S20" s="500">
        <v>243.49</v>
      </c>
      <c r="T20" s="500">
        <v>240.011</v>
      </c>
      <c r="U20" s="500">
        <v>238.124</v>
      </c>
      <c r="V20" s="500">
        <v>230.87100000000001</v>
      </c>
      <c r="W20" s="500">
        <v>218.96299999999999</v>
      </c>
      <c r="X20" s="500">
        <v>215.43</v>
      </c>
      <c r="Y20" s="487">
        <v>212.99700000000001</v>
      </c>
      <c r="Z20" s="487">
        <v>205.63800000000001</v>
      </c>
      <c r="AA20" s="487">
        <v>188.22800000000001</v>
      </c>
      <c r="AB20" s="487">
        <v>181.66</v>
      </c>
      <c r="AC20" s="487">
        <v>177.03100000000001</v>
      </c>
      <c r="AD20" s="487">
        <v>174.53899999999999</v>
      </c>
      <c r="AE20" s="487">
        <v>175.791</v>
      </c>
      <c r="AF20" s="487">
        <v>174.93299999999999</v>
      </c>
      <c r="AG20" s="487">
        <v>172.553</v>
      </c>
      <c r="AH20" s="487">
        <v>172.18299999999999</v>
      </c>
      <c r="AI20" s="501">
        <v>118.298</v>
      </c>
      <c r="AJ20" s="468">
        <v>-31.29519174366807</v>
      </c>
      <c r="AK20" s="437" t="s">
        <v>31</v>
      </c>
      <c r="AL20" s="423"/>
      <c r="AM20" s="423"/>
      <c r="AN20" s="423"/>
      <c r="AO20" s="423"/>
      <c r="AP20" s="423"/>
      <c r="AQ20" s="423"/>
      <c r="AR20" s="423"/>
      <c r="AS20" s="423"/>
      <c r="AT20" s="423"/>
      <c r="AU20" s="423"/>
      <c r="AV20" s="423"/>
      <c r="AW20" s="423"/>
      <c r="AX20" s="423"/>
      <c r="AY20" s="423"/>
      <c r="AZ20" s="453"/>
      <c r="BA20" s="453"/>
      <c r="BB20" s="453"/>
      <c r="BC20" s="453"/>
      <c r="BD20" s="453"/>
      <c r="BE20" s="140"/>
    </row>
    <row r="21" spans="1:57" ht="12.75" customHeight="1" x14ac:dyDescent="0.2">
      <c r="A21" s="427"/>
      <c r="B21" s="428" t="s">
        <v>10</v>
      </c>
      <c r="C21" s="475" t="s">
        <v>57</v>
      </c>
      <c r="D21" s="476" t="s">
        <v>57</v>
      </c>
      <c r="E21" s="475">
        <v>3.1720000000000002</v>
      </c>
      <c r="F21" s="477"/>
      <c r="G21" s="477"/>
      <c r="H21" s="477"/>
      <c r="I21" s="477"/>
      <c r="J21" s="477">
        <v>3.052</v>
      </c>
      <c r="K21" s="477"/>
      <c r="L21" s="477">
        <v>3.0209999999999999</v>
      </c>
      <c r="M21" s="477">
        <v>2.641</v>
      </c>
      <c r="N21" s="477">
        <v>2.5</v>
      </c>
      <c r="O21" s="477">
        <v>2.411</v>
      </c>
      <c r="P21" s="477">
        <v>2.3929999999999998</v>
      </c>
      <c r="Q21" s="477">
        <v>2.3690000000000002</v>
      </c>
      <c r="R21" s="477">
        <v>2.3580000000000001</v>
      </c>
      <c r="S21" s="478">
        <v>1.88</v>
      </c>
      <c r="T21" s="478">
        <v>1.3819999999999999</v>
      </c>
      <c r="U21" s="478">
        <v>1.5580000000000001</v>
      </c>
      <c r="V21" s="478">
        <v>1.468</v>
      </c>
      <c r="W21" s="478">
        <v>1.3919999999999999</v>
      </c>
      <c r="X21" s="478">
        <v>1.1970000000000001</v>
      </c>
      <c r="Y21" s="479">
        <v>1.198</v>
      </c>
      <c r="Z21" s="479">
        <v>1.0580000000000001</v>
      </c>
      <c r="AA21" s="479">
        <v>0.91900000000000004</v>
      </c>
      <c r="AB21" s="479">
        <v>0.77400000000000002</v>
      </c>
      <c r="AC21" s="479">
        <v>0.75800000000000001</v>
      </c>
      <c r="AD21" s="479">
        <v>0.66</v>
      </c>
      <c r="AE21" s="479">
        <v>0.65</v>
      </c>
      <c r="AF21" s="479">
        <v>0.60799999999999998</v>
      </c>
      <c r="AG21" s="479">
        <v>0.499</v>
      </c>
      <c r="AH21" s="479">
        <v>0.49</v>
      </c>
      <c r="AI21" s="480">
        <v>0.34100000000000003</v>
      </c>
      <c r="AJ21" s="463">
        <v>-30.408163265306115</v>
      </c>
      <c r="AK21" s="438" t="s">
        <v>10</v>
      </c>
      <c r="AL21" s="423"/>
      <c r="AM21" s="423"/>
      <c r="AN21" s="423"/>
      <c r="AO21" s="423"/>
      <c r="AP21" s="423"/>
      <c r="AQ21" s="423"/>
      <c r="AR21" s="423"/>
      <c r="AS21" s="423"/>
      <c r="AT21" s="423"/>
      <c r="AU21" s="423"/>
      <c r="AV21" s="423"/>
      <c r="AW21" s="423"/>
      <c r="AX21" s="423"/>
      <c r="AY21" s="423"/>
      <c r="AZ21" s="453"/>
      <c r="BA21" s="453"/>
      <c r="BB21" s="453"/>
      <c r="BC21" s="453"/>
      <c r="BD21" s="453"/>
      <c r="BE21" s="140"/>
    </row>
    <row r="22" spans="1:57" ht="12.75" customHeight="1" x14ac:dyDescent="0.2">
      <c r="A22" s="427"/>
      <c r="B22" s="448" t="s">
        <v>14</v>
      </c>
      <c r="C22" s="497" t="s">
        <v>57</v>
      </c>
      <c r="D22" s="498" t="s">
        <v>57</v>
      </c>
      <c r="E22" s="497">
        <v>4.3250000000000002</v>
      </c>
      <c r="F22" s="499">
        <v>4.2709999999999999</v>
      </c>
      <c r="G22" s="499">
        <v>3.4740000000000002</v>
      </c>
      <c r="H22" s="499">
        <v>3.3889999999999998</v>
      </c>
      <c r="I22" s="499">
        <v>3.8140000000000001</v>
      </c>
      <c r="J22" s="499">
        <v>4.056</v>
      </c>
      <c r="K22" s="499">
        <v>3.7109999999999999</v>
      </c>
      <c r="L22" s="499">
        <v>3.9249999999999998</v>
      </c>
      <c r="M22" s="499">
        <v>4.54</v>
      </c>
      <c r="N22" s="499">
        <v>4.4420000000000002</v>
      </c>
      <c r="O22" s="499">
        <v>4.4820000000000002</v>
      </c>
      <c r="P22" s="499">
        <v>4.766</v>
      </c>
      <c r="Q22" s="499">
        <v>5.0830000000000002</v>
      </c>
      <c r="R22" s="499">
        <v>5.3789999999999996</v>
      </c>
      <c r="S22" s="500">
        <v>10.487</v>
      </c>
      <c r="T22" s="500">
        <v>9.31</v>
      </c>
      <c r="U22" s="500">
        <v>8.9860000000000007</v>
      </c>
      <c r="V22" s="500">
        <v>9.8650000000000002</v>
      </c>
      <c r="W22" s="500">
        <v>8.8940000000000001</v>
      </c>
      <c r="X22" s="500">
        <v>3.16</v>
      </c>
      <c r="Y22" s="487">
        <v>3.1930000000000001</v>
      </c>
      <c r="Z22" s="487">
        <v>3.3860000000000001</v>
      </c>
      <c r="AA22" s="487">
        <v>3.3580000000000001</v>
      </c>
      <c r="AB22" s="487">
        <v>3.4889999999999999</v>
      </c>
      <c r="AC22" s="487">
        <v>3.7280000000000002</v>
      </c>
      <c r="AD22" s="487">
        <v>3.6920000000000002</v>
      </c>
      <c r="AE22" s="487">
        <v>3.7919999999999998</v>
      </c>
      <c r="AF22" s="487">
        <v>3.875</v>
      </c>
      <c r="AG22" s="487">
        <v>3.9750000000000001</v>
      </c>
      <c r="AH22" s="487">
        <v>3.7290000000000001</v>
      </c>
      <c r="AI22" s="501">
        <v>3.403</v>
      </c>
      <c r="AJ22" s="468">
        <v>-8.7422901582193617</v>
      </c>
      <c r="AK22" s="437" t="s">
        <v>14</v>
      </c>
      <c r="AL22" s="423"/>
      <c r="AM22" s="423"/>
      <c r="AN22" s="423"/>
      <c r="AO22" s="423"/>
      <c r="AP22" s="423"/>
      <c r="AQ22" s="423"/>
      <c r="AR22" s="423"/>
      <c r="AS22" s="423"/>
      <c r="AT22" s="423"/>
      <c r="AU22" s="423"/>
      <c r="AV22" s="423"/>
      <c r="AW22" s="423"/>
      <c r="AX22" s="423"/>
      <c r="AY22" s="423"/>
      <c r="AZ22" s="453"/>
      <c r="BA22" s="453"/>
      <c r="BB22" s="453"/>
      <c r="BC22" s="453"/>
      <c r="BD22" s="453"/>
      <c r="BE22" s="140"/>
    </row>
    <row r="23" spans="1:57" ht="12.75" customHeight="1" x14ac:dyDescent="0.2">
      <c r="A23" s="427"/>
      <c r="B23" s="428" t="s">
        <v>15</v>
      </c>
      <c r="C23" s="475" t="s">
        <v>57</v>
      </c>
      <c r="D23" s="476" t="s">
        <v>57</v>
      </c>
      <c r="E23" s="475">
        <v>5.1349999999999998</v>
      </c>
      <c r="F23" s="477">
        <v>6.0670000000000002</v>
      </c>
      <c r="G23" s="477">
        <v>4.0490000000000004</v>
      </c>
      <c r="H23" s="477">
        <v>4.319</v>
      </c>
      <c r="I23" s="477">
        <v>3.9020000000000001</v>
      </c>
      <c r="J23" s="477">
        <v>4.1440000000000001</v>
      </c>
      <c r="K23" s="477">
        <v>4.5789999999999997</v>
      </c>
      <c r="L23" s="477">
        <v>5.319</v>
      </c>
      <c r="M23" s="477">
        <v>6.4450000000000003</v>
      </c>
      <c r="N23" s="477">
        <v>6.3559999999999999</v>
      </c>
      <c r="O23" s="477">
        <v>5.8070000000000004</v>
      </c>
      <c r="P23" s="477">
        <v>5.9720000000000004</v>
      </c>
      <c r="Q23" s="477">
        <v>6.0910000000000002</v>
      </c>
      <c r="R23" s="477">
        <v>5.9649999999999999</v>
      </c>
      <c r="S23" s="478">
        <v>6.3570000000000002</v>
      </c>
      <c r="T23" s="478">
        <v>6.7720000000000002</v>
      </c>
      <c r="U23" s="478">
        <v>6.5880000000000001</v>
      </c>
      <c r="V23" s="478">
        <v>6.4480000000000004</v>
      </c>
      <c r="W23" s="478">
        <v>4.7960000000000003</v>
      </c>
      <c r="X23" s="478">
        <v>3.827</v>
      </c>
      <c r="Y23" s="479">
        <v>3.53</v>
      </c>
      <c r="Z23" s="479">
        <v>3.266</v>
      </c>
      <c r="AA23" s="479">
        <v>3.3919999999999999</v>
      </c>
      <c r="AB23" s="479">
        <v>3.391</v>
      </c>
      <c r="AC23" s="479">
        <v>3.2559999999999998</v>
      </c>
      <c r="AD23" s="479">
        <v>3.0310000000000001</v>
      </c>
      <c r="AE23" s="479">
        <v>3.1859999999999999</v>
      </c>
      <c r="AF23" s="479">
        <v>3.0510000000000002</v>
      </c>
      <c r="AG23" s="479">
        <v>2.9249999999999998</v>
      </c>
      <c r="AH23" s="493">
        <v>3.1890000000000001</v>
      </c>
      <c r="AI23" s="502">
        <v>2.8260000000000001</v>
      </c>
      <c r="AJ23" s="463">
        <v>-11.382878645343368</v>
      </c>
      <c r="AK23" s="438" t="s">
        <v>15</v>
      </c>
      <c r="AL23" s="423"/>
      <c r="AM23" s="423"/>
      <c r="AN23" s="423"/>
      <c r="AO23" s="423"/>
      <c r="AP23" s="423"/>
      <c r="AQ23" s="423"/>
      <c r="AR23" s="423"/>
      <c r="AS23" s="423"/>
      <c r="AT23" s="423"/>
      <c r="AU23" s="423"/>
      <c r="AV23" s="423"/>
      <c r="AW23" s="423"/>
      <c r="AX23" s="423"/>
      <c r="AY23" s="423"/>
      <c r="AZ23" s="453"/>
      <c r="BA23" s="453"/>
      <c r="BB23" s="453"/>
      <c r="BC23" s="453"/>
      <c r="BD23" s="453"/>
      <c r="BE23" s="140"/>
    </row>
    <row r="24" spans="1:57" ht="12.75" customHeight="1" x14ac:dyDescent="0.2">
      <c r="A24" s="427"/>
      <c r="B24" s="448" t="s">
        <v>32</v>
      </c>
      <c r="C24" s="497">
        <v>1.607</v>
      </c>
      <c r="D24" s="498">
        <v>1.577</v>
      </c>
      <c r="E24" s="497">
        <v>1.216</v>
      </c>
      <c r="F24" s="499">
        <v>1.1259999999999999</v>
      </c>
      <c r="G24" s="499">
        <v>1.139</v>
      </c>
      <c r="H24" s="499">
        <v>1.1839999999999999</v>
      </c>
      <c r="I24" s="499">
        <v>1.133</v>
      </c>
      <c r="J24" s="499">
        <v>1.145</v>
      </c>
      <c r="K24" s="499">
        <v>1.05</v>
      </c>
      <c r="L24" s="499">
        <v>1.016</v>
      </c>
      <c r="M24" s="499">
        <v>1.0580000000000001</v>
      </c>
      <c r="N24" s="499">
        <v>1.0760000000000001</v>
      </c>
      <c r="O24" s="499">
        <v>0.89900000000000002</v>
      </c>
      <c r="P24" s="499">
        <v>0.77200000000000002</v>
      </c>
      <c r="Q24" s="499">
        <v>0.76900000000000002</v>
      </c>
      <c r="R24" s="499">
        <v>0.72</v>
      </c>
      <c r="S24" s="500">
        <v>0.71599999999999997</v>
      </c>
      <c r="T24" s="500">
        <v>0.77500000000000002</v>
      </c>
      <c r="U24" s="500">
        <v>0.80500000000000005</v>
      </c>
      <c r="V24" s="500">
        <v>0.95399999999999996</v>
      </c>
      <c r="W24" s="500">
        <v>0.92700000000000005</v>
      </c>
      <c r="X24" s="500">
        <v>0.86899999999999999</v>
      </c>
      <c r="Y24" s="487">
        <v>0.876</v>
      </c>
      <c r="Z24" s="487">
        <v>0.96199999999999997</v>
      </c>
      <c r="AA24" s="487">
        <v>1.0189999999999999</v>
      </c>
      <c r="AB24" s="487">
        <v>0.94899999999999995</v>
      </c>
      <c r="AC24" s="487">
        <v>0.90800000000000003</v>
      </c>
      <c r="AD24" s="487">
        <v>0.98299999999999998</v>
      </c>
      <c r="AE24" s="487">
        <v>0.94099999999999995</v>
      </c>
      <c r="AF24" s="487">
        <v>0.95499999999999996</v>
      </c>
      <c r="AG24" s="487">
        <v>0.94699999999999995</v>
      </c>
      <c r="AH24" s="487">
        <v>0.98699999999999999</v>
      </c>
      <c r="AI24" s="501">
        <v>0.77100000000000002</v>
      </c>
      <c r="AJ24" s="468">
        <v>-21.884498480243167</v>
      </c>
      <c r="AK24" s="437" t="s">
        <v>32</v>
      </c>
      <c r="AL24" s="423"/>
      <c r="AM24" s="423"/>
      <c r="AN24" s="423"/>
      <c r="AO24" s="423"/>
      <c r="AP24" s="423"/>
      <c r="AQ24" s="423"/>
      <c r="AR24" s="423"/>
      <c r="AS24" s="423"/>
      <c r="AT24" s="423"/>
      <c r="AU24" s="423"/>
      <c r="AV24" s="423"/>
      <c r="AW24" s="423"/>
      <c r="AX24" s="423"/>
      <c r="AY24" s="423"/>
      <c r="AZ24" s="453"/>
      <c r="BA24" s="453"/>
      <c r="BB24" s="453"/>
      <c r="BC24" s="453"/>
      <c r="BD24" s="453"/>
      <c r="BE24" s="140"/>
    </row>
    <row r="25" spans="1:57" ht="12.75" customHeight="1" x14ac:dyDescent="0.2">
      <c r="A25" s="427"/>
      <c r="B25" s="428" t="s">
        <v>13</v>
      </c>
      <c r="C25" s="475">
        <v>23.225000000000001</v>
      </c>
      <c r="D25" s="476">
        <v>18.994</v>
      </c>
      <c r="E25" s="475">
        <v>27.800999999999998</v>
      </c>
      <c r="F25" s="477">
        <v>24.588999999999999</v>
      </c>
      <c r="G25" s="477">
        <v>24.623000000000001</v>
      </c>
      <c r="H25" s="477">
        <v>19.527000000000001</v>
      </c>
      <c r="I25" s="477">
        <v>20.722000000000001</v>
      </c>
      <c r="J25" s="477">
        <v>19.817</v>
      </c>
      <c r="K25" s="477">
        <v>18.393000000000001</v>
      </c>
      <c r="L25" s="477">
        <v>19.097000000000001</v>
      </c>
      <c r="M25" s="477">
        <v>20.146999999999998</v>
      </c>
      <c r="N25" s="477">
        <v>18.922999999999998</v>
      </c>
      <c r="O25" s="477">
        <v>17.492999999999999</v>
      </c>
      <c r="P25" s="477">
        <v>18.504999999999999</v>
      </c>
      <c r="Q25" s="477">
        <v>19.686</v>
      </c>
      <c r="R25" s="477">
        <v>19.975999999999999</v>
      </c>
      <c r="S25" s="478">
        <v>20.957000000000001</v>
      </c>
      <c r="T25" s="478">
        <v>20.777000000000001</v>
      </c>
      <c r="U25" s="478">
        <v>20.977</v>
      </c>
      <c r="V25" s="478">
        <v>20.634</v>
      </c>
      <c r="W25" s="478">
        <v>19.173999999999999</v>
      </c>
      <c r="X25" s="478">
        <v>17.863</v>
      </c>
      <c r="Y25" s="479">
        <v>16.308</v>
      </c>
      <c r="Z25" s="479">
        <v>15.827</v>
      </c>
      <c r="AA25" s="479">
        <v>15.173999999999999</v>
      </c>
      <c r="AB25" s="479">
        <v>15.691000000000001</v>
      </c>
      <c r="AC25" s="479">
        <v>15.847</v>
      </c>
      <c r="AD25" s="479">
        <v>16.331</v>
      </c>
      <c r="AE25" s="479">
        <v>16.626999999999999</v>
      </c>
      <c r="AF25" s="479">
        <v>16.489000000000001</v>
      </c>
      <c r="AG25" s="479">
        <v>16.951000000000001</v>
      </c>
      <c r="AH25" s="479">
        <v>16.626999999999999</v>
      </c>
      <c r="AI25" s="480">
        <v>13.778</v>
      </c>
      <c r="AJ25" s="463">
        <v>-17.134780778252249</v>
      </c>
      <c r="AK25" s="438" t="s">
        <v>13</v>
      </c>
      <c r="AL25" s="423"/>
      <c r="AM25" s="423"/>
      <c r="AN25" s="423"/>
      <c r="AO25" s="423"/>
      <c r="AP25" s="423"/>
      <c r="AQ25" s="423"/>
      <c r="AR25" s="423"/>
      <c r="AS25" s="423"/>
      <c r="AT25" s="423"/>
      <c r="AU25" s="423"/>
      <c r="AV25" s="423"/>
      <c r="AW25" s="423"/>
      <c r="AX25" s="423"/>
      <c r="AY25" s="423"/>
      <c r="AZ25" s="453"/>
      <c r="BA25" s="453"/>
      <c r="BB25" s="453"/>
      <c r="BC25" s="453"/>
      <c r="BD25" s="453"/>
      <c r="BE25" s="140"/>
    </row>
    <row r="26" spans="1:57" ht="12.75" customHeight="1" x14ac:dyDescent="0.2">
      <c r="A26" s="427"/>
      <c r="B26" s="448" t="s">
        <v>16</v>
      </c>
      <c r="C26" s="503" t="s">
        <v>57</v>
      </c>
      <c r="D26" s="504" t="s">
        <v>57</v>
      </c>
      <c r="E26" s="503">
        <v>0.23749999999999999</v>
      </c>
      <c r="F26" s="505"/>
      <c r="G26" s="505"/>
      <c r="H26" s="505">
        <v>0.75600000000000001</v>
      </c>
      <c r="I26" s="505">
        <v>0.84499999999999997</v>
      </c>
      <c r="J26" s="505">
        <v>0.96899999999999997</v>
      </c>
      <c r="K26" s="505"/>
      <c r="L26" s="505">
        <v>1.5490000000004656</v>
      </c>
      <c r="M26" s="505">
        <v>1.0399999999997671</v>
      </c>
      <c r="N26" s="505">
        <v>1.2309999999995342</v>
      </c>
      <c r="O26" s="505">
        <v>1.2529999999997672</v>
      </c>
      <c r="P26" s="499">
        <v>1.2310000000000001</v>
      </c>
      <c r="Q26" s="499">
        <v>1.3120000000000001</v>
      </c>
      <c r="R26" s="499">
        <v>1.1879999999999999</v>
      </c>
      <c r="S26" s="500">
        <v>1.2809999999999999</v>
      </c>
      <c r="T26" s="500">
        <v>0.84799999999999998</v>
      </c>
      <c r="U26" s="500">
        <v>0.89400000000000002</v>
      </c>
      <c r="V26" s="500">
        <v>0.94199999999999995</v>
      </c>
      <c r="W26" s="500">
        <v>0.76400000000000001</v>
      </c>
      <c r="X26" s="500">
        <v>0.63600000000000001</v>
      </c>
      <c r="Y26" s="487">
        <v>0.57699999999999996</v>
      </c>
      <c r="Z26" s="506">
        <v>1.1399999999999999</v>
      </c>
      <c r="AA26" s="487">
        <v>1.27</v>
      </c>
      <c r="AB26" s="487">
        <v>1.208</v>
      </c>
      <c r="AC26" s="487">
        <v>1.4490000000000001</v>
      </c>
      <c r="AD26" s="487">
        <v>1.377</v>
      </c>
      <c r="AE26" s="487">
        <v>1.4370000000000001</v>
      </c>
      <c r="AF26" s="487">
        <v>1.4970000000000001</v>
      </c>
      <c r="AG26" s="487">
        <v>1.3460000000000001</v>
      </c>
      <c r="AH26" s="487">
        <v>1.3420000000000001</v>
      </c>
      <c r="AI26" s="507">
        <f>AH26</f>
        <v>1.3420000000000001</v>
      </c>
      <c r="AJ26" s="468"/>
      <c r="AK26" s="437" t="s">
        <v>16</v>
      </c>
      <c r="AL26" s="423"/>
      <c r="AM26" s="423"/>
      <c r="AN26" s="423"/>
      <c r="AO26" s="423"/>
      <c r="AP26" s="423"/>
      <c r="AQ26" s="423"/>
      <c r="AR26" s="423"/>
      <c r="AS26" s="423"/>
      <c r="AT26" s="423"/>
      <c r="AU26" s="423"/>
      <c r="AV26" s="423"/>
      <c r="AW26" s="423"/>
      <c r="AX26" s="423"/>
      <c r="AY26" s="423"/>
      <c r="AZ26" s="453"/>
      <c r="BA26" s="453"/>
      <c r="BB26" s="453"/>
      <c r="BC26" s="453"/>
      <c r="BD26" s="453"/>
      <c r="BE26" s="140"/>
    </row>
    <row r="27" spans="1:57" ht="12.75" customHeight="1" x14ac:dyDescent="0.2">
      <c r="A27" s="427"/>
      <c r="B27" s="428" t="s">
        <v>24</v>
      </c>
      <c r="C27" s="475">
        <v>58.883000000000003</v>
      </c>
      <c r="D27" s="476">
        <v>49.383000000000003</v>
      </c>
      <c r="E27" s="475">
        <v>44.892000000000003</v>
      </c>
      <c r="F27" s="477">
        <v>40.703000000000003</v>
      </c>
      <c r="G27" s="477">
        <v>41.021000000000001</v>
      </c>
      <c r="H27" s="477">
        <v>40.204000000000001</v>
      </c>
      <c r="I27" s="477">
        <v>41.390999999999998</v>
      </c>
      <c r="J27" s="477">
        <v>42.640999999999998</v>
      </c>
      <c r="K27" s="477">
        <v>41.040999999999997</v>
      </c>
      <c r="L27" s="477">
        <v>41.036000000000001</v>
      </c>
      <c r="M27" s="477">
        <v>41.298999999999999</v>
      </c>
      <c r="N27" s="477">
        <v>42.271000000000001</v>
      </c>
      <c r="O27" s="477">
        <v>42.271000000000001</v>
      </c>
      <c r="P27" s="477">
        <v>35.313000000000002</v>
      </c>
      <c r="Q27" s="477">
        <v>33.537999999999997</v>
      </c>
      <c r="R27" s="477">
        <v>31.635000000000002</v>
      </c>
      <c r="S27" s="478">
        <v>27.757999999999999</v>
      </c>
      <c r="T27" s="478">
        <v>27.007000000000001</v>
      </c>
      <c r="U27" s="478">
        <v>24.527000000000001</v>
      </c>
      <c r="V27" s="478">
        <v>25.818999999999999</v>
      </c>
      <c r="W27" s="478">
        <v>23.707999999999998</v>
      </c>
      <c r="X27" s="478">
        <v>19.378</v>
      </c>
      <c r="Y27" s="479">
        <v>10.778</v>
      </c>
      <c r="Z27" s="508">
        <v>5.1340000000000003</v>
      </c>
      <c r="AA27" s="509">
        <v>4.9660000000000002</v>
      </c>
      <c r="AB27" s="508">
        <v>9.5220000000000002</v>
      </c>
      <c r="AC27" s="479">
        <v>13.358000000000001</v>
      </c>
      <c r="AD27" s="508">
        <v>18.523</v>
      </c>
      <c r="AE27" s="479">
        <v>18.748999999999999</v>
      </c>
      <c r="AF27" s="479">
        <v>18.706</v>
      </c>
      <c r="AG27" s="479">
        <v>19.27</v>
      </c>
      <c r="AH27" s="479">
        <v>19.045999999999999</v>
      </c>
      <c r="AI27" s="480">
        <v>17.042999999999999</v>
      </c>
      <c r="AJ27" s="463">
        <v>-10.516643914732754</v>
      </c>
      <c r="AK27" s="438" t="s">
        <v>24</v>
      </c>
      <c r="AL27" s="423"/>
      <c r="AM27" s="423"/>
      <c r="AN27" s="423"/>
      <c r="AO27" s="423"/>
      <c r="AP27" s="423"/>
      <c r="AQ27" s="423"/>
      <c r="AR27" s="423"/>
      <c r="AS27" s="423"/>
      <c r="AT27" s="423"/>
      <c r="AU27" s="423"/>
      <c r="AV27" s="423"/>
      <c r="AW27" s="423"/>
      <c r="AX27" s="423"/>
      <c r="AY27" s="423"/>
      <c r="AZ27" s="453"/>
      <c r="BA27" s="453"/>
      <c r="BB27" s="453"/>
      <c r="BC27" s="453"/>
      <c r="BD27" s="453"/>
      <c r="BE27" s="140"/>
    </row>
    <row r="28" spans="1:57" ht="12.75" customHeight="1" x14ac:dyDescent="0.2">
      <c r="A28" s="427"/>
      <c r="B28" s="448" t="s">
        <v>33</v>
      </c>
      <c r="C28" s="497">
        <v>51.631</v>
      </c>
      <c r="D28" s="498">
        <v>46.213999999999999</v>
      </c>
      <c r="E28" s="497">
        <v>46.338000000000001</v>
      </c>
      <c r="F28" s="499">
        <v>44.73</v>
      </c>
      <c r="G28" s="499">
        <v>44.73</v>
      </c>
      <c r="H28" s="499">
        <v>41.790999999999997</v>
      </c>
      <c r="I28" s="499">
        <v>42.015000000000001</v>
      </c>
      <c r="J28" s="499">
        <v>38.956000000000003</v>
      </c>
      <c r="K28" s="499">
        <v>38.253</v>
      </c>
      <c r="L28" s="499">
        <v>39.695</v>
      </c>
      <c r="M28" s="499">
        <v>39.225000000000001</v>
      </c>
      <c r="N28" s="499">
        <v>42.347999999999999</v>
      </c>
      <c r="O28" s="499">
        <v>42.125999999999998</v>
      </c>
      <c r="P28" s="499">
        <v>43.073</v>
      </c>
      <c r="Q28" s="499">
        <v>43.174999999999997</v>
      </c>
      <c r="R28" s="499">
        <v>43.423000000000002</v>
      </c>
      <c r="S28" s="500">
        <v>42.656999999999996</v>
      </c>
      <c r="T28" s="500">
        <v>40.896000000000001</v>
      </c>
      <c r="U28" s="500">
        <v>39.884</v>
      </c>
      <c r="V28" s="500">
        <v>41.095999999999997</v>
      </c>
      <c r="W28" s="500">
        <v>39.173000000000002</v>
      </c>
      <c r="X28" s="500">
        <v>37.924999999999997</v>
      </c>
      <c r="Y28" s="487">
        <v>35.347999999999999</v>
      </c>
      <c r="Z28" s="487">
        <v>35.128999999999998</v>
      </c>
      <c r="AA28" s="487">
        <v>40.831000000000003</v>
      </c>
      <c r="AB28" s="487">
        <v>38.502000000000002</v>
      </c>
      <c r="AC28" s="487">
        <v>37.957000000000001</v>
      </c>
      <c r="AD28" s="487">
        <v>37.96</v>
      </c>
      <c r="AE28" s="487">
        <v>38.466000000000001</v>
      </c>
      <c r="AF28" s="487">
        <v>37.402000000000001</v>
      </c>
      <c r="AG28" s="487">
        <v>36.845999999999997</v>
      </c>
      <c r="AH28" s="487">
        <v>35.735999999999997</v>
      </c>
      <c r="AI28" s="501">
        <v>30.67</v>
      </c>
      <c r="AJ28" s="468">
        <v>-14.176180882023729</v>
      </c>
      <c r="AK28" s="437" t="s">
        <v>33</v>
      </c>
      <c r="AL28" s="423"/>
      <c r="AM28" s="423"/>
      <c r="AN28" s="423"/>
      <c r="AO28" s="423"/>
      <c r="AP28" s="423"/>
      <c r="AQ28" s="423"/>
      <c r="AR28" s="423"/>
      <c r="AS28" s="423"/>
      <c r="AT28" s="423"/>
      <c r="AU28" s="423"/>
      <c r="AV28" s="423"/>
      <c r="AW28" s="423"/>
      <c r="AX28" s="423"/>
      <c r="AY28" s="423"/>
      <c r="AZ28" s="453"/>
      <c r="BA28" s="453"/>
      <c r="BB28" s="453"/>
      <c r="BC28" s="453"/>
      <c r="BD28" s="453"/>
      <c r="BE28" s="140"/>
    </row>
    <row r="29" spans="1:57" ht="12.75" customHeight="1" x14ac:dyDescent="0.2">
      <c r="A29" s="427"/>
      <c r="B29" s="428" t="s">
        <v>17</v>
      </c>
      <c r="C29" s="475">
        <v>41.843000000000004</v>
      </c>
      <c r="D29" s="476">
        <v>40.372999999999998</v>
      </c>
      <c r="E29" s="475">
        <v>50.531999999999996</v>
      </c>
      <c r="F29" s="477">
        <v>54.037999999999997</v>
      </c>
      <c r="G29" s="477">
        <v>50.988999999999997</v>
      </c>
      <c r="H29" s="477">
        <v>48.901000000000003</v>
      </c>
      <c r="I29" s="477">
        <v>53.646999999999998</v>
      </c>
      <c r="J29" s="477">
        <v>56.904000000000003</v>
      </c>
      <c r="K29" s="477">
        <v>57.911000000000001</v>
      </c>
      <c r="L29" s="477">
        <v>66.585999999999999</v>
      </c>
      <c r="M29" s="477">
        <v>61.854999999999997</v>
      </c>
      <c r="N29" s="477">
        <v>55.106000000000002</v>
      </c>
      <c r="O29" s="477">
        <v>57.331000000000003</v>
      </c>
      <c r="P29" s="477">
        <v>53.798000000000002</v>
      </c>
      <c r="Q29" s="477">
        <v>53.558</v>
      </c>
      <c r="R29" s="477">
        <v>51.076000000000001</v>
      </c>
      <c r="S29" s="478">
        <v>51.067999999999998</v>
      </c>
      <c r="T29" s="478">
        <v>48.1</v>
      </c>
      <c r="U29" s="478">
        <v>46.875999999999998</v>
      </c>
      <c r="V29" s="478">
        <v>49.536000000000001</v>
      </c>
      <c r="W29" s="478">
        <v>49.054000000000002</v>
      </c>
      <c r="X29" s="478">
        <v>44.195</v>
      </c>
      <c r="Y29" s="479">
        <v>38.832000000000001</v>
      </c>
      <c r="Z29" s="479">
        <v>40.069000000000003</v>
      </c>
      <c r="AA29" s="479">
        <v>37.045999999999999</v>
      </c>
      <c r="AB29" s="479">
        <v>35.847000000000001</v>
      </c>
      <c r="AC29" s="479">
        <v>34.97</v>
      </c>
      <c r="AD29" s="479">
        <v>32.966999999999999</v>
      </c>
      <c r="AE29" s="479">
        <v>33.664000000000001</v>
      </c>
      <c r="AF29" s="479">
        <v>32.76</v>
      </c>
      <c r="AG29" s="479">
        <v>31.673999999999999</v>
      </c>
      <c r="AH29" s="479">
        <v>30.288</v>
      </c>
      <c r="AI29" s="480">
        <v>23.54</v>
      </c>
      <c r="AJ29" s="463">
        <v>-22.279450607501317</v>
      </c>
      <c r="AK29" s="438" t="s">
        <v>17</v>
      </c>
      <c r="AL29" s="423"/>
      <c r="AM29" s="423"/>
      <c r="AN29" s="423"/>
      <c r="AO29" s="423"/>
      <c r="AP29" s="423"/>
      <c r="AQ29" s="423"/>
      <c r="AR29" s="423"/>
      <c r="AS29" s="423"/>
      <c r="AT29" s="423"/>
      <c r="AU29" s="423"/>
      <c r="AV29" s="423"/>
      <c r="AW29" s="423"/>
      <c r="AX29" s="423"/>
      <c r="AY29" s="423"/>
      <c r="AZ29" s="453"/>
      <c r="BA29" s="453"/>
      <c r="BB29" s="453"/>
      <c r="BC29" s="453"/>
      <c r="BD29" s="453"/>
      <c r="BE29" s="140"/>
    </row>
    <row r="30" spans="1:57" ht="12.75" customHeight="1" x14ac:dyDescent="0.2">
      <c r="A30" s="427"/>
      <c r="B30" s="448" t="s">
        <v>34</v>
      </c>
      <c r="C30" s="497">
        <v>22.661999999999999</v>
      </c>
      <c r="D30" s="498">
        <v>33.886000000000003</v>
      </c>
      <c r="E30" s="497">
        <v>45.11</v>
      </c>
      <c r="F30" s="499">
        <v>48.953000000000003</v>
      </c>
      <c r="G30" s="499">
        <v>50.850999999999999</v>
      </c>
      <c r="H30" s="499">
        <v>48.645000000000003</v>
      </c>
      <c r="I30" s="499">
        <v>45.83</v>
      </c>
      <c r="J30" s="499">
        <v>48.338999999999999</v>
      </c>
      <c r="K30" s="499">
        <v>49.265000000000001</v>
      </c>
      <c r="L30" s="499">
        <v>49.417000000000002</v>
      </c>
      <c r="M30" s="499">
        <v>49.356999999999999</v>
      </c>
      <c r="N30" s="499">
        <v>48.508000000000003</v>
      </c>
      <c r="O30" s="499">
        <v>44.463000000000001</v>
      </c>
      <c r="P30" s="499">
        <v>42.521000000000001</v>
      </c>
      <c r="Q30" s="499">
        <v>42.219000000000001</v>
      </c>
      <c r="R30" s="499">
        <v>41.494999999999997</v>
      </c>
      <c r="S30" s="500">
        <v>38.93</v>
      </c>
      <c r="T30" s="500">
        <v>37.066000000000003</v>
      </c>
      <c r="U30" s="500">
        <v>35.68</v>
      </c>
      <c r="V30" s="500">
        <v>35.311</v>
      </c>
      <c r="W30" s="500">
        <v>33.613</v>
      </c>
      <c r="X30" s="500">
        <v>35.484000000000002</v>
      </c>
      <c r="Y30" s="487">
        <v>35.426000000000002</v>
      </c>
      <c r="Z30" s="487">
        <v>32.540999999999997</v>
      </c>
      <c r="AA30" s="487">
        <v>29.867000000000001</v>
      </c>
      <c r="AB30" s="487">
        <v>30.338999999999999</v>
      </c>
      <c r="AC30" s="487">
        <v>30.603999999999999</v>
      </c>
      <c r="AD30" s="487">
        <v>31.952999999999999</v>
      </c>
      <c r="AE30" s="487">
        <v>32.298999999999999</v>
      </c>
      <c r="AF30" s="487">
        <v>34.415999999999997</v>
      </c>
      <c r="AG30" s="487">
        <v>35.816000000000003</v>
      </c>
      <c r="AH30" s="487">
        <v>37.250999999999998</v>
      </c>
      <c r="AI30" s="501">
        <v>27.725000000000001</v>
      </c>
      <c r="AJ30" s="468">
        <v>-25.572467853212004</v>
      </c>
      <c r="AK30" s="437" t="s">
        <v>34</v>
      </c>
      <c r="AL30" s="423"/>
      <c r="AM30" s="423"/>
      <c r="AN30" s="423"/>
      <c r="AO30" s="423"/>
      <c r="AP30" s="423"/>
      <c r="AQ30" s="423"/>
      <c r="AR30" s="423"/>
      <c r="AS30" s="423"/>
      <c r="AT30" s="423"/>
      <c r="AU30" s="423"/>
      <c r="AV30" s="423"/>
      <c r="AW30" s="423"/>
      <c r="AX30" s="423"/>
      <c r="AY30" s="423"/>
      <c r="AZ30" s="453"/>
      <c r="BA30" s="453"/>
      <c r="BB30" s="453"/>
      <c r="BC30" s="453"/>
      <c r="BD30" s="453"/>
      <c r="BE30" s="140"/>
    </row>
    <row r="31" spans="1:57" ht="12.75" customHeight="1" x14ac:dyDescent="0.2">
      <c r="A31" s="427"/>
      <c r="B31" s="428" t="s">
        <v>18</v>
      </c>
      <c r="C31" s="494"/>
      <c r="D31" s="495"/>
      <c r="E31" s="475">
        <v>9.7080000000000002</v>
      </c>
      <c r="F31" s="477">
        <v>8.9480000000000004</v>
      </c>
      <c r="G31" s="477">
        <v>8.1809999999999992</v>
      </c>
      <c r="H31" s="477">
        <v>8.9719999999999995</v>
      </c>
      <c r="I31" s="477">
        <v>9.3810000000000002</v>
      </c>
      <c r="J31" s="477">
        <v>9.1189999999999998</v>
      </c>
      <c r="K31" s="477">
        <v>8.9309999999999992</v>
      </c>
      <c r="L31" s="477">
        <v>8.8010000000000002</v>
      </c>
      <c r="M31" s="477">
        <v>8.4570000000000007</v>
      </c>
      <c r="N31" s="477">
        <v>7.95</v>
      </c>
      <c r="O31" s="477">
        <v>7.8890000000000002</v>
      </c>
      <c r="P31" s="477">
        <v>7.5279999999999996</v>
      </c>
      <c r="Q31" s="477">
        <v>7.4530000000000003</v>
      </c>
      <c r="R31" s="477">
        <v>6.9420000000000002</v>
      </c>
      <c r="S31" s="478">
        <v>7.335</v>
      </c>
      <c r="T31" s="510">
        <v>19.818999999999999</v>
      </c>
      <c r="U31" s="478">
        <v>21.905000000000001</v>
      </c>
      <c r="V31" s="478">
        <v>24.661000000000001</v>
      </c>
      <c r="W31" s="478">
        <v>29.306999999999999</v>
      </c>
      <c r="X31" s="478">
        <v>28.611999999999998</v>
      </c>
      <c r="Y31" s="479">
        <v>25.995000000000001</v>
      </c>
      <c r="Z31" s="479">
        <v>26.646999999999998</v>
      </c>
      <c r="AA31" s="479">
        <v>26.928000000000001</v>
      </c>
      <c r="AB31" s="479">
        <v>24.827000000000002</v>
      </c>
      <c r="AC31" s="479">
        <v>25.355</v>
      </c>
      <c r="AD31" s="479">
        <v>28.943999999999999</v>
      </c>
      <c r="AE31" s="479">
        <v>30.751000000000001</v>
      </c>
      <c r="AF31" s="479">
        <v>31.106000000000002</v>
      </c>
      <c r="AG31" s="479">
        <v>30.202000000000002</v>
      </c>
      <c r="AH31" s="479">
        <v>31.146000000000001</v>
      </c>
      <c r="AI31" s="480">
        <v>22.806000000000001</v>
      </c>
      <c r="AJ31" s="463">
        <v>-26.777114236178008</v>
      </c>
      <c r="AK31" s="438" t="s">
        <v>18</v>
      </c>
      <c r="AL31" s="423"/>
      <c r="AM31" s="423"/>
      <c r="AN31" s="423"/>
      <c r="AO31" s="423"/>
      <c r="AP31" s="423"/>
      <c r="AQ31" s="423"/>
      <c r="AR31" s="423"/>
      <c r="AS31" s="423"/>
      <c r="AT31" s="423"/>
      <c r="AU31" s="423"/>
      <c r="AV31" s="423"/>
      <c r="AW31" s="423"/>
      <c r="AX31" s="423"/>
      <c r="AY31" s="423"/>
      <c r="AZ31" s="453"/>
      <c r="BA31" s="453"/>
      <c r="BB31" s="453"/>
      <c r="BC31" s="453"/>
      <c r="BD31" s="453"/>
      <c r="BE31" s="140"/>
    </row>
    <row r="32" spans="1:57" ht="12.75" customHeight="1" x14ac:dyDescent="0.2">
      <c r="A32" s="427"/>
      <c r="B32" s="448" t="s">
        <v>20</v>
      </c>
      <c r="C32" s="497" t="s">
        <v>57</v>
      </c>
      <c r="D32" s="498" t="s">
        <v>57</v>
      </c>
      <c r="E32" s="497">
        <v>5.1769999999999996</v>
      </c>
      <c r="F32" s="499">
        <v>5.4790000000000001</v>
      </c>
      <c r="G32" s="499">
        <v>5.7809999999999997</v>
      </c>
      <c r="H32" s="499">
        <v>6.29</v>
      </c>
      <c r="I32" s="499">
        <v>6.5519999999999996</v>
      </c>
      <c r="J32" s="499">
        <v>6.5670000000000002</v>
      </c>
      <c r="K32" s="499">
        <v>6.2729999999999997</v>
      </c>
      <c r="L32" s="499">
        <v>6.9729999999999999</v>
      </c>
      <c r="M32" s="499">
        <v>5.8739999999999997</v>
      </c>
      <c r="N32" s="499">
        <v>7.0090000000000003</v>
      </c>
      <c r="O32" s="499">
        <v>8.9510000000000005</v>
      </c>
      <c r="P32" s="499">
        <v>9.5950000000000006</v>
      </c>
      <c r="Q32" s="499">
        <v>10.541</v>
      </c>
      <c r="R32" s="499">
        <v>11.91</v>
      </c>
      <c r="S32" s="500">
        <v>12.89</v>
      </c>
      <c r="T32" s="500">
        <v>10.509</v>
      </c>
      <c r="U32" s="500">
        <v>11.62</v>
      </c>
      <c r="V32" s="500">
        <v>11.64</v>
      </c>
      <c r="W32" s="500">
        <v>9.1649999999999991</v>
      </c>
      <c r="X32" s="500">
        <v>8.7170000000000005</v>
      </c>
      <c r="Y32" s="487">
        <v>7.6589999999999998</v>
      </c>
      <c r="Z32" s="487">
        <v>7.2569999999999997</v>
      </c>
      <c r="AA32" s="487">
        <v>6.8570000000000002</v>
      </c>
      <c r="AB32" s="487">
        <v>6.5679999999999996</v>
      </c>
      <c r="AC32" s="487">
        <v>6.2629999999999999</v>
      </c>
      <c r="AD32" s="487">
        <v>6.5780000000000003</v>
      </c>
      <c r="AE32" s="487">
        <v>6.4939999999999998</v>
      </c>
      <c r="AF32" s="487">
        <v>6.1849999999999996</v>
      </c>
      <c r="AG32" s="487">
        <v>6.0129999999999999</v>
      </c>
      <c r="AH32" s="487">
        <v>6.0229999999999997</v>
      </c>
      <c r="AI32" s="501">
        <v>4.7759999999999998</v>
      </c>
      <c r="AJ32" s="468">
        <v>-20.703968122198233</v>
      </c>
      <c r="AK32" s="437" t="s">
        <v>20</v>
      </c>
      <c r="AL32" s="423"/>
      <c r="AM32" s="423"/>
      <c r="AN32" s="423"/>
      <c r="AO32" s="423"/>
      <c r="AP32" s="423"/>
      <c r="AQ32" s="423"/>
      <c r="AR32" s="423"/>
      <c r="AS32" s="423"/>
      <c r="AT32" s="423"/>
      <c r="AU32" s="423"/>
      <c r="AV32" s="423"/>
      <c r="AW32" s="423"/>
      <c r="AX32" s="423"/>
      <c r="AY32" s="423"/>
      <c r="AZ32" s="453"/>
      <c r="BA32" s="453"/>
      <c r="BB32" s="453"/>
      <c r="BC32" s="453"/>
      <c r="BD32" s="453"/>
      <c r="BE32" s="140"/>
    </row>
    <row r="33" spans="1:57" ht="12.75" customHeight="1" x14ac:dyDescent="0.2">
      <c r="A33" s="427"/>
      <c r="B33" s="428" t="s">
        <v>19</v>
      </c>
      <c r="C33" s="489"/>
      <c r="D33" s="490"/>
      <c r="E33" s="489">
        <v>8.2360000000000007</v>
      </c>
      <c r="F33" s="491"/>
      <c r="G33" s="491"/>
      <c r="H33" s="491"/>
      <c r="I33" s="491">
        <v>8.4610000000000003</v>
      </c>
      <c r="J33" s="477">
        <v>8.7129999999999992</v>
      </c>
      <c r="K33" s="477">
        <v>8.8239999999999998</v>
      </c>
      <c r="L33" s="477">
        <v>9.4890000000000008</v>
      </c>
      <c r="M33" s="477">
        <v>9.7040000000000006</v>
      </c>
      <c r="N33" s="477">
        <v>8.5779999999999994</v>
      </c>
      <c r="O33" s="477">
        <v>7.8840000000000003</v>
      </c>
      <c r="P33" s="477">
        <v>8.1809999999999992</v>
      </c>
      <c r="Q33" s="477">
        <v>7.8659999999999997</v>
      </c>
      <c r="R33" s="477">
        <v>8.5510000000000002</v>
      </c>
      <c r="S33" s="478">
        <v>8.4429999999999996</v>
      </c>
      <c r="T33" s="478">
        <v>7.9029999999999996</v>
      </c>
      <c r="U33" s="478">
        <v>7.9880000000000004</v>
      </c>
      <c r="V33" s="478">
        <v>8.4830000000000005</v>
      </c>
      <c r="W33" s="478">
        <v>8.4160000000000004</v>
      </c>
      <c r="X33" s="478">
        <v>8.4149999999999991</v>
      </c>
      <c r="Y33" s="479">
        <v>6.1310000000000002</v>
      </c>
      <c r="Z33" s="479">
        <v>5.7750000000000004</v>
      </c>
      <c r="AA33" s="479">
        <v>5.37</v>
      </c>
      <c r="AB33" s="479">
        <v>5.1109999999999998</v>
      </c>
      <c r="AC33" s="479">
        <v>5.0640000000000001</v>
      </c>
      <c r="AD33" s="479">
        <v>5.1719999999999997</v>
      </c>
      <c r="AE33" s="479">
        <v>5.2729999999999997</v>
      </c>
      <c r="AF33" s="479">
        <v>5.33</v>
      </c>
      <c r="AG33" s="479">
        <v>5.335</v>
      </c>
      <c r="AH33" s="479">
        <v>5.1050000000000004</v>
      </c>
      <c r="AI33" s="480">
        <v>4.3019999999999996</v>
      </c>
      <c r="AJ33" s="463">
        <v>-15.729676787463276</v>
      </c>
      <c r="AK33" s="438" t="s">
        <v>19</v>
      </c>
      <c r="AL33" s="423"/>
      <c r="AM33" s="423"/>
      <c r="AN33" s="423"/>
      <c r="AO33" s="423"/>
      <c r="AP33" s="423"/>
      <c r="AQ33" s="423"/>
      <c r="AR33" s="423"/>
      <c r="AS33" s="423"/>
      <c r="AT33" s="423"/>
      <c r="AU33" s="423"/>
      <c r="AV33" s="423"/>
      <c r="AW33" s="423"/>
      <c r="AX33" s="423"/>
      <c r="AY33" s="423"/>
      <c r="AZ33" s="453"/>
      <c r="BA33" s="453"/>
      <c r="BB33" s="453"/>
      <c r="BC33" s="453"/>
      <c r="BD33" s="453"/>
      <c r="BE33" s="140"/>
    </row>
    <row r="34" spans="1:57" ht="12.75" customHeight="1" x14ac:dyDescent="0.2">
      <c r="A34" s="427"/>
      <c r="B34" s="448" t="s">
        <v>35</v>
      </c>
      <c r="C34" s="497">
        <v>11.439</v>
      </c>
      <c r="D34" s="498">
        <v>6.79</v>
      </c>
      <c r="E34" s="497">
        <v>10.175000000000001</v>
      </c>
      <c r="F34" s="499">
        <v>9.3740000000000006</v>
      </c>
      <c r="G34" s="499">
        <v>7.8819999999999997</v>
      </c>
      <c r="H34" s="499">
        <v>6.1470000000000002</v>
      </c>
      <c r="I34" s="499">
        <v>6.2450000000000001</v>
      </c>
      <c r="J34" s="499">
        <v>7.8120000000000003</v>
      </c>
      <c r="K34" s="499">
        <v>7.274</v>
      </c>
      <c r="L34" s="499">
        <v>6.98</v>
      </c>
      <c r="M34" s="499">
        <v>6.9020000000000001</v>
      </c>
      <c r="N34" s="499">
        <v>6.9969999999999999</v>
      </c>
      <c r="O34" s="499">
        <v>6.633</v>
      </c>
      <c r="P34" s="499">
        <v>6.4509999999999996</v>
      </c>
      <c r="Q34" s="499">
        <v>6.1959999999999997</v>
      </c>
      <c r="R34" s="499">
        <v>6.907</v>
      </c>
      <c r="S34" s="500">
        <v>6.7670000000000003</v>
      </c>
      <c r="T34" s="500">
        <v>7.02</v>
      </c>
      <c r="U34" s="500">
        <v>6.74</v>
      </c>
      <c r="V34" s="500">
        <v>6.657</v>
      </c>
      <c r="W34" s="500">
        <v>6.8810000000000002</v>
      </c>
      <c r="X34" s="500">
        <v>6.4139999999999997</v>
      </c>
      <c r="Y34" s="487">
        <v>6.0720000000000001</v>
      </c>
      <c r="Z34" s="487">
        <v>6.4080000000000004</v>
      </c>
      <c r="AA34" s="487">
        <v>5.7249999999999996</v>
      </c>
      <c r="AB34" s="487">
        <v>5.3339999999999996</v>
      </c>
      <c r="AC34" s="487">
        <v>5.2990000000000004</v>
      </c>
      <c r="AD34" s="487">
        <v>5.1849999999999996</v>
      </c>
      <c r="AE34" s="487">
        <v>4.7519999999999998</v>
      </c>
      <c r="AF34" s="487">
        <v>4.4320000000000004</v>
      </c>
      <c r="AG34" s="487">
        <v>4.3120000000000003</v>
      </c>
      <c r="AH34" s="487">
        <v>4.0019999999999998</v>
      </c>
      <c r="AI34" s="501">
        <v>3.6080000000000001</v>
      </c>
      <c r="AJ34" s="468">
        <v>-9.8450774612693692</v>
      </c>
      <c r="AK34" s="437" t="s">
        <v>35</v>
      </c>
      <c r="AL34" s="423"/>
      <c r="AM34" s="423"/>
      <c r="AN34" s="423"/>
      <c r="AO34" s="423"/>
      <c r="AP34" s="423"/>
      <c r="AQ34" s="423"/>
      <c r="AR34" s="423"/>
      <c r="AS34" s="423"/>
      <c r="AT34" s="423"/>
      <c r="AU34" s="423"/>
      <c r="AV34" s="423"/>
      <c r="AW34" s="423"/>
      <c r="AX34" s="423"/>
      <c r="AY34" s="423"/>
      <c r="AZ34" s="453"/>
      <c r="BA34" s="453"/>
      <c r="BB34" s="453"/>
      <c r="BC34" s="453"/>
      <c r="BD34" s="453"/>
      <c r="BE34" s="140"/>
    </row>
    <row r="35" spans="1:57" ht="12.75" customHeight="1" x14ac:dyDescent="0.2">
      <c r="A35" s="427"/>
      <c r="B35" s="429" t="s">
        <v>36</v>
      </c>
      <c r="C35" s="511">
        <v>16.635999999999999</v>
      </c>
      <c r="D35" s="512">
        <v>15.231</v>
      </c>
      <c r="E35" s="511">
        <v>16.975000000000001</v>
      </c>
      <c r="F35" s="513">
        <v>16.003</v>
      </c>
      <c r="G35" s="513">
        <v>15.599</v>
      </c>
      <c r="H35" s="513">
        <v>14.959</v>
      </c>
      <c r="I35" s="513">
        <v>15.888</v>
      </c>
      <c r="J35" s="513">
        <v>15.625999999999999</v>
      </c>
      <c r="K35" s="513">
        <v>15.321</v>
      </c>
      <c r="L35" s="513">
        <v>15.752000000000001</v>
      </c>
      <c r="M35" s="513">
        <v>15.513999999999999</v>
      </c>
      <c r="N35" s="513">
        <v>15.834</v>
      </c>
      <c r="O35" s="513">
        <v>15.77</v>
      </c>
      <c r="P35" s="513">
        <v>15.795999999999999</v>
      </c>
      <c r="Q35" s="513">
        <v>16.946999999999999</v>
      </c>
      <c r="R35" s="513">
        <v>18.364999999999998</v>
      </c>
      <c r="S35" s="514">
        <v>18.029</v>
      </c>
      <c r="T35" s="514">
        <v>18.094000000000001</v>
      </c>
      <c r="U35" s="514">
        <v>18.213000000000001</v>
      </c>
      <c r="V35" s="514">
        <v>18.547999999999998</v>
      </c>
      <c r="W35" s="514">
        <v>18.462</v>
      </c>
      <c r="X35" s="514">
        <v>18.027000000000001</v>
      </c>
      <c r="Y35" s="515">
        <v>16.626999999999999</v>
      </c>
      <c r="Z35" s="515">
        <v>16.274000000000001</v>
      </c>
      <c r="AA35" s="515">
        <v>16.635999999999999</v>
      </c>
      <c r="AB35" s="515">
        <v>14.942</v>
      </c>
      <c r="AC35" s="515">
        <v>13.090999999999999</v>
      </c>
      <c r="AD35" s="515">
        <v>14.702999999999999</v>
      </c>
      <c r="AE35" s="515">
        <v>14.086</v>
      </c>
      <c r="AF35" s="515">
        <v>14.951000000000001</v>
      </c>
      <c r="AG35" s="515">
        <v>14.233000000000001</v>
      </c>
      <c r="AH35" s="515">
        <v>13.683999999999999</v>
      </c>
      <c r="AI35" s="516">
        <f>AH35</f>
        <v>13.683999999999999</v>
      </c>
      <c r="AJ35" s="469"/>
      <c r="AK35" s="438" t="s">
        <v>36</v>
      </c>
      <c r="AL35" s="423"/>
      <c r="AM35" s="423"/>
      <c r="AN35" s="423"/>
      <c r="AO35" s="423"/>
      <c r="AP35" s="423"/>
      <c r="AQ35" s="423"/>
      <c r="AR35" s="423"/>
      <c r="AS35" s="423"/>
      <c r="AT35" s="423"/>
      <c r="AU35" s="423"/>
      <c r="AV35" s="423"/>
      <c r="AW35" s="423"/>
      <c r="AX35" s="423"/>
      <c r="AY35" s="423"/>
      <c r="AZ35" s="453"/>
      <c r="BA35" s="453"/>
      <c r="BB35" s="453"/>
      <c r="BC35" s="453"/>
      <c r="BD35" s="453"/>
      <c r="BE35" s="140"/>
    </row>
    <row r="36" spans="1:57" ht="12.75" customHeight="1" x14ac:dyDescent="0.2">
      <c r="A36" s="427"/>
      <c r="B36" s="451" t="s">
        <v>7</v>
      </c>
      <c r="C36" s="517"/>
      <c r="D36" s="518"/>
      <c r="E36" s="519">
        <v>0.56399999999999995</v>
      </c>
      <c r="F36" s="520">
        <v>0.75800000000000001</v>
      </c>
      <c r="G36" s="520">
        <v>0.90400000000000003</v>
      </c>
      <c r="H36" s="520">
        <v>0.98599999999999999</v>
      </c>
      <c r="I36" s="520">
        <v>1.004</v>
      </c>
      <c r="J36" s="520">
        <v>1.0569999999999999</v>
      </c>
      <c r="K36" s="520">
        <v>1.075</v>
      </c>
      <c r="L36" s="520">
        <v>1.0269999999999999</v>
      </c>
      <c r="M36" s="520">
        <v>1.095</v>
      </c>
      <c r="N36" s="520">
        <v>1.1739999999999999</v>
      </c>
      <c r="O36" s="520">
        <v>0.97899999999999998</v>
      </c>
      <c r="P36" s="520">
        <v>0.84399999999999997</v>
      </c>
      <c r="Q36" s="520">
        <v>0.98499999999999999</v>
      </c>
      <c r="R36" s="520">
        <v>0.78700000000000003</v>
      </c>
      <c r="S36" s="520">
        <v>0.79</v>
      </c>
      <c r="T36" s="520">
        <v>0.67100000000000004</v>
      </c>
      <c r="U36" s="520">
        <v>0.88700000000000001</v>
      </c>
      <c r="V36" s="520">
        <v>1.1319999999999999</v>
      </c>
      <c r="W36" s="520">
        <v>1.073</v>
      </c>
      <c r="X36" s="520">
        <v>0.878</v>
      </c>
      <c r="Y36" s="521">
        <v>0.88300000000000001</v>
      </c>
      <c r="Z36" s="521">
        <v>0.84899999999999998</v>
      </c>
      <c r="AA36" s="521">
        <v>0.74199999999999999</v>
      </c>
      <c r="AB36" s="487">
        <v>0.82199999999999995</v>
      </c>
      <c r="AC36" s="487">
        <v>0.80800000000000005</v>
      </c>
      <c r="AD36" s="487">
        <v>0.91200000000000003</v>
      </c>
      <c r="AE36" s="487">
        <v>0.98599999999999999</v>
      </c>
      <c r="AF36" s="487">
        <v>0.95199999999999996</v>
      </c>
      <c r="AG36" s="487">
        <v>0.86799999999999999</v>
      </c>
      <c r="AH36" s="487">
        <v>0.77</v>
      </c>
      <c r="AI36" s="501">
        <v>0.72699999999999998</v>
      </c>
      <c r="AJ36" s="468">
        <v>-5.5844155844155807</v>
      </c>
      <c r="AK36" s="461" t="s">
        <v>7</v>
      </c>
      <c r="AL36" s="423"/>
      <c r="AM36" s="423"/>
      <c r="AN36" s="423"/>
      <c r="AO36" s="423"/>
      <c r="AP36" s="423"/>
      <c r="AQ36" s="423"/>
      <c r="AR36" s="423"/>
      <c r="AS36" s="423"/>
      <c r="AT36" s="423"/>
      <c r="AU36" s="423"/>
      <c r="AV36" s="423"/>
      <c r="AW36" s="423"/>
      <c r="AX36" s="423"/>
      <c r="AY36" s="423"/>
      <c r="AZ36" s="423"/>
      <c r="BA36" s="423"/>
      <c r="BB36" s="423"/>
      <c r="BC36" s="423"/>
      <c r="BD36" s="423"/>
    </row>
    <row r="37" spans="1:57" ht="12.75" customHeight="1" x14ac:dyDescent="0.2">
      <c r="A37" s="427"/>
      <c r="B37" s="428" t="s">
        <v>37</v>
      </c>
      <c r="C37" s="494"/>
      <c r="D37" s="495"/>
      <c r="E37" s="475">
        <v>8.8010000000000002</v>
      </c>
      <c r="F37" s="477"/>
      <c r="G37" s="477"/>
      <c r="H37" s="477"/>
      <c r="I37" s="477"/>
      <c r="J37" s="477">
        <v>8.625</v>
      </c>
      <c r="K37" s="477">
        <v>8.7789999999999999</v>
      </c>
      <c r="L37" s="477">
        <v>8.7650000000000006</v>
      </c>
      <c r="M37" s="477">
        <v>8.8640000000000008</v>
      </c>
      <c r="N37" s="477">
        <v>8.3610000000000007</v>
      </c>
      <c r="O37" s="477">
        <v>8.44</v>
      </c>
      <c r="P37" s="477">
        <v>8.2469999999999999</v>
      </c>
      <c r="Q37" s="477">
        <v>8.7309999999999999</v>
      </c>
      <c r="R37" s="477">
        <v>8.2739999999999991</v>
      </c>
      <c r="S37" s="478">
        <v>8.4320000000000004</v>
      </c>
      <c r="T37" s="478">
        <v>8.0879999999999992</v>
      </c>
      <c r="U37" s="478">
        <v>7.9210000000000003</v>
      </c>
      <c r="V37" s="478">
        <v>8.1820000000000004</v>
      </c>
      <c r="W37" s="478">
        <v>7.726</v>
      </c>
      <c r="X37" s="478">
        <v>6.9219999999999997</v>
      </c>
      <c r="Y37" s="479">
        <v>6.4340000000000002</v>
      </c>
      <c r="Z37" s="479">
        <v>6.0789999999999997</v>
      </c>
      <c r="AA37" s="479">
        <v>6.1529999999999996</v>
      </c>
      <c r="AB37" s="479">
        <v>5.2409999999999997</v>
      </c>
      <c r="AC37" s="479">
        <v>4.9720000000000004</v>
      </c>
      <c r="AD37" s="479">
        <v>4.5629999999999997</v>
      </c>
      <c r="AE37" s="479">
        <v>4.1950000000000003</v>
      </c>
      <c r="AF37" s="479">
        <v>4.0860000000000003</v>
      </c>
      <c r="AG37" s="479">
        <v>3.895</v>
      </c>
      <c r="AH37" s="479">
        <v>3.58</v>
      </c>
      <c r="AI37" s="480">
        <v>3.5019999999999998</v>
      </c>
      <c r="AJ37" s="463">
        <v>-2.178770949720672</v>
      </c>
      <c r="AK37" s="438" t="s">
        <v>37</v>
      </c>
      <c r="AL37" s="423"/>
      <c r="AM37" s="423"/>
      <c r="AN37" s="423"/>
      <c r="AO37" s="423"/>
      <c r="AP37" s="423"/>
      <c r="AQ37" s="423"/>
      <c r="AR37" s="423"/>
      <c r="AS37" s="423"/>
      <c r="AT37" s="423"/>
      <c r="AU37" s="423"/>
      <c r="AV37" s="423"/>
      <c r="AW37" s="423"/>
      <c r="AX37" s="423"/>
      <c r="AY37" s="423"/>
      <c r="AZ37" s="423"/>
      <c r="BA37" s="423"/>
      <c r="BB37" s="423"/>
      <c r="BC37" s="423"/>
      <c r="BD37" s="423"/>
    </row>
    <row r="38" spans="1:57" ht="12.75" customHeight="1" x14ac:dyDescent="0.2">
      <c r="A38" s="427"/>
      <c r="B38" s="449" t="s">
        <v>8</v>
      </c>
      <c r="C38" s="522">
        <v>28.651</v>
      </c>
      <c r="D38" s="523">
        <v>25.649000000000001</v>
      </c>
      <c r="E38" s="524">
        <v>23.834</v>
      </c>
      <c r="F38" s="522">
        <v>22.821000000000002</v>
      </c>
      <c r="G38" s="522">
        <v>23.271999999999998</v>
      </c>
      <c r="H38" s="522">
        <v>22.852</v>
      </c>
      <c r="I38" s="522">
        <v>23.527000000000001</v>
      </c>
      <c r="J38" s="522">
        <v>23.03</v>
      </c>
      <c r="K38" s="522">
        <v>21.577999999999999</v>
      </c>
      <c r="L38" s="522">
        <v>22.074999999999999</v>
      </c>
      <c r="M38" s="522">
        <v>22.231999999999999</v>
      </c>
      <c r="N38" s="522">
        <v>23.434000000000001</v>
      </c>
      <c r="O38" s="522">
        <v>23.736999999999998</v>
      </c>
      <c r="P38" s="522">
        <v>23.896000000000001</v>
      </c>
      <c r="Q38" s="522">
        <v>23.646999999999998</v>
      </c>
      <c r="R38" s="522">
        <v>23.84</v>
      </c>
      <c r="S38" s="522">
        <v>30.792999999999999</v>
      </c>
      <c r="T38" s="522">
        <v>21.706</v>
      </c>
      <c r="U38" s="522">
        <v>21.491</v>
      </c>
      <c r="V38" s="522">
        <v>21.911000000000001</v>
      </c>
      <c r="W38" s="522">
        <v>20.736000000000001</v>
      </c>
      <c r="X38" s="522">
        <v>20.506</v>
      </c>
      <c r="Y38" s="525">
        <v>19.609000000000002</v>
      </c>
      <c r="Z38" s="525">
        <v>18.989999999999998</v>
      </c>
      <c r="AA38" s="525">
        <v>18.148</v>
      </c>
      <c r="AB38" s="525">
        <v>17.472999999999999</v>
      </c>
      <c r="AC38" s="525">
        <v>17.803000000000001</v>
      </c>
      <c r="AD38" s="525">
        <v>17.736000000000001</v>
      </c>
      <c r="AE38" s="525">
        <v>17.577000000000002</v>
      </c>
      <c r="AF38" s="525">
        <v>17.798999999999999</v>
      </c>
      <c r="AG38" s="525">
        <v>18.033000000000001</v>
      </c>
      <c r="AH38" s="525">
        <v>17.760999999999999</v>
      </c>
      <c r="AI38" s="526">
        <v>16.896999999999998</v>
      </c>
      <c r="AJ38" s="467">
        <v>-4.8645909577163451</v>
      </c>
      <c r="AK38" s="462" t="s">
        <v>8</v>
      </c>
      <c r="AL38" s="423"/>
      <c r="AM38" s="423"/>
      <c r="AN38" s="423"/>
      <c r="AO38" s="423"/>
      <c r="AP38" s="423"/>
      <c r="AQ38" s="423"/>
      <c r="AR38" s="423"/>
      <c r="AS38" s="423"/>
      <c r="AT38" s="423"/>
      <c r="AU38" s="423"/>
      <c r="AV38" s="423"/>
      <c r="AW38" s="423"/>
      <c r="AX38" s="423"/>
      <c r="AY38" s="423"/>
      <c r="AZ38" s="423"/>
      <c r="BA38" s="423"/>
      <c r="BB38" s="423"/>
      <c r="BC38" s="423"/>
      <c r="BD38" s="423"/>
    </row>
    <row r="39" spans="1:57" ht="12.75" customHeight="1" x14ac:dyDescent="0.2">
      <c r="A39" s="427"/>
      <c r="B39" s="451" t="s">
        <v>79</v>
      </c>
      <c r="C39" s="517"/>
      <c r="D39" s="518"/>
      <c r="E39" s="519"/>
      <c r="F39" s="520"/>
      <c r="G39" s="520"/>
      <c r="H39" s="520"/>
      <c r="I39" s="520"/>
      <c r="J39" s="520"/>
      <c r="K39" s="520"/>
      <c r="L39" s="520"/>
      <c r="M39" s="520"/>
      <c r="N39" s="520"/>
      <c r="O39" s="520"/>
      <c r="P39" s="520"/>
      <c r="Q39" s="520"/>
      <c r="R39" s="520"/>
      <c r="S39" s="520"/>
      <c r="T39" s="520"/>
      <c r="U39" s="520"/>
      <c r="V39" s="520"/>
      <c r="W39" s="520"/>
      <c r="X39" s="520"/>
      <c r="Y39" s="521">
        <v>1.52</v>
      </c>
      <c r="Z39" s="521">
        <v>1.425</v>
      </c>
      <c r="AA39" s="521">
        <v>1.2170000000000001</v>
      </c>
      <c r="AB39" s="487">
        <v>1.266</v>
      </c>
      <c r="AC39" s="487">
        <v>1.3340000000000001</v>
      </c>
      <c r="AD39" s="487">
        <v>1.554</v>
      </c>
      <c r="AE39" s="487">
        <v>1.698</v>
      </c>
      <c r="AF39" s="487">
        <v>1.831</v>
      </c>
      <c r="AG39" s="487">
        <v>1.855</v>
      </c>
      <c r="AH39" s="487">
        <v>1.9239999999999999</v>
      </c>
      <c r="AI39" s="501">
        <v>1.49</v>
      </c>
      <c r="AJ39" s="468">
        <v>3.7196765498652269</v>
      </c>
      <c r="AK39" s="461" t="s">
        <v>79</v>
      </c>
      <c r="AL39" s="423"/>
      <c r="AM39" s="423"/>
      <c r="AN39" s="423"/>
      <c r="AO39" s="423"/>
      <c r="AP39" s="423"/>
      <c r="AQ39" s="423"/>
      <c r="AR39" s="423"/>
      <c r="AS39" s="423"/>
      <c r="AT39" s="423"/>
      <c r="AU39" s="423"/>
      <c r="AV39" s="423"/>
      <c r="AW39" s="423"/>
      <c r="AX39" s="423"/>
      <c r="AY39" s="423"/>
      <c r="AZ39" s="453"/>
      <c r="BA39" s="453"/>
      <c r="BB39" s="453"/>
      <c r="BC39" s="453"/>
      <c r="BD39" s="453"/>
    </row>
    <row r="40" spans="1:57" ht="12.75" customHeight="1" x14ac:dyDescent="0.2">
      <c r="A40" s="427"/>
      <c r="B40" s="428" t="s">
        <v>42</v>
      </c>
      <c r="C40" s="494">
        <v>3.1</v>
      </c>
      <c r="D40" s="495"/>
      <c r="E40" s="475">
        <v>2.2999999999999998</v>
      </c>
      <c r="F40" s="477"/>
      <c r="G40" s="477"/>
      <c r="H40" s="477">
        <v>2.0760000000000001</v>
      </c>
      <c r="I40" s="477">
        <v>2.4119999999999999</v>
      </c>
      <c r="J40" s="477">
        <v>2.4359999999999999</v>
      </c>
      <c r="K40" s="477">
        <v>2.5049999999999999</v>
      </c>
      <c r="L40" s="477">
        <v>2.2930000000000001</v>
      </c>
      <c r="M40" s="477">
        <v>2.1840000000000002</v>
      </c>
      <c r="N40" s="477">
        <v>2.1720000000000002</v>
      </c>
      <c r="O40" s="477">
        <v>1.667</v>
      </c>
      <c r="P40" s="477">
        <v>1.3</v>
      </c>
      <c r="Q40" s="477">
        <v>1.6279999999999999</v>
      </c>
      <c r="R40" s="477">
        <v>1.9259999999999999</v>
      </c>
      <c r="S40" s="478">
        <v>1.988</v>
      </c>
      <c r="T40" s="478">
        <v>2.8210000000000002</v>
      </c>
      <c r="U40" s="478">
        <v>3.3130000000000002</v>
      </c>
      <c r="V40" s="478">
        <v>4.0369999999999999</v>
      </c>
      <c r="W40" s="478">
        <v>4.4029999999999996</v>
      </c>
      <c r="X40" s="478">
        <v>4.3529999999999998</v>
      </c>
      <c r="Y40" s="479">
        <v>4.2229999999999999</v>
      </c>
      <c r="Z40" s="479">
        <v>4.4619999999999997</v>
      </c>
      <c r="AA40" s="479">
        <v>4.1079999999999997</v>
      </c>
      <c r="AB40" s="479">
        <v>4.2300000000000004</v>
      </c>
      <c r="AC40" s="479">
        <v>3.8519999999999999</v>
      </c>
      <c r="AD40" s="479">
        <v>3.8540000000000001</v>
      </c>
      <c r="AE40" s="479">
        <v>3.9020000000000001</v>
      </c>
      <c r="AF40" s="479">
        <v>4.0190000000000001</v>
      </c>
      <c r="AG40" s="479">
        <v>3.74</v>
      </c>
      <c r="AH40" s="479">
        <v>3.2330000000000001</v>
      </c>
      <c r="AI40" s="480">
        <f>3696/1000</f>
        <v>3.6960000000000002</v>
      </c>
      <c r="AJ40" s="463">
        <v>-13.556149732620327</v>
      </c>
      <c r="AK40" s="438" t="s">
        <v>42</v>
      </c>
      <c r="AL40" s="423"/>
      <c r="AM40" s="423"/>
      <c r="AN40" s="423"/>
      <c r="AO40" s="423"/>
      <c r="AP40" s="423"/>
      <c r="AQ40" s="423"/>
      <c r="AR40" s="423"/>
      <c r="AS40" s="423"/>
      <c r="AT40" s="423"/>
      <c r="AU40" s="423"/>
      <c r="AV40" s="423"/>
      <c r="AW40" s="423"/>
      <c r="AX40" s="423"/>
      <c r="AY40" s="423"/>
      <c r="AZ40" s="423"/>
      <c r="BA40" s="423"/>
      <c r="BB40" s="423"/>
      <c r="BC40" s="423"/>
      <c r="BD40" s="423"/>
      <c r="BE40" s="140"/>
    </row>
    <row r="41" spans="1:57" ht="12.75" customHeight="1" x14ac:dyDescent="0.2">
      <c r="A41" s="427"/>
      <c r="B41" s="448" t="s">
        <v>82</v>
      </c>
      <c r="C41" s="527"/>
      <c r="D41" s="528"/>
      <c r="E41" s="529"/>
      <c r="F41" s="500"/>
      <c r="G41" s="500"/>
      <c r="H41" s="500"/>
      <c r="I41" s="500"/>
      <c r="J41" s="500">
        <v>0.39900000000000002</v>
      </c>
      <c r="K41" s="500">
        <v>0.38100000000000001</v>
      </c>
      <c r="L41" s="500">
        <v>0.37</v>
      </c>
      <c r="M41" s="500">
        <v>0.434</v>
      </c>
      <c r="N41" s="500">
        <v>0.46800000000000003</v>
      </c>
      <c r="O41" s="500">
        <v>0.42799999999999999</v>
      </c>
      <c r="P41" s="500">
        <v>0.4</v>
      </c>
      <c r="Q41" s="500">
        <v>0.32800000000000001</v>
      </c>
      <c r="R41" s="500">
        <v>0.36299999999999999</v>
      </c>
      <c r="S41" s="500">
        <v>0.80100000000000005</v>
      </c>
      <c r="T41" s="500">
        <v>0.85299999999999998</v>
      </c>
      <c r="U41" s="500">
        <v>1.0149999999999999</v>
      </c>
      <c r="V41" s="500">
        <v>1.254</v>
      </c>
      <c r="W41" s="500">
        <v>1.208</v>
      </c>
      <c r="X41" s="500">
        <v>1.4650000000000001</v>
      </c>
      <c r="Y41" s="487">
        <v>1.5640000000000001</v>
      </c>
      <c r="Z41" s="487">
        <v>1.8759999999999999</v>
      </c>
      <c r="AA41" s="487">
        <v>1.87</v>
      </c>
      <c r="AB41" s="487">
        <v>2.0750000000000002</v>
      </c>
      <c r="AC41" s="487">
        <v>1.9139999999999999</v>
      </c>
      <c r="AD41" s="487">
        <v>1.992</v>
      </c>
      <c r="AE41" s="487">
        <v>2.032</v>
      </c>
      <c r="AF41" s="487">
        <v>1.978</v>
      </c>
      <c r="AG41" s="487">
        <v>1.718</v>
      </c>
      <c r="AH41" s="487">
        <v>1.498</v>
      </c>
      <c r="AI41" s="501">
        <v>1.234</v>
      </c>
      <c r="AJ41" s="468">
        <v>-12.805587892898714</v>
      </c>
      <c r="AK41" s="437" t="s">
        <v>82</v>
      </c>
      <c r="AL41" s="423"/>
      <c r="AM41" s="423"/>
      <c r="AN41" s="423"/>
      <c r="AO41" s="423"/>
      <c r="AP41" s="423"/>
      <c r="AQ41" s="423"/>
      <c r="AR41" s="423"/>
      <c r="AS41" s="423"/>
      <c r="AT41" s="423"/>
      <c r="AU41" s="423"/>
      <c r="AV41" s="423"/>
      <c r="AW41" s="423"/>
      <c r="AX41" s="423"/>
      <c r="AY41" s="423"/>
      <c r="AZ41" s="453"/>
      <c r="BA41" s="453"/>
      <c r="BB41" s="453"/>
      <c r="BC41" s="453"/>
      <c r="BD41" s="453"/>
      <c r="BE41" s="140"/>
    </row>
    <row r="42" spans="1:57" ht="12.75" customHeight="1" x14ac:dyDescent="0.2">
      <c r="A42" s="427"/>
      <c r="B42" s="428" t="s">
        <v>80</v>
      </c>
      <c r="C42" s="494"/>
      <c r="D42" s="495"/>
      <c r="E42" s="475"/>
      <c r="F42" s="477"/>
      <c r="G42" s="477"/>
      <c r="H42" s="477"/>
      <c r="I42" s="477"/>
      <c r="J42" s="477"/>
      <c r="K42" s="477"/>
      <c r="L42" s="477"/>
      <c r="M42" s="477"/>
      <c r="N42" s="477"/>
      <c r="O42" s="477"/>
      <c r="P42" s="477"/>
      <c r="Q42" s="477"/>
      <c r="R42" s="477"/>
      <c r="S42" s="478"/>
      <c r="T42" s="478"/>
      <c r="U42" s="478"/>
      <c r="V42" s="478"/>
      <c r="W42" s="478"/>
      <c r="X42" s="478"/>
      <c r="Y42" s="479">
        <v>14.196999999999999</v>
      </c>
      <c r="Z42" s="479">
        <v>14.122999999999999</v>
      </c>
      <c r="AA42" s="479">
        <v>13.363</v>
      </c>
      <c r="AB42" s="479">
        <v>13.529</v>
      </c>
      <c r="AC42" s="479">
        <v>13.068</v>
      </c>
      <c r="AD42" s="479">
        <v>13.656000000000001</v>
      </c>
      <c r="AE42" s="479">
        <v>14.409000000000001</v>
      </c>
      <c r="AF42" s="479">
        <v>14.808999999999999</v>
      </c>
      <c r="AG42" s="479">
        <v>14.236000000000001</v>
      </c>
      <c r="AH42" s="479">
        <v>14.244</v>
      </c>
      <c r="AI42" s="480">
        <v>12.311</v>
      </c>
      <c r="AJ42" s="463">
        <v>5.6195560550719392E-2</v>
      </c>
      <c r="AK42" s="438" t="s">
        <v>80</v>
      </c>
      <c r="AL42" s="423"/>
      <c r="AM42" s="423"/>
      <c r="AN42" s="423"/>
      <c r="AO42" s="423"/>
      <c r="AP42" s="423"/>
      <c r="AQ42" s="423"/>
      <c r="AR42" s="423"/>
      <c r="AS42" s="423"/>
      <c r="AT42" s="423"/>
      <c r="AU42" s="423"/>
      <c r="AV42" s="423"/>
      <c r="AW42" s="423"/>
      <c r="AX42" s="423"/>
      <c r="AY42" s="423"/>
      <c r="AZ42" s="423"/>
      <c r="BA42" s="423"/>
      <c r="BB42" s="423"/>
      <c r="BC42" s="423"/>
      <c r="BD42" s="423"/>
    </row>
    <row r="43" spans="1:57" ht="12.75" customHeight="1" x14ac:dyDescent="0.2">
      <c r="A43" s="427"/>
      <c r="B43" s="449" t="s">
        <v>21</v>
      </c>
      <c r="C43" s="604"/>
      <c r="D43" s="605"/>
      <c r="E43" s="524">
        <v>55.771000000000001</v>
      </c>
      <c r="F43" s="522"/>
      <c r="G43" s="522"/>
      <c r="H43" s="522"/>
      <c r="I43" s="522"/>
      <c r="J43" s="522">
        <v>66.028999999999996</v>
      </c>
      <c r="K43" s="522"/>
      <c r="L43" s="522"/>
      <c r="M43" s="522"/>
      <c r="N43" s="522"/>
      <c r="O43" s="522">
        <v>75.200999999999993</v>
      </c>
      <c r="P43" s="522"/>
      <c r="Q43" s="522">
        <v>65.748000000000005</v>
      </c>
      <c r="R43" s="522">
        <v>67.031000000000006</v>
      </c>
      <c r="S43" s="522">
        <v>77.007999999999996</v>
      </c>
      <c r="T43" s="522">
        <v>87.272999999999996</v>
      </c>
      <c r="U43" s="522">
        <v>96.128</v>
      </c>
      <c r="V43" s="522">
        <v>106.994</v>
      </c>
      <c r="W43" s="522">
        <v>104.212</v>
      </c>
      <c r="X43" s="522">
        <v>111.121</v>
      </c>
      <c r="Y43" s="525">
        <v>116.804</v>
      </c>
      <c r="Z43" s="525">
        <v>131.845</v>
      </c>
      <c r="AA43" s="525">
        <v>153.55199999999999</v>
      </c>
      <c r="AB43" s="525">
        <v>161.30600000000001</v>
      </c>
      <c r="AC43" s="525">
        <v>168.512</v>
      </c>
      <c r="AD43" s="525">
        <v>183.011</v>
      </c>
      <c r="AE43" s="525">
        <v>185.12799999999999</v>
      </c>
      <c r="AF43" s="525">
        <v>182.66900000000001</v>
      </c>
      <c r="AG43" s="525">
        <v>186.53200000000001</v>
      </c>
      <c r="AH43" s="525">
        <v>174.89599999999999</v>
      </c>
      <c r="AI43" s="526">
        <f>150275/1000</f>
        <v>150.27500000000001</v>
      </c>
      <c r="AJ43" s="467">
        <v>-6.2380717517637834</v>
      </c>
      <c r="AK43" s="462" t="s">
        <v>21</v>
      </c>
      <c r="AL43" s="423"/>
      <c r="AM43" s="423"/>
      <c r="AN43" s="423"/>
      <c r="AO43" s="423"/>
      <c r="AP43" s="423"/>
      <c r="AQ43" s="423"/>
      <c r="AR43" s="423"/>
      <c r="AS43" s="423"/>
      <c r="AT43" s="423"/>
      <c r="AU43" s="423"/>
      <c r="AV43" s="423"/>
      <c r="AW43" s="423"/>
      <c r="AX43" s="423"/>
      <c r="AY43" s="423"/>
      <c r="AZ43" s="423"/>
      <c r="BA43" s="423"/>
      <c r="BB43" s="423"/>
      <c r="BC43" s="423"/>
      <c r="BD43" s="423"/>
    </row>
    <row r="44" spans="1:57" ht="12.75" customHeight="1" x14ac:dyDescent="0.2">
      <c r="A44" s="427"/>
      <c r="B44" s="428" t="s">
        <v>25</v>
      </c>
      <c r="C44" s="494">
        <v>267.45699999999999</v>
      </c>
      <c r="D44" s="495">
        <v>257.28199999999998</v>
      </c>
      <c r="E44" s="475">
        <v>265.60000000000002</v>
      </c>
      <c r="F44" s="477">
        <v>242.06</v>
      </c>
      <c r="G44" s="477">
        <v>239.75399999999999</v>
      </c>
      <c r="H44" s="477">
        <v>235.49199999999999</v>
      </c>
      <c r="I44" s="477">
        <v>241.03700000000001</v>
      </c>
      <c r="J44" s="477">
        <v>237.33600000000001</v>
      </c>
      <c r="K44" s="477">
        <v>243.286</v>
      </c>
      <c r="L44" s="477">
        <v>247.47900000000001</v>
      </c>
      <c r="M44" s="477">
        <v>246.41</v>
      </c>
      <c r="N44" s="477">
        <v>242.61</v>
      </c>
      <c r="O44" s="477">
        <v>242.11699999999999</v>
      </c>
      <c r="P44" s="477">
        <v>236.46100000000001</v>
      </c>
      <c r="Q44" s="477">
        <v>234.24700000000001</v>
      </c>
      <c r="R44" s="477">
        <v>220.07900000000001</v>
      </c>
      <c r="S44" s="478">
        <v>213.04300000000001</v>
      </c>
      <c r="T44" s="478">
        <v>203.71199999999999</v>
      </c>
      <c r="U44" s="478">
        <v>194.78899999999999</v>
      </c>
      <c r="V44" s="478">
        <v>188.10499999999999</v>
      </c>
      <c r="W44" s="478">
        <v>176.81399999999999</v>
      </c>
      <c r="X44" s="478">
        <v>169.80500000000001</v>
      </c>
      <c r="Y44" s="479">
        <v>160.08000000000001</v>
      </c>
      <c r="Z44" s="479">
        <v>157.06800000000001</v>
      </c>
      <c r="AA44" s="479">
        <v>151.346</v>
      </c>
      <c r="AB44" s="479">
        <v>144.47999999999999</v>
      </c>
      <c r="AC44" s="479">
        <v>152.40700000000001</v>
      </c>
      <c r="AD44" s="479">
        <v>146.203</v>
      </c>
      <c r="AE44" s="479">
        <v>142.846</v>
      </c>
      <c r="AF44" s="479">
        <v>136.06299999999999</v>
      </c>
      <c r="AG44" s="479">
        <v>128.38399999999999</v>
      </c>
      <c r="AH44" s="479">
        <v>128.38399999999999</v>
      </c>
      <c r="AI44" s="480"/>
      <c r="AJ44" s="463"/>
      <c r="AK44" s="438" t="s">
        <v>25</v>
      </c>
      <c r="AL44" s="423"/>
      <c r="AM44" s="423"/>
      <c r="AN44" s="423"/>
      <c r="AO44" s="423"/>
      <c r="AP44" s="423"/>
      <c r="AQ44" s="423"/>
      <c r="AR44" s="423"/>
      <c r="AS44" s="423"/>
      <c r="AT44" s="423"/>
      <c r="AU44" s="423"/>
      <c r="AV44" s="423"/>
      <c r="AW44" s="423"/>
      <c r="AX44" s="423"/>
      <c r="AY44" s="423"/>
      <c r="AZ44" s="453"/>
      <c r="BA44" s="453"/>
      <c r="BB44" s="453"/>
      <c r="BC44" s="453"/>
      <c r="BD44" s="453"/>
      <c r="BE44" s="140"/>
    </row>
    <row r="45" spans="1:57" ht="12.75" customHeight="1" x14ac:dyDescent="0.2">
      <c r="A45" s="427"/>
      <c r="B45" s="573" t="s">
        <v>130</v>
      </c>
      <c r="C45" s="573"/>
      <c r="D45" s="573"/>
      <c r="E45" s="573"/>
      <c r="F45" s="573"/>
      <c r="G45" s="573"/>
      <c r="H45" s="573"/>
      <c r="I45" s="574"/>
      <c r="J45" s="574"/>
      <c r="K45" s="574"/>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30"/>
      <c r="AL45" s="423"/>
      <c r="AM45" s="423"/>
      <c r="AN45" s="423"/>
      <c r="AO45" s="423"/>
      <c r="AP45" s="423"/>
      <c r="AQ45" s="423"/>
      <c r="AR45" s="423"/>
      <c r="AS45" s="423"/>
      <c r="AT45" s="423"/>
      <c r="AU45" s="423"/>
      <c r="AV45" s="423"/>
      <c r="AW45" s="423"/>
      <c r="AX45" s="423"/>
      <c r="AY45" s="423"/>
      <c r="AZ45" s="423"/>
      <c r="BA45" s="423"/>
      <c r="BB45" s="423"/>
      <c r="BC45" s="423"/>
      <c r="BD45" s="423"/>
    </row>
    <row r="46" spans="1:57" ht="12.75" customHeight="1" x14ac:dyDescent="0.2">
      <c r="A46" s="427"/>
      <c r="B46" s="576" t="s">
        <v>143</v>
      </c>
      <c r="C46" s="576"/>
      <c r="D46" s="576"/>
      <c r="E46" s="576"/>
      <c r="F46" s="576"/>
      <c r="G46" s="576"/>
      <c r="H46" s="576"/>
      <c r="I46" s="577"/>
      <c r="J46" s="577"/>
      <c r="K46" s="577"/>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423"/>
      <c r="AL46" s="423"/>
      <c r="AM46" s="423"/>
      <c r="AN46" s="423"/>
      <c r="AO46" s="423"/>
      <c r="AP46" s="423"/>
      <c r="AQ46" s="423"/>
      <c r="AR46" s="423"/>
      <c r="AS46" s="423"/>
      <c r="AT46" s="423"/>
      <c r="AU46" s="423"/>
      <c r="AV46" s="423"/>
      <c r="AW46" s="423"/>
      <c r="AX46" s="423"/>
      <c r="AY46" s="423"/>
      <c r="AZ46" s="423"/>
      <c r="BA46" s="423"/>
      <c r="BB46" s="423"/>
      <c r="BC46" s="423"/>
      <c r="BD46" s="423"/>
    </row>
    <row r="47" spans="1:57" ht="12.75" customHeight="1" x14ac:dyDescent="0.2">
      <c r="A47" s="423"/>
      <c r="B47" s="567" t="s">
        <v>142</v>
      </c>
      <c r="C47" s="568"/>
      <c r="D47" s="568"/>
      <c r="E47" s="568"/>
      <c r="F47" s="568"/>
      <c r="G47" s="568"/>
      <c r="H47" s="568"/>
      <c r="I47" s="568"/>
      <c r="J47" s="568"/>
      <c r="K47" s="568"/>
      <c r="L47" s="568"/>
      <c r="M47" s="568"/>
      <c r="N47" s="568"/>
      <c r="O47" s="568"/>
      <c r="P47" s="568"/>
      <c r="Q47" s="568"/>
      <c r="R47" s="423"/>
      <c r="S47" s="423"/>
      <c r="T47" s="423"/>
      <c r="U47" s="423"/>
      <c r="V47" s="423"/>
      <c r="W47" s="423"/>
      <c r="X47" s="423"/>
      <c r="Y47" s="423">
        <v>1000</v>
      </c>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row>
    <row r="48" spans="1:57" ht="12.75" customHeight="1" x14ac:dyDescent="0.2">
      <c r="A48" s="423"/>
      <c r="B48" s="423"/>
      <c r="C48" s="423"/>
      <c r="D48" s="423"/>
      <c r="E48" s="423"/>
      <c r="F48" s="423"/>
      <c r="G48" s="423"/>
      <c r="H48" s="423"/>
      <c r="I48" s="423"/>
      <c r="J48" s="424"/>
      <c r="K48" s="423"/>
      <c r="L48" s="423"/>
      <c r="M48" s="423"/>
      <c r="N48" s="423"/>
      <c r="O48" s="423"/>
      <c r="P48" s="423"/>
      <c r="Q48" s="423"/>
      <c r="R48" s="423"/>
      <c r="S48" s="423"/>
      <c r="T48" s="423"/>
      <c r="U48" s="450"/>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row>
    <row r="49" spans="11:39" ht="18" customHeight="1" x14ac:dyDescent="0.2">
      <c r="K49" s="425"/>
      <c r="L49" s="423"/>
      <c r="M49" s="423"/>
      <c r="N49" s="423"/>
      <c r="O49" s="423"/>
      <c r="P49" s="423"/>
      <c r="Q49" s="423"/>
      <c r="R49" s="423"/>
      <c r="S49" s="423"/>
      <c r="T49" s="423"/>
      <c r="U49" s="450"/>
      <c r="V49" s="423"/>
      <c r="W49" s="423"/>
      <c r="X49" s="423"/>
      <c r="Y49" s="423"/>
      <c r="Z49" s="423"/>
      <c r="AA49" s="423"/>
      <c r="AB49" s="423"/>
      <c r="AC49" s="423"/>
      <c r="AD49" s="423"/>
      <c r="AE49" s="423"/>
      <c r="AF49" s="423"/>
      <c r="AG49" s="423"/>
      <c r="AH49" s="423"/>
      <c r="AI49" s="423"/>
      <c r="AJ49" s="423"/>
      <c r="AK49" s="423"/>
      <c r="AL49" s="423"/>
    </row>
    <row r="50" spans="11:39" ht="12.75" x14ac:dyDescent="0.2">
      <c r="K50" s="425"/>
      <c r="L50" s="423"/>
      <c r="M50" s="423"/>
      <c r="N50" s="423"/>
      <c r="O50" s="423"/>
      <c r="P50" s="423"/>
      <c r="Q50" s="423"/>
      <c r="R50" s="423"/>
      <c r="S50" s="423"/>
      <c r="T50" s="423"/>
      <c r="U50" s="450"/>
      <c r="V50" s="423"/>
      <c r="W50" s="423"/>
      <c r="X50" s="423"/>
      <c r="Y50" s="423"/>
      <c r="Z50" s="423"/>
      <c r="AA50" s="423"/>
      <c r="AB50" s="423"/>
      <c r="AC50" s="423"/>
      <c r="AD50" s="423"/>
      <c r="AE50" s="423"/>
      <c r="AF50" s="423"/>
      <c r="AG50" s="423"/>
      <c r="AH50" s="423"/>
      <c r="AI50" s="423"/>
      <c r="AJ50" s="423"/>
      <c r="AK50" s="454"/>
      <c r="AL50" s="423"/>
    </row>
    <row r="51" spans="11:39" ht="12.75" x14ac:dyDescent="0.2">
      <c r="K51" s="425"/>
      <c r="L51" s="423"/>
      <c r="M51" s="423"/>
      <c r="N51" s="423"/>
      <c r="O51" s="423"/>
      <c r="P51" s="423"/>
      <c r="Q51" s="423"/>
      <c r="R51" s="423"/>
      <c r="S51" s="423"/>
      <c r="T51" s="423"/>
      <c r="U51" s="450"/>
      <c r="V51" s="423"/>
      <c r="W51" s="423"/>
      <c r="X51" s="423"/>
      <c r="Y51" s="423"/>
      <c r="Z51" s="423"/>
      <c r="AA51" s="423"/>
      <c r="AB51" s="423"/>
      <c r="AC51" s="423"/>
      <c r="AD51" s="423"/>
      <c r="AE51" s="423"/>
      <c r="AF51" s="423"/>
      <c r="AG51" s="423"/>
      <c r="AH51" s="423"/>
      <c r="AI51" s="423"/>
      <c r="AJ51" s="423"/>
      <c r="AK51" s="423"/>
      <c r="AL51" s="423"/>
    </row>
    <row r="52" spans="11:39" ht="12.75" x14ac:dyDescent="0.2">
      <c r="K52" s="425"/>
      <c r="L52" s="423"/>
      <c r="M52" s="423"/>
      <c r="N52" s="423"/>
      <c r="O52" s="423"/>
      <c r="P52" s="423"/>
      <c r="Q52" s="450"/>
      <c r="R52" s="423"/>
      <c r="S52" s="423"/>
      <c r="T52" s="423"/>
      <c r="U52" s="450"/>
      <c r="V52" s="423"/>
      <c r="W52" s="423"/>
      <c r="X52" s="423"/>
      <c r="Y52" s="423"/>
      <c r="Z52" s="423"/>
      <c r="AA52" s="423"/>
      <c r="AB52" s="423"/>
      <c r="AC52" s="423"/>
      <c r="AD52" s="423"/>
      <c r="AE52" s="423"/>
      <c r="AF52" s="423"/>
      <c r="AG52" s="423"/>
      <c r="AH52" s="423"/>
      <c r="AI52" s="423"/>
      <c r="AJ52" s="423"/>
      <c r="AK52" s="423"/>
      <c r="AL52" s="423"/>
    </row>
    <row r="53" spans="11:39" ht="12.75" x14ac:dyDescent="0.2">
      <c r="K53" s="425"/>
      <c r="L53" s="423"/>
      <c r="M53" s="423"/>
      <c r="N53" s="423"/>
      <c r="O53" s="423"/>
      <c r="P53" s="423"/>
      <c r="Q53" s="450"/>
      <c r="R53" s="423"/>
      <c r="S53" s="423"/>
      <c r="T53" s="423"/>
      <c r="U53" s="450"/>
      <c r="V53" s="423"/>
      <c r="W53" s="423"/>
      <c r="X53" s="423"/>
      <c r="Y53" s="423"/>
      <c r="Z53" s="423"/>
      <c r="AA53" s="423"/>
      <c r="AB53" s="423"/>
      <c r="AC53" s="423"/>
      <c r="AD53" s="423"/>
      <c r="AE53" s="423"/>
      <c r="AF53" s="423"/>
      <c r="AG53" s="423"/>
      <c r="AH53" s="423"/>
      <c r="AI53" s="423"/>
      <c r="AJ53" s="423"/>
      <c r="AK53" s="454"/>
      <c r="AL53" s="454"/>
      <c r="AM53" s="141"/>
    </row>
    <row r="54" spans="11:39" ht="12.75" x14ac:dyDescent="0.2">
      <c r="K54" s="425"/>
      <c r="L54" s="423"/>
      <c r="M54" s="423"/>
      <c r="N54" s="423"/>
      <c r="O54" s="423"/>
      <c r="P54" s="423"/>
      <c r="Q54" s="450"/>
      <c r="R54" s="423"/>
      <c r="S54" s="423"/>
      <c r="T54" s="423"/>
      <c r="U54" s="450"/>
      <c r="V54" s="423"/>
      <c r="W54" s="423"/>
      <c r="X54" s="423"/>
      <c r="Y54" s="423"/>
      <c r="Z54" s="423"/>
      <c r="AA54" s="423"/>
      <c r="AB54" s="423"/>
      <c r="AC54" s="423"/>
      <c r="AD54" s="423"/>
      <c r="AE54" s="423"/>
      <c r="AF54" s="423"/>
      <c r="AG54" s="423"/>
      <c r="AH54" s="423"/>
      <c r="AI54" s="423"/>
      <c r="AJ54" s="423"/>
      <c r="AK54" s="423"/>
      <c r="AL54" s="423"/>
    </row>
    <row r="55" spans="11:39" ht="12.75" x14ac:dyDescent="0.2">
      <c r="K55" s="425"/>
      <c r="L55" s="423"/>
      <c r="M55" s="423"/>
      <c r="N55" s="423"/>
      <c r="O55" s="423"/>
      <c r="P55" s="423"/>
      <c r="Q55" s="423"/>
      <c r="R55" s="423"/>
      <c r="S55" s="423"/>
      <c r="T55" s="423"/>
      <c r="U55" s="450"/>
      <c r="V55" s="423"/>
      <c r="W55" s="423"/>
      <c r="X55" s="423"/>
      <c r="Y55" s="423"/>
      <c r="Z55" s="423"/>
      <c r="AA55" s="423"/>
      <c r="AB55" s="423"/>
      <c r="AC55" s="423"/>
      <c r="AD55" s="423"/>
      <c r="AE55" s="423"/>
      <c r="AF55" s="423"/>
      <c r="AG55" s="423"/>
      <c r="AH55" s="423"/>
      <c r="AI55" s="423"/>
      <c r="AJ55" s="423"/>
      <c r="AK55" s="423"/>
      <c r="AL55" s="423"/>
    </row>
    <row r="56" spans="11:39" ht="12.75" x14ac:dyDescent="0.2">
      <c r="K56" s="425"/>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row>
    <row r="57" spans="11:39" ht="12.75" x14ac:dyDescent="0.2">
      <c r="K57" s="425"/>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54"/>
      <c r="AL57" s="454"/>
      <c r="AM57" s="141"/>
    </row>
    <row r="58" spans="11:39" ht="12.75" x14ac:dyDescent="0.2">
      <c r="K58" s="425"/>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54"/>
      <c r="AL58" s="454"/>
      <c r="AM58" s="141"/>
    </row>
    <row r="59" spans="11:39" ht="12.75" x14ac:dyDescent="0.2">
      <c r="K59" s="425"/>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54"/>
      <c r="AL59" s="454"/>
      <c r="AM59" s="141"/>
    </row>
    <row r="60" spans="11:39" ht="12.75" x14ac:dyDescent="0.2">
      <c r="K60" s="425"/>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54"/>
      <c r="AL60" s="454"/>
      <c r="AM60" s="141"/>
    </row>
    <row r="61" spans="11:39" ht="12.75" x14ac:dyDescent="0.2">
      <c r="K61" s="425"/>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54"/>
      <c r="AL61" s="454"/>
      <c r="AM61" s="141"/>
    </row>
    <row r="62" spans="11:39" ht="12.75" x14ac:dyDescent="0.2">
      <c r="K62" s="425"/>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54"/>
      <c r="AL62" s="454"/>
      <c r="AM62" s="141"/>
    </row>
    <row r="63" spans="11:39" ht="12.75" x14ac:dyDescent="0.2">
      <c r="K63" s="425"/>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54"/>
      <c r="AL63" s="454"/>
      <c r="AM63" s="141"/>
    </row>
    <row r="64" spans="11:39" ht="12.75" x14ac:dyDescent="0.2">
      <c r="K64" s="425"/>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54"/>
      <c r="AL64" s="423"/>
    </row>
    <row r="65" spans="11:39" ht="12.75" x14ac:dyDescent="0.2">
      <c r="K65" s="425"/>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54"/>
      <c r="AM65" s="141"/>
    </row>
    <row r="66" spans="11:39" ht="12.75" x14ac:dyDescent="0.2">
      <c r="K66" s="425"/>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54"/>
      <c r="AL66" s="454"/>
      <c r="AM66" s="141"/>
    </row>
    <row r="67" spans="11:39" ht="12.75" x14ac:dyDescent="0.2">
      <c r="K67" s="425"/>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row>
    <row r="68" spans="11:39" ht="12.75" x14ac:dyDescent="0.2">
      <c r="K68" s="425"/>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54"/>
      <c r="AL68" s="454"/>
      <c r="AM68" s="141"/>
    </row>
    <row r="69" spans="11:39" ht="12.75" x14ac:dyDescent="0.2">
      <c r="K69" s="425"/>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54"/>
      <c r="AL69" s="454"/>
      <c r="AM69" s="141"/>
    </row>
    <row r="70" spans="11:39" ht="12.75" x14ac:dyDescent="0.2">
      <c r="K70" s="425"/>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54"/>
      <c r="AL70" s="454"/>
      <c r="AM70" s="141"/>
    </row>
    <row r="71" spans="11:39" ht="12.75" x14ac:dyDescent="0.2">
      <c r="K71" s="425"/>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54"/>
      <c r="AL71" s="454"/>
      <c r="AM71" s="141"/>
    </row>
    <row r="72" spans="11:39" ht="12.75" x14ac:dyDescent="0.2">
      <c r="K72" s="425"/>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54"/>
      <c r="AL72" s="454"/>
      <c r="AM72" s="141"/>
    </row>
    <row r="73" spans="11:39" ht="12.75" x14ac:dyDescent="0.2">
      <c r="K73" s="425"/>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54"/>
      <c r="AL73" s="454"/>
      <c r="AM73" s="141"/>
    </row>
    <row r="74" spans="11:39" ht="12.75" x14ac:dyDescent="0.2">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54"/>
      <c r="AL74" s="454"/>
      <c r="AM74" s="141"/>
    </row>
    <row r="75" spans="11:39" ht="12.75" x14ac:dyDescent="0.2">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54"/>
      <c r="AL75" s="454"/>
      <c r="AM75" s="141"/>
    </row>
    <row r="76" spans="11:39" ht="12.75" x14ac:dyDescent="0.2">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54"/>
      <c r="AL76" s="454"/>
      <c r="AM76" s="141"/>
    </row>
    <row r="77" spans="11:39" ht="12.75" x14ac:dyDescent="0.2">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54"/>
      <c r="AL77" s="454"/>
      <c r="AM77" s="141"/>
    </row>
    <row r="78" spans="11:39" ht="12.75" x14ac:dyDescent="0.2">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54"/>
      <c r="AM78" s="141"/>
    </row>
    <row r="79" spans="11:39" ht="12.75" x14ac:dyDescent="0.2">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54"/>
      <c r="AM79" s="141"/>
    </row>
  </sheetData>
  <mergeCells count="6">
    <mergeCell ref="B47:Q47"/>
    <mergeCell ref="B2:AJ2"/>
    <mergeCell ref="B3:AJ3"/>
    <mergeCell ref="B45:AJ45"/>
    <mergeCell ref="B46:AJ46"/>
    <mergeCell ref="AH4:AI4"/>
  </mergeCells>
  <phoneticPr fontId="8" type="noConversion"/>
  <conditionalFormatting sqref="Q52:Q54 U48:U55">
    <cfRule type="cellIs" dxfId="0" priority="1" stopIfTrue="1" operator="lessThan">
      <formula>0</formula>
    </cfRule>
  </conditionalFormatting>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1"/>
  <dimension ref="A1:AF48"/>
  <sheetViews>
    <sheetView topLeftCell="A10" zoomScaleNormal="100" workbookViewId="0">
      <selection activeCell="AI7" sqref="AI7"/>
    </sheetView>
  </sheetViews>
  <sheetFormatPr defaultRowHeight="11.25" x14ac:dyDescent="0.2"/>
  <cols>
    <col min="1" max="1" width="2.7109375" style="3" customWidth="1"/>
    <col min="2" max="2" width="4" style="3" customWidth="1"/>
    <col min="3" max="14" width="5.7109375" style="3" customWidth="1"/>
    <col min="15" max="15" width="5.85546875" style="3" customWidth="1"/>
    <col min="16" max="20" width="5.7109375" style="3" customWidth="1"/>
    <col min="21" max="30" width="6.28515625" style="3" customWidth="1"/>
    <col min="31" max="31" width="6.7109375" style="3" customWidth="1"/>
    <col min="32" max="16384" width="9.140625" style="3"/>
  </cols>
  <sheetData>
    <row r="1" spans="1:32" ht="14.25" customHeight="1" x14ac:dyDescent="0.2">
      <c r="B1" s="1"/>
      <c r="C1" s="1"/>
      <c r="D1" s="1"/>
      <c r="E1"/>
      <c r="F1"/>
      <c r="G1"/>
      <c r="H1"/>
      <c r="I1"/>
      <c r="J1"/>
      <c r="K1"/>
      <c r="L1" s="18"/>
      <c r="AE1" s="18" t="s">
        <v>70</v>
      </c>
    </row>
    <row r="2" spans="1:32" ht="30" customHeight="1" x14ac:dyDescent="0.2">
      <c r="B2" s="550" t="s">
        <v>103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row>
    <row r="3" spans="1:32" ht="27.75" customHeight="1" x14ac:dyDescent="0.2">
      <c r="B3" s="580" t="s">
        <v>6</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1"/>
      <c r="AF3" s="2"/>
    </row>
    <row r="4" spans="1:32" ht="24.95" customHeight="1" x14ac:dyDescent="0.2">
      <c r="B4" s="54"/>
      <c r="C4" s="48">
        <v>1970</v>
      </c>
      <c r="D4" s="400">
        <v>1980</v>
      </c>
      <c r="E4" s="401">
        <v>1990</v>
      </c>
      <c r="F4" s="399">
        <v>1996</v>
      </c>
      <c r="G4" s="399">
        <v>1997</v>
      </c>
      <c r="H4" s="399">
        <v>1998</v>
      </c>
      <c r="I4" s="399">
        <v>1999</v>
      </c>
      <c r="J4" s="399">
        <v>2000</v>
      </c>
      <c r="K4" s="399">
        <v>2001</v>
      </c>
      <c r="L4" s="399">
        <v>2002</v>
      </c>
      <c r="M4" s="399">
        <v>2003</v>
      </c>
      <c r="N4" s="399">
        <v>2004</v>
      </c>
      <c r="O4" s="399">
        <v>2005</v>
      </c>
      <c r="P4" s="399">
        <v>2006</v>
      </c>
      <c r="Q4" s="399">
        <v>2007</v>
      </c>
      <c r="R4" s="399">
        <v>2008</v>
      </c>
      <c r="S4" s="399">
        <v>2009</v>
      </c>
      <c r="T4" s="399">
        <v>2010</v>
      </c>
      <c r="U4" s="399">
        <v>2011</v>
      </c>
      <c r="V4" s="399">
        <v>2012</v>
      </c>
      <c r="W4" s="399">
        <v>2013</v>
      </c>
      <c r="X4" s="399">
        <v>2014</v>
      </c>
      <c r="Y4" s="399">
        <v>2015</v>
      </c>
      <c r="Z4" s="399">
        <v>2016</v>
      </c>
      <c r="AA4" s="399">
        <v>2017</v>
      </c>
      <c r="AB4" s="399">
        <v>2018</v>
      </c>
      <c r="AC4" s="399">
        <v>2019</v>
      </c>
      <c r="AD4" s="57">
        <v>2020</v>
      </c>
      <c r="AE4" s="402"/>
    </row>
    <row r="5" spans="1:32" ht="12.75" customHeight="1" x14ac:dyDescent="0.2">
      <c r="B5" s="35" t="s">
        <v>86</v>
      </c>
      <c r="C5" s="418"/>
      <c r="D5" s="419"/>
      <c r="E5" s="420"/>
      <c r="F5" s="421"/>
      <c r="G5" s="421"/>
      <c r="H5" s="421"/>
      <c r="I5" s="421"/>
      <c r="J5" s="421"/>
      <c r="K5" s="421"/>
      <c r="L5" s="421"/>
      <c r="M5" s="421"/>
      <c r="N5" s="421"/>
      <c r="O5" s="422">
        <f>SUM(O7:O33)</f>
        <v>58</v>
      </c>
      <c r="P5" s="47">
        <f>SUM(P7:P33)</f>
        <v>83</v>
      </c>
      <c r="Q5" s="47">
        <f t="shared" ref="Q5:AD5" si="0">SUM(Q7:Q33)</f>
        <v>70</v>
      </c>
      <c r="R5" s="47">
        <f t="shared" si="0"/>
        <v>89</v>
      </c>
      <c r="S5" s="47">
        <f t="shared" si="0"/>
        <v>48</v>
      </c>
      <c r="T5" s="47">
        <f t="shared" si="0"/>
        <v>63</v>
      </c>
      <c r="U5" s="47">
        <f t="shared" si="0"/>
        <v>38</v>
      </c>
      <c r="V5" s="47">
        <f t="shared" si="0"/>
        <v>36</v>
      </c>
      <c r="W5" s="47">
        <f t="shared" si="0"/>
        <v>97</v>
      </c>
      <c r="X5" s="47">
        <f t="shared" si="0"/>
        <v>15</v>
      </c>
      <c r="Y5" s="47">
        <f t="shared" si="0"/>
        <v>27</v>
      </c>
      <c r="Z5" s="47">
        <f t="shared" si="0"/>
        <v>44</v>
      </c>
      <c r="AA5" s="47">
        <f t="shared" si="0"/>
        <v>12</v>
      </c>
      <c r="AB5" s="47">
        <f t="shared" si="0"/>
        <v>13</v>
      </c>
      <c r="AC5" s="47">
        <f t="shared" si="0"/>
        <v>16</v>
      </c>
      <c r="AD5" s="47">
        <f t="shared" si="0"/>
        <v>10</v>
      </c>
      <c r="AE5" s="35" t="s">
        <v>86</v>
      </c>
    </row>
    <row r="6" spans="1:32" ht="12.75" customHeight="1" x14ac:dyDescent="0.2">
      <c r="B6" s="35" t="s">
        <v>81</v>
      </c>
      <c r="C6" s="58"/>
      <c r="D6" s="79"/>
      <c r="E6" s="75"/>
      <c r="F6" s="39"/>
      <c r="G6" s="39"/>
      <c r="H6" s="39"/>
      <c r="I6" s="39"/>
      <c r="J6" s="39"/>
      <c r="K6" s="39"/>
      <c r="L6" s="39"/>
      <c r="M6" s="39"/>
      <c r="N6" s="39"/>
      <c r="O6" s="417">
        <f>SUM(O7:O33)</f>
        <v>58</v>
      </c>
      <c r="P6" s="47">
        <f>P5+P42</f>
        <v>83</v>
      </c>
      <c r="Q6" s="47">
        <f>Q5+Q42</f>
        <v>73</v>
      </c>
      <c r="R6" s="47">
        <f t="shared" ref="R6:AC6" si="1">R5+R42</f>
        <v>89</v>
      </c>
      <c r="S6" s="47">
        <f t="shared" si="1"/>
        <v>48</v>
      </c>
      <c r="T6" s="47">
        <f t="shared" si="1"/>
        <v>63</v>
      </c>
      <c r="U6" s="47">
        <f t="shared" si="1"/>
        <v>38</v>
      </c>
      <c r="V6" s="47">
        <f t="shared" si="1"/>
        <v>36</v>
      </c>
      <c r="W6" s="47">
        <f t="shared" si="1"/>
        <v>97</v>
      </c>
      <c r="X6" s="47">
        <f t="shared" si="1"/>
        <v>15</v>
      </c>
      <c r="Y6" s="47">
        <f t="shared" si="1"/>
        <v>27</v>
      </c>
      <c r="Z6" s="47">
        <f t="shared" si="1"/>
        <v>44</v>
      </c>
      <c r="AA6" s="47">
        <f t="shared" si="1"/>
        <v>15</v>
      </c>
      <c r="AB6" s="47">
        <v>16</v>
      </c>
      <c r="AC6" s="47">
        <f t="shared" si="1"/>
        <v>16</v>
      </c>
      <c r="AD6" s="314"/>
      <c r="AE6" s="35" t="s">
        <v>81</v>
      </c>
    </row>
    <row r="7" spans="1:32" ht="12.75" customHeight="1" x14ac:dyDescent="0.2">
      <c r="B7" s="7" t="s">
        <v>26</v>
      </c>
      <c r="C7" s="59">
        <v>3</v>
      </c>
      <c r="D7" s="80">
        <v>4</v>
      </c>
      <c r="E7" s="76">
        <v>0</v>
      </c>
      <c r="F7" s="12">
        <v>6</v>
      </c>
      <c r="G7" s="12">
        <v>1</v>
      </c>
      <c r="H7" s="12">
        <v>3</v>
      </c>
      <c r="I7" s="12">
        <v>3</v>
      </c>
      <c r="J7" s="12">
        <v>3</v>
      </c>
      <c r="K7" s="12">
        <v>10</v>
      </c>
      <c r="L7" s="12">
        <v>0</v>
      </c>
      <c r="M7" s="12">
        <v>4</v>
      </c>
      <c r="N7" s="12">
        <v>1</v>
      </c>
      <c r="O7" s="102">
        <v>0</v>
      </c>
      <c r="P7" s="12">
        <v>4</v>
      </c>
      <c r="Q7" s="12">
        <v>9</v>
      </c>
      <c r="R7" s="12">
        <v>2</v>
      </c>
      <c r="S7" s="12">
        <v>2</v>
      </c>
      <c r="T7" s="12">
        <v>18</v>
      </c>
      <c r="U7" s="12">
        <v>0</v>
      </c>
      <c r="V7" s="12">
        <v>0</v>
      </c>
      <c r="W7" s="12">
        <v>0</v>
      </c>
      <c r="X7" s="12">
        <v>0</v>
      </c>
      <c r="Y7" s="12">
        <v>0</v>
      </c>
      <c r="Z7" s="12">
        <v>2</v>
      </c>
      <c r="AA7" s="12">
        <v>1</v>
      </c>
      <c r="AB7" s="12">
        <v>0</v>
      </c>
      <c r="AC7" s="315">
        <v>0</v>
      </c>
      <c r="AD7" s="315">
        <v>0</v>
      </c>
      <c r="AE7" s="7" t="s">
        <v>26</v>
      </c>
    </row>
    <row r="8" spans="1:32" ht="12.75" customHeight="1" x14ac:dyDescent="0.2">
      <c r="A8" s="6"/>
      <c r="B8" s="33" t="s">
        <v>9</v>
      </c>
      <c r="C8" s="60"/>
      <c r="D8" s="81"/>
      <c r="E8" s="77"/>
      <c r="F8" s="40">
        <v>0</v>
      </c>
      <c r="G8" s="40"/>
      <c r="H8" s="40"/>
      <c r="I8" s="40"/>
      <c r="J8" s="40"/>
      <c r="K8" s="40">
        <v>3</v>
      </c>
      <c r="L8" s="40">
        <v>0</v>
      </c>
      <c r="M8" s="40">
        <v>26</v>
      </c>
      <c r="N8" s="40">
        <v>26</v>
      </c>
      <c r="O8" s="103">
        <v>3</v>
      </c>
      <c r="P8" s="40">
        <v>1</v>
      </c>
      <c r="Q8" s="40">
        <v>2</v>
      </c>
      <c r="R8" s="40">
        <v>12</v>
      </c>
      <c r="S8" s="40">
        <v>1</v>
      </c>
      <c r="T8" s="40">
        <v>0</v>
      </c>
      <c r="U8" s="40">
        <v>1</v>
      </c>
      <c r="V8" s="40">
        <v>1</v>
      </c>
      <c r="W8" s="40">
        <v>0</v>
      </c>
      <c r="X8" s="40">
        <v>2</v>
      </c>
      <c r="Y8" s="40">
        <v>2</v>
      </c>
      <c r="Z8" s="40">
        <v>1</v>
      </c>
      <c r="AA8" s="40">
        <v>0</v>
      </c>
      <c r="AB8" s="40">
        <v>0</v>
      </c>
      <c r="AC8" s="40">
        <v>0</v>
      </c>
      <c r="AD8" s="40">
        <v>0</v>
      </c>
      <c r="AE8" s="33" t="s">
        <v>9</v>
      </c>
    </row>
    <row r="9" spans="1:32" ht="12.75" customHeight="1" x14ac:dyDescent="0.2">
      <c r="A9" s="6"/>
      <c r="B9" s="8" t="s">
        <v>11</v>
      </c>
      <c r="C9" s="61"/>
      <c r="D9" s="82"/>
      <c r="E9" s="78"/>
      <c r="F9" s="13">
        <v>2</v>
      </c>
      <c r="G9" s="13"/>
      <c r="H9" s="13"/>
      <c r="I9" s="13"/>
      <c r="J9" s="13">
        <v>1</v>
      </c>
      <c r="K9" s="13">
        <v>0</v>
      </c>
      <c r="L9" s="13">
        <v>4</v>
      </c>
      <c r="M9" s="13">
        <v>2</v>
      </c>
      <c r="N9" s="13">
        <v>5</v>
      </c>
      <c r="O9" s="104">
        <v>4</v>
      </c>
      <c r="P9" s="13">
        <v>4</v>
      </c>
      <c r="Q9" s="13">
        <v>0</v>
      </c>
      <c r="R9" s="13">
        <v>13</v>
      </c>
      <c r="S9" s="13">
        <v>1</v>
      </c>
      <c r="T9" s="13">
        <v>2</v>
      </c>
      <c r="U9" s="13">
        <v>5</v>
      </c>
      <c r="V9" s="13">
        <v>2</v>
      </c>
      <c r="W9" s="13">
        <v>0</v>
      </c>
      <c r="X9" s="13">
        <v>2</v>
      </c>
      <c r="Y9" s="13">
        <v>6</v>
      </c>
      <c r="Z9" s="13">
        <v>4</v>
      </c>
      <c r="AA9" s="13">
        <v>1</v>
      </c>
      <c r="AB9" s="13">
        <v>0</v>
      </c>
      <c r="AC9" s="13">
        <v>1</v>
      </c>
      <c r="AD9" s="13">
        <v>2</v>
      </c>
      <c r="AE9" s="8" t="s">
        <v>11</v>
      </c>
    </row>
    <row r="10" spans="1:32" ht="12.75" customHeight="1" x14ac:dyDescent="0.2">
      <c r="A10" s="6"/>
      <c r="B10" s="33" t="s">
        <v>22</v>
      </c>
      <c r="C10" s="60">
        <v>7</v>
      </c>
      <c r="D10" s="81">
        <v>3</v>
      </c>
      <c r="E10" s="77">
        <v>1</v>
      </c>
      <c r="F10" s="40">
        <v>0</v>
      </c>
      <c r="G10" s="40">
        <v>0</v>
      </c>
      <c r="H10" s="40">
        <v>0</v>
      </c>
      <c r="I10" s="40">
        <v>2</v>
      </c>
      <c r="J10" s="40">
        <v>3</v>
      </c>
      <c r="K10" s="40">
        <v>0</v>
      </c>
      <c r="L10" s="40">
        <v>2</v>
      </c>
      <c r="M10" s="40">
        <v>0</v>
      </c>
      <c r="N10" s="40">
        <v>0</v>
      </c>
      <c r="O10" s="103">
        <v>0</v>
      </c>
      <c r="P10" s="40">
        <v>0</v>
      </c>
      <c r="Q10" s="40">
        <v>0</v>
      </c>
      <c r="R10" s="40">
        <v>0</v>
      </c>
      <c r="S10" s="40">
        <v>0</v>
      </c>
      <c r="T10" s="40">
        <v>0</v>
      </c>
      <c r="U10" s="40">
        <v>0</v>
      </c>
      <c r="V10" s="40">
        <v>1</v>
      </c>
      <c r="W10" s="40">
        <v>0</v>
      </c>
      <c r="X10" s="40">
        <v>0</v>
      </c>
      <c r="Y10" s="40">
        <v>0</v>
      </c>
      <c r="Z10" s="40">
        <v>0</v>
      </c>
      <c r="AA10" s="40">
        <v>0</v>
      </c>
      <c r="AB10" s="40">
        <v>0</v>
      </c>
      <c r="AC10" s="40">
        <v>8</v>
      </c>
      <c r="AD10" s="40">
        <v>0</v>
      </c>
      <c r="AE10" s="33" t="s">
        <v>22</v>
      </c>
    </row>
    <row r="11" spans="1:32" ht="12.75" customHeight="1" x14ac:dyDescent="0.2">
      <c r="A11" s="6"/>
      <c r="B11" s="8" t="s">
        <v>27</v>
      </c>
      <c r="C11" s="62">
        <v>151</v>
      </c>
      <c r="D11" s="83">
        <v>74</v>
      </c>
      <c r="E11" s="16">
        <v>50</v>
      </c>
      <c r="F11" s="13">
        <v>25</v>
      </c>
      <c r="G11" s="13">
        <v>28</v>
      </c>
      <c r="H11" s="13">
        <v>114</v>
      </c>
      <c r="I11" s="13">
        <v>28</v>
      </c>
      <c r="J11" s="13">
        <v>38</v>
      </c>
      <c r="K11" s="13">
        <v>13</v>
      </c>
      <c r="L11" s="13">
        <v>26</v>
      </c>
      <c r="M11" s="13">
        <v>23</v>
      </c>
      <c r="N11" s="13">
        <v>25</v>
      </c>
      <c r="O11" s="104">
        <v>7</v>
      </c>
      <c r="P11" s="13">
        <v>18</v>
      </c>
      <c r="Q11" s="13">
        <v>3</v>
      </c>
      <c r="R11" s="13">
        <v>1</v>
      </c>
      <c r="S11" s="13">
        <v>3</v>
      </c>
      <c r="T11" s="13">
        <v>0</v>
      </c>
      <c r="U11" s="13">
        <v>9</v>
      </c>
      <c r="V11" s="13">
        <v>3</v>
      </c>
      <c r="W11" s="13">
        <v>0</v>
      </c>
      <c r="X11" s="13">
        <v>0</v>
      </c>
      <c r="Y11" s="13">
        <v>3</v>
      </c>
      <c r="Z11" s="13">
        <v>7</v>
      </c>
      <c r="AA11" s="13">
        <v>2</v>
      </c>
      <c r="AB11" s="13">
        <v>1</v>
      </c>
      <c r="AC11" s="13">
        <v>0</v>
      </c>
      <c r="AD11" s="13">
        <v>1</v>
      </c>
      <c r="AE11" s="8" t="s">
        <v>27</v>
      </c>
    </row>
    <row r="12" spans="1:32" ht="12.75" customHeight="1" x14ac:dyDescent="0.2">
      <c r="A12" s="6"/>
      <c r="B12" s="33" t="s">
        <v>12</v>
      </c>
      <c r="C12" s="60"/>
      <c r="D12" s="81"/>
      <c r="E12" s="77"/>
      <c r="F12" s="40"/>
      <c r="G12" s="40"/>
      <c r="H12" s="40"/>
      <c r="I12" s="40"/>
      <c r="J12" s="40"/>
      <c r="K12" s="40"/>
      <c r="L12" s="40"/>
      <c r="M12" s="40"/>
      <c r="N12" s="40"/>
      <c r="O12" s="103">
        <v>0</v>
      </c>
      <c r="P12" s="40"/>
      <c r="Q12" s="40">
        <v>0</v>
      </c>
      <c r="R12" s="40">
        <v>0</v>
      </c>
      <c r="S12" s="40">
        <v>0</v>
      </c>
      <c r="T12" s="40">
        <v>0</v>
      </c>
      <c r="U12" s="40">
        <v>0</v>
      </c>
      <c r="V12" s="40">
        <v>0</v>
      </c>
      <c r="W12" s="40">
        <v>0</v>
      </c>
      <c r="X12" s="40">
        <v>1</v>
      </c>
      <c r="Y12" s="40">
        <v>0</v>
      </c>
      <c r="Z12" s="40">
        <v>0</v>
      </c>
      <c r="AA12" s="40">
        <v>0</v>
      </c>
      <c r="AB12" s="40">
        <v>0</v>
      </c>
      <c r="AC12" s="40">
        <v>0</v>
      </c>
      <c r="AD12" s="40">
        <v>0</v>
      </c>
      <c r="AE12" s="33" t="s">
        <v>12</v>
      </c>
    </row>
    <row r="13" spans="1:32" ht="12.75" customHeight="1" x14ac:dyDescent="0.2">
      <c r="A13" s="6"/>
      <c r="B13" s="8" t="s">
        <v>30</v>
      </c>
      <c r="C13" s="62">
        <v>0</v>
      </c>
      <c r="D13" s="83">
        <v>16</v>
      </c>
      <c r="E13" s="16">
        <v>1</v>
      </c>
      <c r="F13" s="13">
        <v>0</v>
      </c>
      <c r="G13" s="13">
        <v>1</v>
      </c>
      <c r="H13" s="13">
        <v>0</v>
      </c>
      <c r="I13" s="13">
        <v>0</v>
      </c>
      <c r="J13" s="13">
        <v>2</v>
      </c>
      <c r="K13" s="13">
        <v>2</v>
      </c>
      <c r="L13" s="13">
        <v>1</v>
      </c>
      <c r="M13" s="13">
        <v>0</v>
      </c>
      <c r="N13" s="13">
        <v>0</v>
      </c>
      <c r="O13" s="104">
        <v>0</v>
      </c>
      <c r="P13" s="13">
        <v>0</v>
      </c>
      <c r="Q13" s="13">
        <v>0</v>
      </c>
      <c r="R13" s="13">
        <v>0</v>
      </c>
      <c r="S13" s="13">
        <v>0</v>
      </c>
      <c r="T13" s="13">
        <v>0</v>
      </c>
      <c r="U13" s="13">
        <v>0</v>
      </c>
      <c r="V13" s="13">
        <v>0</v>
      </c>
      <c r="W13" s="13">
        <v>0</v>
      </c>
      <c r="X13" s="13">
        <v>0</v>
      </c>
      <c r="Y13" s="13">
        <v>0</v>
      </c>
      <c r="Z13" s="13">
        <v>0</v>
      </c>
      <c r="AA13" s="13">
        <v>0</v>
      </c>
      <c r="AB13" s="13">
        <v>0</v>
      </c>
      <c r="AC13" s="13">
        <v>0</v>
      </c>
      <c r="AD13" s="13">
        <v>0</v>
      </c>
      <c r="AE13" s="8" t="s">
        <v>30</v>
      </c>
    </row>
    <row r="14" spans="1:32" ht="12.75" customHeight="1" x14ac:dyDescent="0.2">
      <c r="A14" s="6"/>
      <c r="B14" s="33" t="s">
        <v>23</v>
      </c>
      <c r="C14" s="60">
        <v>1</v>
      </c>
      <c r="D14" s="81">
        <v>1</v>
      </c>
      <c r="E14" s="77">
        <v>0</v>
      </c>
      <c r="F14" s="40">
        <v>0</v>
      </c>
      <c r="G14" s="40">
        <v>2</v>
      </c>
      <c r="H14" s="40">
        <v>0</v>
      </c>
      <c r="I14" s="40">
        <v>1</v>
      </c>
      <c r="J14" s="40">
        <v>20</v>
      </c>
      <c r="K14" s="40">
        <v>4</v>
      </c>
      <c r="L14" s="40">
        <v>4</v>
      </c>
      <c r="M14" s="40">
        <v>0</v>
      </c>
      <c r="N14" s="40">
        <v>0</v>
      </c>
      <c r="O14" s="103">
        <v>0</v>
      </c>
      <c r="P14" s="40">
        <v>3</v>
      </c>
      <c r="Q14" s="40">
        <v>0</v>
      </c>
      <c r="R14" s="40">
        <v>1</v>
      </c>
      <c r="S14" s="40">
        <v>0</v>
      </c>
      <c r="T14" s="40">
        <v>1</v>
      </c>
      <c r="U14" s="40">
        <v>0</v>
      </c>
      <c r="V14" s="40">
        <v>0</v>
      </c>
      <c r="W14" s="40">
        <v>0</v>
      </c>
      <c r="X14" s="40">
        <v>0</v>
      </c>
      <c r="Y14" s="40">
        <v>0</v>
      </c>
      <c r="Z14" s="40">
        <v>0</v>
      </c>
      <c r="AA14" s="40">
        <v>1</v>
      </c>
      <c r="AB14" s="40">
        <v>0</v>
      </c>
      <c r="AC14" s="40">
        <v>1</v>
      </c>
      <c r="AD14" s="40">
        <v>0</v>
      </c>
      <c r="AE14" s="33" t="s">
        <v>23</v>
      </c>
    </row>
    <row r="15" spans="1:32" ht="12.75" customHeight="1" x14ac:dyDescent="0.2">
      <c r="A15" s="6"/>
      <c r="B15" s="8" t="s">
        <v>28</v>
      </c>
      <c r="C15" s="62">
        <v>17</v>
      </c>
      <c r="D15" s="83">
        <v>17</v>
      </c>
      <c r="E15" s="16">
        <v>4</v>
      </c>
      <c r="F15" s="13">
        <v>0</v>
      </c>
      <c r="G15" s="13">
        <v>20</v>
      </c>
      <c r="H15" s="13">
        <v>1</v>
      </c>
      <c r="I15" s="13">
        <v>0</v>
      </c>
      <c r="J15" s="13">
        <v>0</v>
      </c>
      <c r="K15" s="13">
        <v>0</v>
      </c>
      <c r="L15" s="13">
        <v>3</v>
      </c>
      <c r="M15" s="13">
        <v>16</v>
      </c>
      <c r="N15" s="13">
        <v>0</v>
      </c>
      <c r="O15" s="104">
        <v>1</v>
      </c>
      <c r="P15" s="13">
        <v>9</v>
      </c>
      <c r="Q15" s="13">
        <v>13</v>
      </c>
      <c r="R15" s="13">
        <v>5</v>
      </c>
      <c r="S15" s="13">
        <v>2</v>
      </c>
      <c r="T15" s="13">
        <v>15</v>
      </c>
      <c r="U15" s="13">
        <v>2</v>
      </c>
      <c r="V15" s="13">
        <v>4</v>
      </c>
      <c r="W15" s="13">
        <v>79</v>
      </c>
      <c r="X15" s="13">
        <v>3</v>
      </c>
      <c r="Y15" s="13">
        <v>0</v>
      </c>
      <c r="Z15" s="13">
        <v>3</v>
      </c>
      <c r="AA15" s="13">
        <v>1</v>
      </c>
      <c r="AB15" s="13">
        <v>0</v>
      </c>
      <c r="AC15" s="13">
        <v>0</v>
      </c>
      <c r="AD15" s="13">
        <v>0</v>
      </c>
      <c r="AE15" s="8" t="s">
        <v>28</v>
      </c>
    </row>
    <row r="16" spans="1:32" ht="12.75" customHeight="1" x14ac:dyDescent="0.2">
      <c r="A16" s="6"/>
      <c r="B16" s="33" t="s">
        <v>29</v>
      </c>
      <c r="C16" s="60">
        <v>54</v>
      </c>
      <c r="D16" s="81">
        <v>33</v>
      </c>
      <c r="E16" s="77">
        <v>30</v>
      </c>
      <c r="F16" s="40">
        <v>14</v>
      </c>
      <c r="G16" s="40">
        <v>22</v>
      </c>
      <c r="H16" s="40">
        <v>14</v>
      </c>
      <c r="I16" s="40">
        <v>12</v>
      </c>
      <c r="J16" s="40">
        <v>15</v>
      </c>
      <c r="K16" s="40">
        <v>11</v>
      </c>
      <c r="L16" s="40">
        <v>24</v>
      </c>
      <c r="M16" s="40">
        <v>7</v>
      </c>
      <c r="N16" s="40">
        <v>6</v>
      </c>
      <c r="O16" s="103">
        <v>5</v>
      </c>
      <c r="P16" s="40">
        <v>12</v>
      </c>
      <c r="Q16" s="40">
        <v>9</v>
      </c>
      <c r="R16" s="40">
        <v>10</v>
      </c>
      <c r="S16" s="40">
        <v>7</v>
      </c>
      <c r="T16" s="40">
        <v>2</v>
      </c>
      <c r="U16" s="40">
        <v>7</v>
      </c>
      <c r="V16" s="40">
        <v>2</v>
      </c>
      <c r="W16" s="40">
        <v>4</v>
      </c>
      <c r="X16" s="40">
        <v>0</v>
      </c>
      <c r="Y16" s="40">
        <v>4</v>
      </c>
      <c r="Z16" s="40">
        <v>2</v>
      </c>
      <c r="AA16" s="40">
        <v>1</v>
      </c>
      <c r="AB16" s="40">
        <v>0</v>
      </c>
      <c r="AC16" s="40">
        <v>2</v>
      </c>
      <c r="AD16" s="40">
        <v>2</v>
      </c>
      <c r="AE16" s="33" t="s">
        <v>29</v>
      </c>
    </row>
    <row r="17" spans="1:31" ht="12.75" customHeight="1" x14ac:dyDescent="0.2">
      <c r="A17" s="6"/>
      <c r="B17" s="8" t="s">
        <v>39</v>
      </c>
      <c r="C17" s="62"/>
      <c r="D17" s="83"/>
      <c r="E17" s="16"/>
      <c r="F17" s="13"/>
      <c r="G17" s="13"/>
      <c r="H17" s="13"/>
      <c r="I17" s="13"/>
      <c r="J17" s="13"/>
      <c r="K17" s="13"/>
      <c r="L17" s="13"/>
      <c r="M17" s="13">
        <v>5</v>
      </c>
      <c r="N17" s="13">
        <v>5</v>
      </c>
      <c r="O17" s="13">
        <v>1</v>
      </c>
      <c r="P17" s="116">
        <v>0</v>
      </c>
      <c r="Q17" s="13">
        <v>3</v>
      </c>
      <c r="R17" s="13">
        <v>0</v>
      </c>
      <c r="S17" s="13">
        <v>11</v>
      </c>
      <c r="T17" s="13">
        <v>1</v>
      </c>
      <c r="U17" s="13">
        <v>0</v>
      </c>
      <c r="V17" s="13">
        <v>0</v>
      </c>
      <c r="W17" s="13">
        <v>0</v>
      </c>
      <c r="X17" s="13">
        <v>0</v>
      </c>
      <c r="Y17" s="13">
        <v>0</v>
      </c>
      <c r="Z17" s="13">
        <v>0</v>
      </c>
      <c r="AA17" s="13">
        <v>0</v>
      </c>
      <c r="AB17" s="13">
        <v>0</v>
      </c>
      <c r="AC17" s="13">
        <v>0</v>
      </c>
      <c r="AD17" s="13">
        <v>0</v>
      </c>
      <c r="AE17" s="8" t="s">
        <v>39</v>
      </c>
    </row>
    <row r="18" spans="1:31" ht="12.75" customHeight="1" x14ac:dyDescent="0.2">
      <c r="A18" s="6"/>
      <c r="B18" s="114" t="s">
        <v>31</v>
      </c>
      <c r="C18" s="117">
        <v>41</v>
      </c>
      <c r="D18" s="118">
        <v>48</v>
      </c>
      <c r="E18" s="119">
        <v>9</v>
      </c>
      <c r="F18" s="120">
        <v>14</v>
      </c>
      <c r="G18" s="120">
        <v>16</v>
      </c>
      <c r="H18" s="120">
        <v>16</v>
      </c>
      <c r="I18" s="120">
        <v>21</v>
      </c>
      <c r="J18" s="120">
        <v>8</v>
      </c>
      <c r="K18" s="120">
        <v>9</v>
      </c>
      <c r="L18" s="120">
        <v>17</v>
      </c>
      <c r="M18" s="120">
        <v>9</v>
      </c>
      <c r="N18" s="120">
        <v>11</v>
      </c>
      <c r="O18" s="121">
        <v>22</v>
      </c>
      <c r="P18" s="120">
        <v>5</v>
      </c>
      <c r="Q18" s="120">
        <v>5</v>
      </c>
      <c r="R18" s="120">
        <v>4</v>
      </c>
      <c r="S18" s="120">
        <v>5</v>
      </c>
      <c r="T18" s="120">
        <v>7</v>
      </c>
      <c r="U18" s="120">
        <v>0</v>
      </c>
      <c r="V18" s="120">
        <v>2</v>
      </c>
      <c r="W18" s="120">
        <v>2</v>
      </c>
      <c r="X18" s="120">
        <v>1</v>
      </c>
      <c r="Y18" s="120">
        <v>2</v>
      </c>
      <c r="Z18" s="120">
        <v>19</v>
      </c>
      <c r="AA18" s="120">
        <v>2</v>
      </c>
      <c r="AB18" s="120">
        <v>4</v>
      </c>
      <c r="AC18" s="120">
        <v>1</v>
      </c>
      <c r="AD18" s="120">
        <v>1</v>
      </c>
      <c r="AE18" s="114" t="s">
        <v>31</v>
      </c>
    </row>
    <row r="19" spans="1:31" ht="12.75" customHeight="1" x14ac:dyDescent="0.2">
      <c r="A19" s="6"/>
      <c r="B19" s="8" t="s">
        <v>10</v>
      </c>
      <c r="C19" s="61" t="s">
        <v>40</v>
      </c>
      <c r="D19" s="82" t="s">
        <v>40</v>
      </c>
      <c r="E19" s="78" t="s">
        <v>40</v>
      </c>
      <c r="F19" s="21" t="s">
        <v>40</v>
      </c>
      <c r="G19" s="21" t="s">
        <v>40</v>
      </c>
      <c r="H19" s="21" t="s">
        <v>40</v>
      </c>
      <c r="I19" s="21" t="s">
        <v>40</v>
      </c>
      <c r="J19" s="21" t="s">
        <v>40</v>
      </c>
      <c r="K19" s="21" t="s">
        <v>40</v>
      </c>
      <c r="L19" s="21" t="s">
        <v>40</v>
      </c>
      <c r="M19" s="21" t="s">
        <v>40</v>
      </c>
      <c r="N19" s="21" t="s">
        <v>40</v>
      </c>
      <c r="O19" s="105" t="s">
        <v>38</v>
      </c>
      <c r="P19" s="21" t="s">
        <v>38</v>
      </c>
      <c r="Q19" s="21" t="s">
        <v>38</v>
      </c>
      <c r="R19" s="21" t="s">
        <v>38</v>
      </c>
      <c r="S19" s="21" t="s">
        <v>38</v>
      </c>
      <c r="T19" s="21" t="s">
        <v>38</v>
      </c>
      <c r="U19" s="115" t="s">
        <v>38</v>
      </c>
      <c r="V19" s="115" t="s">
        <v>38</v>
      </c>
      <c r="W19" s="115" t="s">
        <v>38</v>
      </c>
      <c r="X19" s="115" t="s">
        <v>38</v>
      </c>
      <c r="Y19" s="115" t="s">
        <v>38</v>
      </c>
      <c r="Z19" s="115" t="s">
        <v>38</v>
      </c>
      <c r="AA19" s="115" t="s">
        <v>38</v>
      </c>
      <c r="AB19" s="115" t="s">
        <v>38</v>
      </c>
      <c r="AC19" s="115" t="s">
        <v>38</v>
      </c>
      <c r="AD19" s="115" t="s">
        <v>38</v>
      </c>
      <c r="AE19" s="8" t="s">
        <v>10</v>
      </c>
    </row>
    <row r="20" spans="1:31" ht="12.75" customHeight="1" x14ac:dyDescent="0.2">
      <c r="A20" s="6"/>
      <c r="B20" s="114" t="s">
        <v>14</v>
      </c>
      <c r="C20" s="117"/>
      <c r="D20" s="118"/>
      <c r="E20" s="119"/>
      <c r="F20" s="120"/>
      <c r="G20" s="120"/>
      <c r="H20" s="120"/>
      <c r="I20" s="120"/>
      <c r="J20" s="120"/>
      <c r="K20" s="120"/>
      <c r="L20" s="120"/>
      <c r="M20" s="120"/>
      <c r="N20" s="120"/>
      <c r="O20" s="121">
        <v>0</v>
      </c>
      <c r="P20" s="120">
        <v>0</v>
      </c>
      <c r="Q20" s="120">
        <v>0</v>
      </c>
      <c r="R20" s="120">
        <v>0</v>
      </c>
      <c r="S20" s="120">
        <v>1</v>
      </c>
      <c r="T20" s="120">
        <v>0</v>
      </c>
      <c r="U20" s="120">
        <v>0</v>
      </c>
      <c r="V20" s="120">
        <v>0</v>
      </c>
      <c r="W20" s="120">
        <v>0</v>
      </c>
      <c r="X20" s="120">
        <v>0</v>
      </c>
      <c r="Y20" s="120">
        <v>0</v>
      </c>
      <c r="Z20" s="120">
        <v>0</v>
      </c>
      <c r="AA20" s="120">
        <v>0</v>
      </c>
      <c r="AB20" s="120">
        <v>0</v>
      </c>
      <c r="AC20" s="120">
        <v>1</v>
      </c>
      <c r="AD20" s="120">
        <v>0</v>
      </c>
      <c r="AE20" s="114" t="s">
        <v>14</v>
      </c>
    </row>
    <row r="21" spans="1:31" ht="12.75" customHeight="1" x14ac:dyDescent="0.2">
      <c r="A21" s="6"/>
      <c r="B21" s="8" t="s">
        <v>15</v>
      </c>
      <c r="C21" s="62"/>
      <c r="D21" s="83"/>
      <c r="E21" s="16"/>
      <c r="F21" s="13"/>
      <c r="G21" s="13"/>
      <c r="H21" s="13"/>
      <c r="I21" s="13"/>
      <c r="J21" s="13"/>
      <c r="K21" s="13"/>
      <c r="L21" s="13"/>
      <c r="M21" s="13">
        <v>0</v>
      </c>
      <c r="N21" s="13">
        <v>0</v>
      </c>
      <c r="O21" s="104">
        <v>0</v>
      </c>
      <c r="P21" s="13">
        <v>0</v>
      </c>
      <c r="Q21" s="13">
        <v>0</v>
      </c>
      <c r="R21" s="13">
        <v>0</v>
      </c>
      <c r="S21" s="13">
        <v>0</v>
      </c>
      <c r="T21" s="13">
        <v>0</v>
      </c>
      <c r="U21" s="13">
        <v>0</v>
      </c>
      <c r="V21" s="13">
        <v>0</v>
      </c>
      <c r="W21" s="13">
        <v>0</v>
      </c>
      <c r="X21" s="13">
        <v>0</v>
      </c>
      <c r="Y21" s="13">
        <v>0</v>
      </c>
      <c r="Z21" s="13">
        <v>0</v>
      </c>
      <c r="AA21" s="13">
        <v>0</v>
      </c>
      <c r="AB21" s="13">
        <v>0</v>
      </c>
      <c r="AC21" s="13">
        <v>0</v>
      </c>
      <c r="AD21" s="13">
        <v>0</v>
      </c>
      <c r="AE21" s="8" t="s">
        <v>15</v>
      </c>
    </row>
    <row r="22" spans="1:31" ht="12.75" customHeight="1" x14ac:dyDescent="0.2">
      <c r="A22" s="6"/>
      <c r="B22" s="114" t="s">
        <v>32</v>
      </c>
      <c r="C22" s="117">
        <v>0</v>
      </c>
      <c r="D22" s="118">
        <v>1</v>
      </c>
      <c r="E22" s="119">
        <v>0</v>
      </c>
      <c r="F22" s="120">
        <v>0</v>
      </c>
      <c r="G22" s="120">
        <v>0</v>
      </c>
      <c r="H22" s="120">
        <v>0</v>
      </c>
      <c r="I22" s="120">
        <v>0</v>
      </c>
      <c r="J22" s="120">
        <v>0</v>
      </c>
      <c r="K22" s="120">
        <v>0</v>
      </c>
      <c r="L22" s="120">
        <v>0</v>
      </c>
      <c r="M22" s="120">
        <v>0</v>
      </c>
      <c r="N22" s="120">
        <v>0</v>
      </c>
      <c r="O22" s="121">
        <v>0</v>
      </c>
      <c r="P22" s="120"/>
      <c r="Q22" s="120"/>
      <c r="R22" s="120"/>
      <c r="S22" s="120">
        <v>0</v>
      </c>
      <c r="T22" s="120">
        <v>0</v>
      </c>
      <c r="U22" s="120">
        <v>0</v>
      </c>
      <c r="V22" s="120">
        <v>0</v>
      </c>
      <c r="W22" s="120">
        <v>0</v>
      </c>
      <c r="X22" s="120">
        <v>0</v>
      </c>
      <c r="Y22" s="120">
        <v>0</v>
      </c>
      <c r="Z22" s="120">
        <v>0</v>
      </c>
      <c r="AA22" s="120">
        <v>0</v>
      </c>
      <c r="AB22" s="120">
        <v>0</v>
      </c>
      <c r="AC22" s="120">
        <v>0</v>
      </c>
      <c r="AD22" s="120">
        <v>0</v>
      </c>
      <c r="AE22" s="114" t="s">
        <v>32</v>
      </c>
    </row>
    <row r="23" spans="1:31" ht="12.75" customHeight="1" x14ac:dyDescent="0.2">
      <c r="A23" s="6"/>
      <c r="B23" s="8" t="s">
        <v>13</v>
      </c>
      <c r="C23" s="62"/>
      <c r="D23" s="83"/>
      <c r="E23" s="16">
        <v>33</v>
      </c>
      <c r="F23" s="13">
        <v>11</v>
      </c>
      <c r="G23" s="13"/>
      <c r="H23" s="13"/>
      <c r="I23" s="13"/>
      <c r="J23" s="13">
        <v>11</v>
      </c>
      <c r="K23" s="13">
        <v>11</v>
      </c>
      <c r="L23" s="13">
        <v>12</v>
      </c>
      <c r="M23" s="13">
        <v>9</v>
      </c>
      <c r="N23" s="13">
        <v>8</v>
      </c>
      <c r="O23" s="104">
        <v>6</v>
      </c>
      <c r="P23" s="13">
        <v>4</v>
      </c>
      <c r="Q23" s="13">
        <v>14</v>
      </c>
      <c r="R23" s="13">
        <v>10</v>
      </c>
      <c r="S23" s="13">
        <v>0</v>
      </c>
      <c r="T23" s="13">
        <v>3</v>
      </c>
      <c r="U23" s="13">
        <v>3</v>
      </c>
      <c r="V23" s="13">
        <v>3</v>
      </c>
      <c r="W23" s="13">
        <v>4</v>
      </c>
      <c r="X23" s="13">
        <v>3</v>
      </c>
      <c r="Y23" s="13">
        <v>3</v>
      </c>
      <c r="Z23" s="13">
        <v>4</v>
      </c>
      <c r="AA23" s="13">
        <v>1</v>
      </c>
      <c r="AB23" s="13">
        <v>3</v>
      </c>
      <c r="AC23" s="13">
        <v>1</v>
      </c>
      <c r="AD23" s="13">
        <v>3</v>
      </c>
      <c r="AE23" s="8" t="s">
        <v>13</v>
      </c>
    </row>
    <row r="24" spans="1:31" ht="12.75" customHeight="1" x14ac:dyDescent="0.2">
      <c r="A24" s="6"/>
      <c r="B24" s="114" t="s">
        <v>16</v>
      </c>
      <c r="C24" s="122" t="s">
        <v>40</v>
      </c>
      <c r="D24" s="123" t="s">
        <v>40</v>
      </c>
      <c r="E24" s="124" t="s">
        <v>40</v>
      </c>
      <c r="F24" s="125" t="s">
        <v>40</v>
      </c>
      <c r="G24" s="125" t="s">
        <v>40</v>
      </c>
      <c r="H24" s="125" t="s">
        <v>40</v>
      </c>
      <c r="I24" s="125" t="s">
        <v>40</v>
      </c>
      <c r="J24" s="125" t="s">
        <v>40</v>
      </c>
      <c r="K24" s="125" t="s">
        <v>40</v>
      </c>
      <c r="L24" s="125" t="s">
        <v>40</v>
      </c>
      <c r="M24" s="125" t="s">
        <v>40</v>
      </c>
      <c r="N24" s="125" t="s">
        <v>40</v>
      </c>
      <c r="O24" s="126" t="s">
        <v>38</v>
      </c>
      <c r="P24" s="125" t="s">
        <v>38</v>
      </c>
      <c r="Q24" s="125" t="s">
        <v>38</v>
      </c>
      <c r="R24" s="125" t="s">
        <v>38</v>
      </c>
      <c r="S24" s="125" t="s">
        <v>38</v>
      </c>
      <c r="T24" s="125" t="s">
        <v>38</v>
      </c>
      <c r="U24" s="127" t="s">
        <v>38</v>
      </c>
      <c r="V24" s="127" t="s">
        <v>38</v>
      </c>
      <c r="W24" s="127" t="s">
        <v>38</v>
      </c>
      <c r="X24" s="127" t="s">
        <v>38</v>
      </c>
      <c r="Y24" s="127" t="s">
        <v>38</v>
      </c>
      <c r="Z24" s="127" t="s">
        <v>38</v>
      </c>
      <c r="AA24" s="127" t="s">
        <v>38</v>
      </c>
      <c r="AB24" s="127" t="s">
        <v>38</v>
      </c>
      <c r="AC24" s="127" t="s">
        <v>38</v>
      </c>
      <c r="AD24" s="127" t="s">
        <v>38</v>
      </c>
      <c r="AE24" s="114" t="s">
        <v>16</v>
      </c>
    </row>
    <row r="25" spans="1:31" ht="12.75" customHeight="1" x14ac:dyDescent="0.2">
      <c r="A25" s="6"/>
      <c r="B25" s="113" t="s">
        <v>24</v>
      </c>
      <c r="C25" s="62">
        <v>10</v>
      </c>
      <c r="D25" s="83">
        <v>8</v>
      </c>
      <c r="E25" s="16">
        <v>2</v>
      </c>
      <c r="F25" s="13">
        <v>1</v>
      </c>
      <c r="G25" s="13">
        <v>0</v>
      </c>
      <c r="H25" s="13">
        <v>0</v>
      </c>
      <c r="I25" s="13">
        <v>1</v>
      </c>
      <c r="J25" s="13">
        <v>0</v>
      </c>
      <c r="K25" s="13">
        <v>0</v>
      </c>
      <c r="L25" s="13">
        <v>0</v>
      </c>
      <c r="M25" s="13">
        <v>0</v>
      </c>
      <c r="N25" s="13">
        <v>0</v>
      </c>
      <c r="O25" s="104">
        <v>0</v>
      </c>
      <c r="P25" s="13">
        <v>1</v>
      </c>
      <c r="Q25" s="13">
        <v>0</v>
      </c>
      <c r="R25" s="13">
        <v>1</v>
      </c>
      <c r="S25" s="13">
        <v>0</v>
      </c>
      <c r="T25" s="13">
        <v>0</v>
      </c>
      <c r="U25" s="13">
        <v>0</v>
      </c>
      <c r="V25" s="13">
        <v>1</v>
      </c>
      <c r="W25" s="13">
        <v>0</v>
      </c>
      <c r="X25" s="13">
        <v>0</v>
      </c>
      <c r="Y25" s="13">
        <v>0</v>
      </c>
      <c r="Z25" s="13">
        <v>1</v>
      </c>
      <c r="AA25" s="13">
        <v>0</v>
      </c>
      <c r="AB25" s="13">
        <v>0</v>
      </c>
      <c r="AC25" s="13">
        <v>0</v>
      </c>
      <c r="AD25" s="13">
        <v>0</v>
      </c>
      <c r="AE25" s="113" t="s">
        <v>24</v>
      </c>
    </row>
    <row r="26" spans="1:31" ht="12.75" customHeight="1" x14ac:dyDescent="0.2">
      <c r="A26" s="6"/>
      <c r="B26" s="114" t="s">
        <v>33</v>
      </c>
      <c r="C26" s="117">
        <v>26</v>
      </c>
      <c r="D26" s="118">
        <v>9</v>
      </c>
      <c r="E26" s="119">
        <v>6</v>
      </c>
      <c r="F26" s="120">
        <v>3</v>
      </c>
      <c r="G26" s="120">
        <v>1</v>
      </c>
      <c r="H26" s="120">
        <v>4</v>
      </c>
      <c r="I26" s="120">
        <v>8</v>
      </c>
      <c r="J26" s="120">
        <v>4</v>
      </c>
      <c r="K26" s="120">
        <v>3</v>
      </c>
      <c r="L26" s="120">
        <v>13</v>
      </c>
      <c r="M26" s="120">
        <v>7</v>
      </c>
      <c r="N26" s="120">
        <v>2</v>
      </c>
      <c r="O26" s="121">
        <v>1</v>
      </c>
      <c r="P26" s="120">
        <v>0</v>
      </c>
      <c r="Q26" s="120">
        <v>1</v>
      </c>
      <c r="R26" s="120">
        <v>2</v>
      </c>
      <c r="S26" s="120">
        <v>1</v>
      </c>
      <c r="T26" s="120">
        <v>0</v>
      </c>
      <c r="U26" s="120">
        <v>0</v>
      </c>
      <c r="V26" s="120">
        <v>0</v>
      </c>
      <c r="W26" s="120">
        <v>0</v>
      </c>
      <c r="X26" s="120">
        <v>0</v>
      </c>
      <c r="Y26" s="120">
        <v>1</v>
      </c>
      <c r="Z26" s="120">
        <v>0</v>
      </c>
      <c r="AA26" s="120">
        <v>0</v>
      </c>
      <c r="AB26" s="120">
        <v>1</v>
      </c>
      <c r="AC26" s="120">
        <v>0</v>
      </c>
      <c r="AD26" s="120"/>
      <c r="AE26" s="114" t="s">
        <v>33</v>
      </c>
    </row>
    <row r="27" spans="1:31" ht="12.75" customHeight="1" x14ac:dyDescent="0.2">
      <c r="A27" s="6"/>
      <c r="B27" s="8" t="s">
        <v>17</v>
      </c>
      <c r="C27" s="62">
        <v>20</v>
      </c>
      <c r="D27" s="83"/>
      <c r="E27" s="16">
        <v>21</v>
      </c>
      <c r="F27" s="13">
        <v>0</v>
      </c>
      <c r="G27" s="13"/>
      <c r="H27" s="13"/>
      <c r="I27" s="13"/>
      <c r="J27" s="13">
        <v>20</v>
      </c>
      <c r="K27" s="13">
        <v>0</v>
      </c>
      <c r="L27" s="13">
        <v>16</v>
      </c>
      <c r="M27" s="13">
        <v>11</v>
      </c>
      <c r="N27" s="13">
        <v>15</v>
      </c>
      <c r="O27" s="104">
        <v>0</v>
      </c>
      <c r="P27" s="13">
        <v>9</v>
      </c>
      <c r="Q27" s="13">
        <v>9</v>
      </c>
      <c r="R27" s="13">
        <v>8</v>
      </c>
      <c r="S27" s="13">
        <v>8</v>
      </c>
      <c r="T27" s="13">
        <v>7</v>
      </c>
      <c r="U27" s="13">
        <v>10</v>
      </c>
      <c r="V27" s="13">
        <v>15</v>
      </c>
      <c r="W27" s="13">
        <v>6</v>
      </c>
      <c r="X27" s="13">
        <v>2</v>
      </c>
      <c r="Y27" s="13">
        <v>3</v>
      </c>
      <c r="Z27" s="13">
        <v>1</v>
      </c>
      <c r="AA27" s="13">
        <v>1</v>
      </c>
      <c r="AB27" s="13">
        <v>2</v>
      </c>
      <c r="AC27" s="13">
        <v>0</v>
      </c>
      <c r="AD27" s="13">
        <v>0</v>
      </c>
      <c r="AE27" s="8" t="s">
        <v>17</v>
      </c>
    </row>
    <row r="28" spans="1:31" ht="12.75" customHeight="1" x14ac:dyDescent="0.2">
      <c r="A28" s="6"/>
      <c r="B28" s="114" t="s">
        <v>34</v>
      </c>
      <c r="C28" s="117">
        <v>19</v>
      </c>
      <c r="D28" s="118">
        <v>29</v>
      </c>
      <c r="E28" s="119">
        <v>22</v>
      </c>
      <c r="F28" s="120">
        <v>10</v>
      </c>
      <c r="G28" s="120">
        <v>14</v>
      </c>
      <c r="H28" s="120">
        <v>8</v>
      </c>
      <c r="I28" s="120">
        <v>8</v>
      </c>
      <c r="J28" s="120">
        <v>2</v>
      </c>
      <c r="K28" s="120">
        <v>11</v>
      </c>
      <c r="L28" s="120">
        <v>8</v>
      </c>
      <c r="M28" s="120">
        <v>15</v>
      </c>
      <c r="N28" s="120">
        <v>8</v>
      </c>
      <c r="O28" s="121">
        <v>7</v>
      </c>
      <c r="P28" s="120">
        <v>0</v>
      </c>
      <c r="Q28" s="120">
        <v>1</v>
      </c>
      <c r="R28" s="120">
        <v>3</v>
      </c>
      <c r="S28" s="120">
        <v>0</v>
      </c>
      <c r="T28" s="120">
        <v>1</v>
      </c>
      <c r="U28" s="120">
        <v>0</v>
      </c>
      <c r="V28" s="120">
        <v>0</v>
      </c>
      <c r="W28" s="120">
        <v>1</v>
      </c>
      <c r="X28" s="120">
        <v>0</v>
      </c>
      <c r="Y28" s="120">
        <v>0</v>
      </c>
      <c r="Z28" s="120">
        <v>0</v>
      </c>
      <c r="AA28" s="120">
        <v>0</v>
      </c>
      <c r="AB28" s="120">
        <v>0</v>
      </c>
      <c r="AC28" s="120">
        <v>0</v>
      </c>
      <c r="AD28" s="120">
        <v>0</v>
      </c>
      <c r="AE28" s="114" t="s">
        <v>34</v>
      </c>
    </row>
    <row r="29" spans="1:31" ht="12.75" customHeight="1" x14ac:dyDescent="0.2">
      <c r="A29" s="6"/>
      <c r="B29" s="8" t="s">
        <v>18</v>
      </c>
      <c r="C29" s="62"/>
      <c r="D29" s="83"/>
      <c r="E29" s="16"/>
      <c r="F29" s="13">
        <v>0</v>
      </c>
      <c r="G29" s="13"/>
      <c r="H29" s="13"/>
      <c r="I29" s="13"/>
      <c r="J29" s="13">
        <v>0</v>
      </c>
      <c r="K29" s="13">
        <v>8</v>
      </c>
      <c r="L29" s="13">
        <v>4</v>
      </c>
      <c r="M29" s="13">
        <v>0</v>
      </c>
      <c r="N29" s="13">
        <v>1</v>
      </c>
      <c r="O29" s="104">
        <v>1</v>
      </c>
      <c r="P29" s="13">
        <v>8</v>
      </c>
      <c r="Q29" s="13">
        <v>0</v>
      </c>
      <c r="R29" s="13">
        <v>15</v>
      </c>
      <c r="S29" s="13">
        <v>4</v>
      </c>
      <c r="T29" s="13">
        <v>4</v>
      </c>
      <c r="U29" s="13">
        <v>0</v>
      </c>
      <c r="V29" s="13">
        <v>1</v>
      </c>
      <c r="W29" s="13">
        <v>1</v>
      </c>
      <c r="X29" s="13">
        <v>1</v>
      </c>
      <c r="Y29" s="13">
        <v>3</v>
      </c>
      <c r="Z29" s="13">
        <v>0</v>
      </c>
      <c r="AA29" s="13">
        <v>0</v>
      </c>
      <c r="AB29" s="13">
        <v>0</v>
      </c>
      <c r="AC29" s="13">
        <v>0</v>
      </c>
      <c r="AD29" s="13">
        <v>1</v>
      </c>
      <c r="AE29" s="8" t="s">
        <v>18</v>
      </c>
    </row>
    <row r="30" spans="1:31" ht="12.75" customHeight="1" x14ac:dyDescent="0.2">
      <c r="A30" s="6"/>
      <c r="B30" s="114" t="s">
        <v>20</v>
      </c>
      <c r="C30" s="117"/>
      <c r="D30" s="118"/>
      <c r="E30" s="119"/>
      <c r="F30" s="120">
        <v>0</v>
      </c>
      <c r="G30" s="120"/>
      <c r="H30" s="120"/>
      <c r="I30" s="120"/>
      <c r="J30" s="120">
        <v>0</v>
      </c>
      <c r="K30" s="120">
        <v>0</v>
      </c>
      <c r="L30" s="120">
        <v>1</v>
      </c>
      <c r="M30" s="120">
        <v>1</v>
      </c>
      <c r="N30" s="120">
        <v>0</v>
      </c>
      <c r="O30" s="121">
        <v>0</v>
      </c>
      <c r="P30" s="120">
        <v>0</v>
      </c>
      <c r="Q30" s="120">
        <v>0</v>
      </c>
      <c r="R30" s="120">
        <v>0</v>
      </c>
      <c r="S30" s="120">
        <v>0</v>
      </c>
      <c r="T30" s="120">
        <v>0</v>
      </c>
      <c r="U30" s="120">
        <v>0</v>
      </c>
      <c r="V30" s="120">
        <v>0</v>
      </c>
      <c r="W30" s="120">
        <v>0</v>
      </c>
      <c r="X30" s="120">
        <v>0</v>
      </c>
      <c r="Y30" s="120">
        <v>0</v>
      </c>
      <c r="Z30" s="120">
        <v>0</v>
      </c>
      <c r="AA30" s="120">
        <v>0</v>
      </c>
      <c r="AB30" s="120">
        <v>1</v>
      </c>
      <c r="AC30" s="120">
        <v>0</v>
      </c>
      <c r="AD30" s="120">
        <v>0</v>
      </c>
      <c r="AE30" s="114" t="s">
        <v>20</v>
      </c>
    </row>
    <row r="31" spans="1:31" ht="12.75" customHeight="1" x14ac:dyDescent="0.2">
      <c r="A31" s="6"/>
      <c r="B31" s="8" t="s">
        <v>19</v>
      </c>
      <c r="C31" s="61"/>
      <c r="D31" s="82"/>
      <c r="E31" s="78"/>
      <c r="F31" s="13">
        <v>0</v>
      </c>
      <c r="G31" s="13"/>
      <c r="H31" s="13"/>
      <c r="I31" s="13"/>
      <c r="J31" s="13">
        <v>0</v>
      </c>
      <c r="K31" s="13">
        <v>0</v>
      </c>
      <c r="L31" s="13">
        <v>2</v>
      </c>
      <c r="M31" s="13">
        <v>2</v>
      </c>
      <c r="N31" s="13">
        <v>2</v>
      </c>
      <c r="O31" s="104">
        <v>0</v>
      </c>
      <c r="P31" s="13">
        <v>4</v>
      </c>
      <c r="Q31" s="13">
        <v>1</v>
      </c>
      <c r="R31" s="13">
        <v>2</v>
      </c>
      <c r="S31" s="13">
        <v>2</v>
      </c>
      <c r="T31" s="13">
        <v>0</v>
      </c>
      <c r="U31" s="13">
        <v>1</v>
      </c>
      <c r="V31" s="13">
        <v>1</v>
      </c>
      <c r="W31" s="13">
        <v>0</v>
      </c>
      <c r="X31" s="13">
        <v>0</v>
      </c>
      <c r="Y31" s="13">
        <v>0</v>
      </c>
      <c r="Z31" s="13">
        <v>0</v>
      </c>
      <c r="AA31" s="13">
        <v>1</v>
      </c>
      <c r="AB31" s="13">
        <v>1</v>
      </c>
      <c r="AC31" s="13">
        <v>1</v>
      </c>
      <c r="AD31" s="13">
        <v>0</v>
      </c>
      <c r="AE31" s="8" t="s">
        <v>19</v>
      </c>
    </row>
    <row r="32" spans="1:31" ht="12.75" customHeight="1" x14ac:dyDescent="0.2">
      <c r="A32" s="6"/>
      <c r="B32" s="114" t="s">
        <v>35</v>
      </c>
      <c r="C32" s="117">
        <v>5</v>
      </c>
      <c r="D32" s="118">
        <v>4</v>
      </c>
      <c r="E32" s="119">
        <v>0</v>
      </c>
      <c r="F32" s="120">
        <v>3</v>
      </c>
      <c r="G32" s="120">
        <v>1</v>
      </c>
      <c r="H32" s="120">
        <v>10</v>
      </c>
      <c r="I32" s="120">
        <v>1</v>
      </c>
      <c r="J32" s="120">
        <v>2</v>
      </c>
      <c r="K32" s="120">
        <v>2</v>
      </c>
      <c r="L32" s="120">
        <v>0</v>
      </c>
      <c r="M32" s="120">
        <v>0</v>
      </c>
      <c r="N32" s="120">
        <v>2</v>
      </c>
      <c r="O32" s="121">
        <v>0</v>
      </c>
      <c r="P32" s="120">
        <v>1</v>
      </c>
      <c r="Q32" s="120">
        <v>0</v>
      </c>
      <c r="R32" s="120">
        <v>0</v>
      </c>
      <c r="S32" s="120">
        <v>0</v>
      </c>
      <c r="T32" s="120">
        <v>0</v>
      </c>
      <c r="U32" s="120">
        <v>0</v>
      </c>
      <c r="V32" s="120">
        <v>0</v>
      </c>
      <c r="W32" s="120">
        <v>0</v>
      </c>
      <c r="X32" s="120">
        <v>0</v>
      </c>
      <c r="Y32" s="120">
        <v>0</v>
      </c>
      <c r="Z32" s="120">
        <v>0</v>
      </c>
      <c r="AA32" s="120">
        <v>0</v>
      </c>
      <c r="AB32" s="120">
        <v>0</v>
      </c>
      <c r="AC32" s="120">
        <v>0</v>
      </c>
      <c r="AD32" s="120">
        <v>0</v>
      </c>
      <c r="AE32" s="114" t="s">
        <v>35</v>
      </c>
    </row>
    <row r="33" spans="1:31" ht="12.75" customHeight="1" x14ac:dyDescent="0.2">
      <c r="A33" s="6"/>
      <c r="B33" s="9" t="s">
        <v>36</v>
      </c>
      <c r="C33" s="63">
        <v>6</v>
      </c>
      <c r="D33" s="84">
        <v>25</v>
      </c>
      <c r="E33" s="23">
        <v>3</v>
      </c>
      <c r="F33" s="19">
        <v>0</v>
      </c>
      <c r="G33" s="19">
        <v>2</v>
      </c>
      <c r="H33" s="19">
        <v>0</v>
      </c>
      <c r="I33" s="19">
        <v>0</v>
      </c>
      <c r="J33" s="19">
        <v>0</v>
      </c>
      <c r="K33" s="19">
        <v>0</v>
      </c>
      <c r="L33" s="19">
        <v>0</v>
      </c>
      <c r="M33" s="19">
        <v>0</v>
      </c>
      <c r="N33" s="19">
        <v>2</v>
      </c>
      <c r="O33" s="150">
        <v>0</v>
      </c>
      <c r="P33" s="19">
        <v>0</v>
      </c>
      <c r="Q33" s="19">
        <v>0</v>
      </c>
      <c r="R33" s="19">
        <v>0</v>
      </c>
      <c r="S33" s="19">
        <v>0</v>
      </c>
      <c r="T33" s="19">
        <v>2</v>
      </c>
      <c r="U33" s="19">
        <v>0</v>
      </c>
      <c r="V33" s="19">
        <v>0</v>
      </c>
      <c r="W33" s="19">
        <v>0</v>
      </c>
      <c r="X33" s="19">
        <v>0</v>
      </c>
      <c r="Y33" s="19">
        <v>0</v>
      </c>
      <c r="Z33" s="19">
        <v>0</v>
      </c>
      <c r="AA33" s="19">
        <v>0</v>
      </c>
      <c r="AB33" s="19">
        <v>0</v>
      </c>
      <c r="AC33" s="19">
        <v>0</v>
      </c>
      <c r="AD33" s="19">
        <v>0</v>
      </c>
      <c r="AE33" s="9" t="s">
        <v>36</v>
      </c>
    </row>
    <row r="34" spans="1:31" ht="12.75" customHeight="1" x14ac:dyDescent="0.2">
      <c r="A34" s="6"/>
      <c r="B34" s="114" t="s">
        <v>7</v>
      </c>
      <c r="C34" s="122" t="s">
        <v>40</v>
      </c>
      <c r="D34" s="123" t="s">
        <v>40</v>
      </c>
      <c r="E34" s="124" t="s">
        <v>40</v>
      </c>
      <c r="F34" s="125" t="s">
        <v>40</v>
      </c>
      <c r="G34" s="125" t="s">
        <v>40</v>
      </c>
      <c r="H34" s="125" t="s">
        <v>40</v>
      </c>
      <c r="I34" s="125" t="s">
        <v>40</v>
      </c>
      <c r="J34" s="125" t="s">
        <v>40</v>
      </c>
      <c r="K34" s="125" t="s">
        <v>40</v>
      </c>
      <c r="L34" s="125" t="s">
        <v>40</v>
      </c>
      <c r="M34" s="125" t="s">
        <v>40</v>
      </c>
      <c r="N34" s="136" t="s">
        <v>40</v>
      </c>
      <c r="O34" s="136" t="s">
        <v>38</v>
      </c>
      <c r="P34" s="136" t="s">
        <v>38</v>
      </c>
      <c r="Q34" s="136" t="s">
        <v>38</v>
      </c>
      <c r="R34" s="125" t="s">
        <v>38</v>
      </c>
      <c r="S34" s="125" t="s">
        <v>38</v>
      </c>
      <c r="T34" s="125" t="s">
        <v>38</v>
      </c>
      <c r="U34" s="125" t="s">
        <v>38</v>
      </c>
      <c r="V34" s="127" t="s">
        <v>38</v>
      </c>
      <c r="W34" s="127" t="s">
        <v>38</v>
      </c>
      <c r="X34" s="127" t="s">
        <v>38</v>
      </c>
      <c r="Y34" s="127" t="s">
        <v>38</v>
      </c>
      <c r="Z34" s="127" t="s">
        <v>38</v>
      </c>
      <c r="AA34" s="127" t="s">
        <v>38</v>
      </c>
      <c r="AB34" s="127" t="s">
        <v>38</v>
      </c>
      <c r="AC34" s="127" t="s">
        <v>38</v>
      </c>
      <c r="AD34" s="127" t="s">
        <v>38</v>
      </c>
      <c r="AE34" s="114" t="s">
        <v>7</v>
      </c>
    </row>
    <row r="35" spans="1:31" ht="12.75" customHeight="1" x14ac:dyDescent="0.2">
      <c r="A35" s="6"/>
      <c r="B35" s="8" t="s">
        <v>37</v>
      </c>
      <c r="C35" s="62">
        <v>1</v>
      </c>
      <c r="D35" s="83">
        <v>1</v>
      </c>
      <c r="E35" s="16">
        <v>4</v>
      </c>
      <c r="F35" s="13">
        <v>0</v>
      </c>
      <c r="G35" s="13"/>
      <c r="H35" s="13"/>
      <c r="I35" s="13"/>
      <c r="J35" s="13">
        <v>32</v>
      </c>
      <c r="K35" s="13">
        <v>2</v>
      </c>
      <c r="L35" s="13">
        <v>0</v>
      </c>
      <c r="M35" s="13">
        <v>0</v>
      </c>
      <c r="N35" s="13">
        <v>0</v>
      </c>
      <c r="O35" s="104">
        <v>0</v>
      </c>
      <c r="P35" s="13">
        <v>1</v>
      </c>
      <c r="Q35" s="13">
        <v>0</v>
      </c>
      <c r="R35" s="13">
        <v>0</v>
      </c>
      <c r="S35" s="13">
        <v>0</v>
      </c>
      <c r="T35" s="13">
        <v>0</v>
      </c>
      <c r="U35" s="13">
        <v>0</v>
      </c>
      <c r="V35" s="13">
        <v>0</v>
      </c>
      <c r="W35" s="13">
        <v>0</v>
      </c>
      <c r="X35" s="13">
        <v>0</v>
      </c>
      <c r="Y35" s="13">
        <v>0</v>
      </c>
      <c r="Z35" s="13">
        <v>0</v>
      </c>
      <c r="AA35" s="13">
        <v>0</v>
      </c>
      <c r="AB35" s="13">
        <v>1</v>
      </c>
      <c r="AC35" s="13">
        <v>0</v>
      </c>
      <c r="AD35" s="13">
        <v>0</v>
      </c>
      <c r="AE35" s="8" t="s">
        <v>37</v>
      </c>
    </row>
    <row r="36" spans="1:31" ht="28.5" customHeight="1" x14ac:dyDescent="0.2">
      <c r="A36" s="6"/>
      <c r="B36" s="128" t="s">
        <v>8</v>
      </c>
      <c r="C36" s="129">
        <v>13</v>
      </c>
      <c r="D36" s="130">
        <v>7</v>
      </c>
      <c r="E36" s="131">
        <v>8</v>
      </c>
      <c r="F36" s="132">
        <v>14</v>
      </c>
      <c r="G36" s="132"/>
      <c r="H36" s="132"/>
      <c r="I36" s="132"/>
      <c r="J36" s="132">
        <v>2</v>
      </c>
      <c r="K36" s="132">
        <v>3</v>
      </c>
      <c r="L36" s="132">
        <v>4</v>
      </c>
      <c r="M36" s="132">
        <v>9</v>
      </c>
      <c r="N36" s="132">
        <v>1</v>
      </c>
      <c r="O36" s="132">
        <v>3</v>
      </c>
      <c r="P36" s="132">
        <v>0</v>
      </c>
      <c r="Q36" s="132">
        <v>0</v>
      </c>
      <c r="R36" s="132">
        <v>0</v>
      </c>
      <c r="S36" s="139">
        <v>1</v>
      </c>
      <c r="T36" s="137">
        <v>0</v>
      </c>
      <c r="U36" s="137">
        <v>1</v>
      </c>
      <c r="V36" s="137">
        <v>0</v>
      </c>
      <c r="W36" s="137">
        <v>0</v>
      </c>
      <c r="X36" s="137">
        <v>1</v>
      </c>
      <c r="Y36" s="137">
        <v>0</v>
      </c>
      <c r="Z36" s="137">
        <v>0</v>
      </c>
      <c r="AA36" s="137">
        <v>0</v>
      </c>
      <c r="AB36" s="137">
        <v>0</v>
      </c>
      <c r="AC36" s="137">
        <v>0</v>
      </c>
      <c r="AD36" s="137">
        <v>0</v>
      </c>
      <c r="AE36" s="128" t="s">
        <v>8</v>
      </c>
    </row>
    <row r="37" spans="1:31" ht="12.75" customHeight="1" x14ac:dyDescent="0.2">
      <c r="A37" s="6"/>
      <c r="B37" s="8" t="s">
        <v>79</v>
      </c>
      <c r="C37" s="62"/>
      <c r="D37" s="83"/>
      <c r="E37" s="16"/>
      <c r="F37" s="13"/>
      <c r="G37" s="13"/>
      <c r="H37" s="13"/>
      <c r="I37" s="13"/>
      <c r="J37" s="13"/>
      <c r="K37" s="13"/>
      <c r="L37" s="13"/>
      <c r="M37" s="13"/>
      <c r="N37" s="13"/>
      <c r="O37" s="13"/>
      <c r="P37" s="13"/>
      <c r="Q37" s="13"/>
      <c r="R37" s="13"/>
      <c r="S37" s="13"/>
      <c r="T37" s="13"/>
      <c r="U37" s="13"/>
      <c r="V37" s="13"/>
      <c r="W37" s="13">
        <v>0</v>
      </c>
      <c r="X37" s="13">
        <v>0</v>
      </c>
      <c r="Y37" s="13">
        <v>0</v>
      </c>
      <c r="Z37" s="13">
        <v>0</v>
      </c>
      <c r="AA37" s="13">
        <v>0</v>
      </c>
      <c r="AB37" s="13">
        <v>0</v>
      </c>
      <c r="AC37" s="253">
        <v>0</v>
      </c>
      <c r="AD37" s="253">
        <v>0</v>
      </c>
      <c r="AE37" s="8" t="s">
        <v>79</v>
      </c>
    </row>
    <row r="38" spans="1:31" ht="12.75" customHeight="1" x14ac:dyDescent="0.2">
      <c r="A38" s="6"/>
      <c r="B38" s="114" t="s">
        <v>42</v>
      </c>
      <c r="C38" s="117"/>
      <c r="D38" s="118"/>
      <c r="E38" s="119"/>
      <c r="F38" s="120"/>
      <c r="G38" s="120"/>
      <c r="H38" s="120"/>
      <c r="I38" s="120"/>
      <c r="J38" s="120"/>
      <c r="K38" s="120"/>
      <c r="L38" s="120"/>
      <c r="M38" s="120"/>
      <c r="N38" s="120"/>
      <c r="O38" s="120">
        <v>0</v>
      </c>
      <c r="P38" s="120">
        <v>0</v>
      </c>
      <c r="Q38" s="120">
        <v>0</v>
      </c>
      <c r="R38" s="120">
        <v>2</v>
      </c>
      <c r="S38" s="120">
        <v>2</v>
      </c>
      <c r="T38" s="120">
        <v>0</v>
      </c>
      <c r="U38" s="254">
        <v>0</v>
      </c>
      <c r="V38" s="254">
        <v>0</v>
      </c>
      <c r="W38" s="254">
        <v>0</v>
      </c>
      <c r="X38" s="254">
        <v>0</v>
      </c>
      <c r="Y38" s="254">
        <v>0</v>
      </c>
      <c r="Z38" s="254">
        <v>0</v>
      </c>
      <c r="AA38" s="254">
        <v>0</v>
      </c>
      <c r="AB38" s="254">
        <v>0</v>
      </c>
      <c r="AC38" s="254">
        <v>0</v>
      </c>
      <c r="AD38" s="254">
        <v>0</v>
      </c>
      <c r="AE38" s="114" t="s">
        <v>42</v>
      </c>
    </row>
    <row r="39" spans="1:31" ht="11.25" customHeight="1" x14ac:dyDescent="0.2">
      <c r="A39" s="6"/>
      <c r="B39" s="8" t="s">
        <v>82</v>
      </c>
      <c r="C39" s="62"/>
      <c r="D39" s="83"/>
      <c r="E39" s="16"/>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8" t="s">
        <v>82</v>
      </c>
    </row>
    <row r="40" spans="1:31" ht="12.75" customHeight="1" x14ac:dyDescent="0.2">
      <c r="A40" s="6"/>
      <c r="B40" s="114" t="s">
        <v>80</v>
      </c>
      <c r="C40" s="117"/>
      <c r="D40" s="118"/>
      <c r="E40" s="119"/>
      <c r="F40" s="120"/>
      <c r="G40" s="120"/>
      <c r="H40" s="120"/>
      <c r="I40" s="120"/>
      <c r="J40" s="120"/>
      <c r="K40" s="120"/>
      <c r="L40" s="120"/>
      <c r="M40" s="120"/>
      <c r="N40" s="120"/>
      <c r="O40" s="120"/>
      <c r="P40" s="120"/>
      <c r="Q40" s="120"/>
      <c r="R40" s="120"/>
      <c r="S40" s="120"/>
      <c r="T40" s="120"/>
      <c r="U40" s="135"/>
      <c r="V40" s="254">
        <v>0</v>
      </c>
      <c r="W40" s="254">
        <v>0</v>
      </c>
      <c r="X40" s="135">
        <v>1</v>
      </c>
      <c r="Y40" s="254">
        <v>0</v>
      </c>
      <c r="Z40" s="254">
        <v>0</v>
      </c>
      <c r="AA40" s="254">
        <v>4</v>
      </c>
      <c r="AB40" s="254">
        <v>0</v>
      </c>
      <c r="AC40" s="254">
        <v>0</v>
      </c>
      <c r="AD40" s="135">
        <v>0</v>
      </c>
      <c r="AE40" s="114" t="s">
        <v>80</v>
      </c>
    </row>
    <row r="41" spans="1:31" ht="12.75" customHeight="1" x14ac:dyDescent="0.2">
      <c r="A41" s="6"/>
      <c r="B41" s="9" t="s">
        <v>21</v>
      </c>
      <c r="C41" s="63">
        <v>7</v>
      </c>
      <c r="D41" s="84">
        <v>44</v>
      </c>
      <c r="E41" s="23">
        <v>17</v>
      </c>
      <c r="F41" s="19">
        <v>12</v>
      </c>
      <c r="G41" s="19"/>
      <c r="H41" s="19"/>
      <c r="I41" s="19"/>
      <c r="J41" s="19">
        <v>9</v>
      </c>
      <c r="K41" s="19">
        <v>11</v>
      </c>
      <c r="L41" s="19">
        <v>7</v>
      </c>
      <c r="M41" s="19">
        <v>8</v>
      </c>
      <c r="N41" s="19">
        <v>46</v>
      </c>
      <c r="O41" s="19">
        <v>10</v>
      </c>
      <c r="P41" s="19">
        <v>6</v>
      </c>
      <c r="Q41" s="19">
        <v>1</v>
      </c>
      <c r="R41" s="19">
        <v>9</v>
      </c>
      <c r="S41" s="19">
        <v>7</v>
      </c>
      <c r="T41" s="19">
        <v>3</v>
      </c>
      <c r="U41" s="19">
        <v>1</v>
      </c>
      <c r="V41" s="19">
        <v>3</v>
      </c>
      <c r="W41" s="19">
        <v>1</v>
      </c>
      <c r="X41" s="19">
        <v>1</v>
      </c>
      <c r="Y41" s="19">
        <v>0</v>
      </c>
      <c r="Z41" s="19">
        <v>1</v>
      </c>
      <c r="AA41" s="19">
        <v>0</v>
      </c>
      <c r="AB41" s="19">
        <v>32</v>
      </c>
      <c r="AC41" s="19">
        <v>1</v>
      </c>
      <c r="AD41" s="19">
        <v>0</v>
      </c>
      <c r="AE41" s="9" t="s">
        <v>21</v>
      </c>
    </row>
    <row r="42" spans="1:31" ht="12.75" customHeight="1" x14ac:dyDescent="0.2">
      <c r="A42" s="6"/>
      <c r="B42" s="128" t="s">
        <v>25</v>
      </c>
      <c r="C42" s="129">
        <v>41</v>
      </c>
      <c r="D42" s="130">
        <v>46</v>
      </c>
      <c r="E42" s="131">
        <v>37</v>
      </c>
      <c r="F42" s="132">
        <v>17</v>
      </c>
      <c r="G42" s="132">
        <v>26</v>
      </c>
      <c r="H42" s="132">
        <v>16</v>
      </c>
      <c r="I42" s="132">
        <v>37</v>
      </c>
      <c r="J42" s="132">
        <v>20</v>
      </c>
      <c r="K42" s="132">
        <v>10</v>
      </c>
      <c r="L42" s="132">
        <v>23</v>
      </c>
      <c r="M42" s="132">
        <v>10</v>
      </c>
      <c r="N42" s="132">
        <v>18</v>
      </c>
      <c r="O42" s="133">
        <v>8</v>
      </c>
      <c r="P42" s="132">
        <v>0</v>
      </c>
      <c r="Q42" s="132">
        <v>3</v>
      </c>
      <c r="R42" s="132">
        <v>0</v>
      </c>
      <c r="S42" s="132">
        <v>0</v>
      </c>
      <c r="T42" s="132">
        <v>0</v>
      </c>
      <c r="U42" s="132">
        <v>0</v>
      </c>
      <c r="V42" s="132">
        <v>0</v>
      </c>
      <c r="W42" s="132">
        <v>0</v>
      </c>
      <c r="X42" s="132">
        <v>0</v>
      </c>
      <c r="Y42" s="132">
        <v>0</v>
      </c>
      <c r="Z42" s="132">
        <v>0</v>
      </c>
      <c r="AA42" s="132">
        <v>3</v>
      </c>
      <c r="AB42" s="250" t="s">
        <v>124</v>
      </c>
      <c r="AC42" s="250">
        <v>0</v>
      </c>
      <c r="AD42" s="250">
        <v>1</v>
      </c>
      <c r="AE42" s="128" t="s">
        <v>25</v>
      </c>
    </row>
    <row r="43" spans="1:31" ht="24" customHeight="1" x14ac:dyDescent="0.2">
      <c r="A43" s="6"/>
      <c r="B43" s="582" t="s">
        <v>140</v>
      </c>
      <c r="C43" s="582"/>
      <c r="D43" s="582"/>
      <c r="E43" s="582"/>
      <c r="F43" s="582"/>
      <c r="G43" s="582"/>
      <c r="H43" s="582"/>
      <c r="I43" s="582"/>
      <c r="J43" s="582"/>
      <c r="K43" s="582"/>
      <c r="L43" s="582"/>
      <c r="M43" s="582"/>
      <c r="N43" s="582"/>
      <c r="O43" s="583"/>
      <c r="P43" s="583"/>
      <c r="Q43" s="583"/>
      <c r="R43" s="583"/>
      <c r="S43" s="583"/>
      <c r="T43" s="583"/>
      <c r="U43" s="583"/>
      <c r="V43" s="583"/>
      <c r="W43" s="583"/>
      <c r="X43" s="583"/>
      <c r="Y43" s="583"/>
      <c r="Z43" s="583"/>
      <c r="AA43" s="583"/>
      <c r="AB43" s="583"/>
      <c r="AC43" s="583"/>
      <c r="AD43" s="584"/>
      <c r="AE43" s="583"/>
    </row>
    <row r="44" spans="1:31" ht="13.5" customHeight="1" x14ac:dyDescent="0.2">
      <c r="B44" s="585" t="s">
        <v>125</v>
      </c>
      <c r="C44" s="585"/>
      <c r="D44" s="585"/>
      <c r="E44" s="585"/>
      <c r="F44" s="585"/>
      <c r="G44" s="585"/>
      <c r="H44" s="585"/>
      <c r="I44" s="585"/>
      <c r="J44" s="585"/>
      <c r="K44" s="585"/>
      <c r="L44" s="585"/>
      <c r="M44" s="585"/>
      <c r="N44" s="585"/>
      <c r="O44" s="586"/>
      <c r="P44" s="586"/>
      <c r="Q44" s="586"/>
      <c r="R44" s="586"/>
      <c r="S44" s="586"/>
      <c r="T44" s="586"/>
      <c r="U44" s="586"/>
      <c r="V44" s="586"/>
      <c r="W44" s="586"/>
      <c r="X44" s="586"/>
      <c r="Y44" s="586"/>
      <c r="Z44" s="586"/>
      <c r="AA44" s="586"/>
      <c r="AB44" s="586"/>
      <c r="AC44" s="586"/>
      <c r="AD44" s="586"/>
      <c r="AE44" s="586"/>
    </row>
    <row r="47" spans="1:31" x14ac:dyDescent="0.2">
      <c r="AC47" s="2"/>
      <c r="AD47" s="2"/>
    </row>
    <row r="48" spans="1:31" x14ac:dyDescent="0.2">
      <c r="AC48" s="2"/>
      <c r="AD48" s="2"/>
    </row>
  </sheetData>
  <mergeCells count="4">
    <mergeCell ref="B2:AE2"/>
    <mergeCell ref="B3:AE3"/>
    <mergeCell ref="B43:AE43"/>
    <mergeCell ref="B44:AE44"/>
  </mergeCells>
  <phoneticPr fontId="8"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9"/>
  <sheetViews>
    <sheetView topLeftCell="A7" workbookViewId="0">
      <selection activeCell="M37" sqref="M37"/>
    </sheetView>
  </sheetViews>
  <sheetFormatPr defaultRowHeight="12.75" x14ac:dyDescent="0.2"/>
  <cols>
    <col min="2" max="2" width="12.28515625" style="3" customWidth="1"/>
    <col min="3" max="4" width="9.140625" style="3"/>
    <col min="5" max="7" width="9.140625" style="24"/>
    <col min="8" max="8" width="9.140625" style="3"/>
  </cols>
  <sheetData>
    <row r="1" spans="2:8" ht="15.75" x14ac:dyDescent="0.25">
      <c r="B1" s="257"/>
      <c r="C1" s="257"/>
      <c r="D1" s="257"/>
      <c r="E1" s="258"/>
      <c r="F1" s="258"/>
      <c r="G1" s="256"/>
      <c r="H1" s="259" t="s">
        <v>71</v>
      </c>
    </row>
    <row r="2" spans="2:8" ht="15.75" x14ac:dyDescent="0.2">
      <c r="B2" s="590" t="s">
        <v>106</v>
      </c>
      <c r="C2" s="590"/>
      <c r="D2" s="590"/>
      <c r="E2" s="590"/>
      <c r="F2" s="590"/>
      <c r="G2" s="590"/>
      <c r="H2" s="590"/>
    </row>
    <row r="3" spans="2:8" ht="23.25" customHeight="1" x14ac:dyDescent="0.2">
      <c r="B3" s="260" t="s">
        <v>43</v>
      </c>
      <c r="C3" s="591" t="s">
        <v>93</v>
      </c>
      <c r="D3" s="592"/>
      <c r="E3" s="593"/>
      <c r="F3" s="592" t="s">
        <v>94</v>
      </c>
      <c r="G3" s="592"/>
      <c r="H3" s="593"/>
    </row>
    <row r="4" spans="2:8" x14ac:dyDescent="0.2">
      <c r="B4" s="261">
        <v>1990</v>
      </c>
      <c r="C4" s="262"/>
      <c r="D4" s="263">
        <v>0</v>
      </c>
      <c r="E4" s="264"/>
      <c r="F4" s="265"/>
      <c r="G4" s="263">
        <v>46</v>
      </c>
      <c r="H4" s="266"/>
    </row>
    <row r="5" spans="2:8" x14ac:dyDescent="0.2">
      <c r="B5" s="267">
        <v>1991</v>
      </c>
      <c r="C5" s="268"/>
      <c r="D5" s="269">
        <v>32</v>
      </c>
      <c r="E5" s="270"/>
      <c r="F5" s="271"/>
      <c r="G5" s="269">
        <v>264</v>
      </c>
      <c r="H5" s="272"/>
    </row>
    <row r="6" spans="2:8" x14ac:dyDescent="0.2">
      <c r="B6" s="267">
        <v>1992</v>
      </c>
      <c r="C6" s="268"/>
      <c r="D6" s="269">
        <v>154</v>
      </c>
      <c r="E6" s="270"/>
      <c r="F6" s="271"/>
      <c r="G6" s="269">
        <v>147</v>
      </c>
      <c r="H6" s="272"/>
    </row>
    <row r="7" spans="2:8" x14ac:dyDescent="0.2">
      <c r="B7" s="267">
        <v>1993</v>
      </c>
      <c r="C7" s="268"/>
      <c r="D7" s="269">
        <v>8</v>
      </c>
      <c r="E7" s="270"/>
      <c r="F7" s="273"/>
      <c r="G7" s="269">
        <v>6</v>
      </c>
      <c r="H7" s="274"/>
    </row>
    <row r="8" spans="2:8" x14ac:dyDescent="0.2">
      <c r="B8" s="267">
        <v>1994</v>
      </c>
      <c r="C8" s="268"/>
      <c r="D8" s="269">
        <v>3</v>
      </c>
      <c r="E8" s="270"/>
      <c r="F8" s="273"/>
      <c r="G8" s="269">
        <v>7</v>
      </c>
      <c r="H8" s="274"/>
    </row>
    <row r="9" spans="2:8" x14ac:dyDescent="0.2">
      <c r="B9" s="267">
        <v>1995</v>
      </c>
      <c r="C9" s="268"/>
      <c r="D9" s="269">
        <v>119</v>
      </c>
      <c r="E9" s="270"/>
      <c r="F9" s="273"/>
      <c r="G9" s="269">
        <v>70</v>
      </c>
      <c r="H9" s="274"/>
    </row>
    <row r="10" spans="2:8" x14ac:dyDescent="0.2">
      <c r="B10" s="267">
        <v>1996</v>
      </c>
      <c r="C10" s="268"/>
      <c r="D10" s="269">
        <v>12</v>
      </c>
      <c r="E10" s="270"/>
      <c r="F10" s="273"/>
      <c r="G10" s="269">
        <v>11</v>
      </c>
      <c r="H10" s="275"/>
    </row>
    <row r="11" spans="2:8" x14ac:dyDescent="0.2">
      <c r="B11" s="267">
        <v>1997</v>
      </c>
      <c r="C11" s="268"/>
      <c r="D11" s="269">
        <v>71</v>
      </c>
      <c r="E11" s="270"/>
      <c r="F11" s="273"/>
      <c r="G11" s="269">
        <v>1</v>
      </c>
      <c r="H11" s="275"/>
    </row>
    <row r="12" spans="2:8" x14ac:dyDescent="0.2">
      <c r="B12" s="267">
        <v>1998</v>
      </c>
      <c r="C12" s="268"/>
      <c r="D12" s="269">
        <v>24</v>
      </c>
      <c r="E12" s="270"/>
      <c r="F12" s="273"/>
      <c r="G12" s="269">
        <v>62</v>
      </c>
      <c r="H12" s="275"/>
    </row>
    <row r="13" spans="2:8" x14ac:dyDescent="0.2">
      <c r="B13" s="267">
        <v>1999</v>
      </c>
      <c r="C13" s="276"/>
      <c r="D13" s="269">
        <v>40</v>
      </c>
      <c r="E13" s="275"/>
      <c r="F13" s="273"/>
      <c r="G13" s="269">
        <v>63</v>
      </c>
      <c r="H13" s="275"/>
    </row>
    <row r="14" spans="2:8" x14ac:dyDescent="0.2">
      <c r="B14" s="267">
        <v>2000</v>
      </c>
      <c r="C14" s="276"/>
      <c r="D14" s="269">
        <v>112</v>
      </c>
      <c r="E14" s="275"/>
      <c r="F14" s="273"/>
      <c r="G14" s="269">
        <v>110</v>
      </c>
      <c r="H14" s="275"/>
    </row>
    <row r="15" spans="2:8" x14ac:dyDescent="0.2">
      <c r="B15" s="267">
        <v>2001</v>
      </c>
      <c r="C15" s="276"/>
      <c r="D15" s="269">
        <v>120</v>
      </c>
      <c r="E15" s="275"/>
      <c r="F15" s="273"/>
      <c r="G15" s="269">
        <v>123</v>
      </c>
      <c r="H15" s="275"/>
    </row>
    <row r="16" spans="2:8" x14ac:dyDescent="0.2">
      <c r="B16" s="267">
        <v>2002</v>
      </c>
      <c r="C16" s="276"/>
      <c r="D16" s="269">
        <v>96</v>
      </c>
      <c r="E16" s="275"/>
      <c r="F16" s="273"/>
      <c r="G16" s="269">
        <v>25</v>
      </c>
      <c r="H16" s="275"/>
    </row>
    <row r="17" spans="2:13" x14ac:dyDescent="0.2">
      <c r="B17" s="267">
        <v>2003</v>
      </c>
      <c r="C17" s="276"/>
      <c r="D17" s="269">
        <v>3</v>
      </c>
      <c r="E17" s="275"/>
      <c r="F17" s="273"/>
      <c r="G17" s="269">
        <v>3</v>
      </c>
      <c r="H17" s="275"/>
    </row>
    <row r="18" spans="2:13" x14ac:dyDescent="0.2">
      <c r="B18" s="267">
        <v>2004</v>
      </c>
      <c r="C18" s="276"/>
      <c r="D18" s="269">
        <v>0</v>
      </c>
      <c r="E18" s="275"/>
      <c r="F18" s="273"/>
      <c r="G18" s="269">
        <v>0</v>
      </c>
      <c r="H18" s="275"/>
    </row>
    <row r="19" spans="2:13" x14ac:dyDescent="0.2">
      <c r="B19" s="267">
        <v>2005</v>
      </c>
      <c r="C19" s="276"/>
      <c r="D19" s="269">
        <v>144</v>
      </c>
      <c r="E19" s="275"/>
      <c r="F19" s="273"/>
      <c r="G19" s="269">
        <v>128</v>
      </c>
      <c r="H19" s="275"/>
    </row>
    <row r="20" spans="2:13" x14ac:dyDescent="0.2">
      <c r="B20" s="267">
        <v>2006</v>
      </c>
      <c r="C20" s="276"/>
      <c r="D20" s="269">
        <v>3</v>
      </c>
      <c r="E20" s="275"/>
      <c r="F20" s="273"/>
      <c r="G20" s="269">
        <v>4</v>
      </c>
      <c r="H20" s="275"/>
    </row>
    <row r="21" spans="2:13" x14ac:dyDescent="0.2">
      <c r="B21" s="267">
        <v>2007</v>
      </c>
      <c r="C21" s="276"/>
      <c r="D21" s="269">
        <v>0</v>
      </c>
      <c r="E21" s="275"/>
      <c r="F21" s="273"/>
      <c r="G21" s="269">
        <v>0</v>
      </c>
      <c r="H21" s="275"/>
    </row>
    <row r="22" spans="2:13" x14ac:dyDescent="0.2">
      <c r="B22" s="267">
        <v>2008</v>
      </c>
      <c r="C22" s="276"/>
      <c r="D22" s="269">
        <v>154</v>
      </c>
      <c r="E22" s="275"/>
      <c r="F22" s="273"/>
      <c r="G22" s="269">
        <v>154</v>
      </c>
      <c r="H22" s="275"/>
    </row>
    <row r="23" spans="2:13" x14ac:dyDescent="0.2">
      <c r="B23" s="267">
        <v>2009</v>
      </c>
      <c r="C23" s="276"/>
      <c r="D23" s="269">
        <v>9</v>
      </c>
      <c r="E23" s="275"/>
      <c r="F23" s="273"/>
      <c r="G23" s="269">
        <v>228</v>
      </c>
      <c r="H23" s="275"/>
    </row>
    <row r="24" spans="2:13" x14ac:dyDescent="0.2">
      <c r="B24" s="267">
        <v>2010</v>
      </c>
      <c r="C24" s="276"/>
      <c r="D24" s="269">
        <v>0</v>
      </c>
      <c r="E24" s="275"/>
      <c r="F24" s="273"/>
      <c r="G24" s="269">
        <v>0</v>
      </c>
      <c r="H24" s="275"/>
    </row>
    <row r="25" spans="2:13" x14ac:dyDescent="0.2">
      <c r="B25" s="267">
        <v>2011</v>
      </c>
      <c r="C25" s="276"/>
      <c r="D25" s="269">
        <v>6</v>
      </c>
      <c r="E25" s="275"/>
      <c r="F25" s="273"/>
      <c r="G25" s="269">
        <v>6</v>
      </c>
      <c r="H25" s="275"/>
    </row>
    <row r="26" spans="2:13" x14ac:dyDescent="0.2">
      <c r="B26" s="267">
        <v>2012</v>
      </c>
      <c r="C26" s="276"/>
      <c r="D26" s="269">
        <v>1</v>
      </c>
      <c r="E26" s="275"/>
      <c r="F26" s="273"/>
      <c r="G26" s="269">
        <v>1</v>
      </c>
      <c r="H26" s="275"/>
    </row>
    <row r="27" spans="2:13" x14ac:dyDescent="0.2">
      <c r="B27" s="267">
        <v>2013</v>
      </c>
      <c r="C27" s="276"/>
      <c r="D27" s="269">
        <v>0</v>
      </c>
      <c r="E27" s="275"/>
      <c r="F27" s="273"/>
      <c r="G27" s="269">
        <v>0</v>
      </c>
      <c r="H27" s="275"/>
    </row>
    <row r="28" spans="2:13" x14ac:dyDescent="0.2">
      <c r="B28" s="267">
        <v>2014</v>
      </c>
      <c r="C28" s="276"/>
      <c r="D28" s="269">
        <v>0</v>
      </c>
      <c r="E28" s="275"/>
      <c r="F28" s="273"/>
      <c r="G28" s="269">
        <v>120</v>
      </c>
      <c r="H28" s="275"/>
    </row>
    <row r="29" spans="2:13" x14ac:dyDescent="0.2">
      <c r="B29" s="267">
        <v>2015</v>
      </c>
      <c r="C29" s="276"/>
      <c r="D29" s="269">
        <v>150</v>
      </c>
      <c r="E29" s="275"/>
      <c r="F29" s="273"/>
      <c r="G29" s="269">
        <v>150</v>
      </c>
      <c r="H29" s="275"/>
    </row>
    <row r="30" spans="2:13" x14ac:dyDescent="0.2">
      <c r="B30" s="267">
        <v>2016</v>
      </c>
      <c r="C30" s="276"/>
      <c r="D30" s="269">
        <v>2</v>
      </c>
      <c r="E30" s="275"/>
      <c r="F30" s="273"/>
      <c r="G30" s="269">
        <v>2</v>
      </c>
      <c r="H30" s="275"/>
    </row>
    <row r="31" spans="2:13" x14ac:dyDescent="0.2">
      <c r="B31" s="267">
        <v>2017</v>
      </c>
      <c r="C31" s="276"/>
      <c r="D31" s="269">
        <v>0</v>
      </c>
      <c r="E31" s="275"/>
      <c r="F31" s="273"/>
      <c r="G31" s="269">
        <v>0</v>
      </c>
      <c r="H31" s="275"/>
      <c r="M31" s="144"/>
    </row>
    <row r="32" spans="2:13" x14ac:dyDescent="0.2">
      <c r="B32" s="267">
        <v>2018</v>
      </c>
      <c r="C32" s="276"/>
      <c r="D32" s="269">
        <v>0</v>
      </c>
      <c r="E32" s="275"/>
      <c r="F32" s="273"/>
      <c r="G32" s="269">
        <v>0</v>
      </c>
      <c r="H32" s="275"/>
    </row>
    <row r="33" spans="1:13" x14ac:dyDescent="0.2">
      <c r="B33" s="255">
        <v>2019</v>
      </c>
      <c r="C33" s="293"/>
      <c r="D33" s="294">
        <v>0</v>
      </c>
      <c r="E33" s="295"/>
      <c r="F33" s="296"/>
      <c r="G33" s="296">
        <v>0</v>
      </c>
      <c r="H33" s="274"/>
      <c r="L33" s="144"/>
      <c r="M33" s="144"/>
    </row>
    <row r="34" spans="1:13" x14ac:dyDescent="0.2">
      <c r="B34" s="267">
        <v>2020</v>
      </c>
      <c r="C34" s="293"/>
      <c r="D34" s="294">
        <v>0</v>
      </c>
      <c r="E34" s="295"/>
      <c r="F34" s="296"/>
      <c r="G34" s="296">
        <v>0</v>
      </c>
      <c r="H34" s="274"/>
      <c r="L34" s="144"/>
      <c r="M34" s="144"/>
    </row>
    <row r="35" spans="1:13" x14ac:dyDescent="0.2">
      <c r="B35" s="267">
        <v>2021</v>
      </c>
      <c r="C35" s="406"/>
      <c r="D35" s="407">
        <v>0</v>
      </c>
      <c r="E35" s="408"/>
      <c r="F35" s="409"/>
      <c r="G35" s="409">
        <v>0</v>
      </c>
      <c r="H35" s="410"/>
    </row>
    <row r="36" spans="1:13" x14ac:dyDescent="0.2">
      <c r="A36" s="297"/>
      <c r="B36" s="377" t="s">
        <v>91</v>
      </c>
      <c r="C36" s="278"/>
      <c r="D36" s="279">
        <v>312</v>
      </c>
      <c r="E36" s="280"/>
      <c r="F36" s="281"/>
      <c r="G36" s="279">
        <v>328.2</v>
      </c>
      <c r="H36" s="282"/>
    </row>
    <row r="37" spans="1:13" x14ac:dyDescent="0.2">
      <c r="A37" s="297"/>
      <c r="B37" s="378" t="s">
        <v>92</v>
      </c>
      <c r="C37" s="278"/>
      <c r="D37" s="279">
        <v>179</v>
      </c>
      <c r="E37" s="280"/>
      <c r="F37" s="281"/>
      <c r="G37" s="279">
        <v>128.4</v>
      </c>
      <c r="H37" s="282"/>
    </row>
    <row r="38" spans="1:13" x14ac:dyDescent="0.2">
      <c r="A38" s="297"/>
      <c r="B38" s="277" t="s">
        <v>74</v>
      </c>
      <c r="C38" s="278"/>
      <c r="D38" s="279">
        <v>46.3</v>
      </c>
      <c r="E38" s="280"/>
      <c r="F38" s="281"/>
      <c r="G38" s="279">
        <v>67.7</v>
      </c>
      <c r="H38" s="282"/>
    </row>
    <row r="39" spans="1:13" x14ac:dyDescent="0.2">
      <c r="A39" s="297"/>
      <c r="B39" s="283" t="s">
        <v>78</v>
      </c>
      <c r="C39" s="284"/>
      <c r="D39" s="285">
        <v>64.099999999999994</v>
      </c>
      <c r="E39" s="286"/>
      <c r="F39" s="287"/>
      <c r="G39" s="285">
        <v>77.5</v>
      </c>
      <c r="H39" s="288"/>
    </row>
    <row r="40" spans="1:13" x14ac:dyDescent="0.2">
      <c r="A40" s="297"/>
      <c r="B40" s="403" t="s">
        <v>135</v>
      </c>
      <c r="C40" s="404"/>
      <c r="D40" s="411">
        <f>SUM(D24:D35)/12</f>
        <v>13.25</v>
      </c>
      <c r="E40" s="412"/>
      <c r="F40" s="411"/>
      <c r="G40" s="411">
        <f t="shared" ref="G40" si="0">SUM(G24:G35)/12</f>
        <v>23.25</v>
      </c>
      <c r="H40" s="405"/>
    </row>
    <row r="41" spans="1:13" ht="15" x14ac:dyDescent="0.25">
      <c r="B41" s="289" t="s">
        <v>85</v>
      </c>
      <c r="C41" s="289"/>
      <c r="D41" s="290"/>
      <c r="E41" s="256"/>
      <c r="F41" s="256"/>
      <c r="G41" s="256"/>
      <c r="H41" s="256"/>
    </row>
    <row r="42" spans="1:13" ht="18" x14ac:dyDescent="0.25">
      <c r="B42" s="291" t="s">
        <v>107</v>
      </c>
      <c r="C42" s="291"/>
      <c r="D42" s="290"/>
      <c r="E42" s="292"/>
      <c r="F42" s="292"/>
      <c r="G42" s="292"/>
      <c r="H42" s="290"/>
    </row>
    <row r="43" spans="1:13" ht="15" customHeight="1" x14ac:dyDescent="0.25">
      <c r="B43" s="594" t="s">
        <v>108</v>
      </c>
      <c r="C43" s="595"/>
      <c r="D43" s="595"/>
      <c r="E43" s="595"/>
      <c r="F43" s="595"/>
      <c r="G43" s="595"/>
      <c r="H43" s="595"/>
    </row>
    <row r="44" spans="1:13" ht="37.5" customHeight="1" x14ac:dyDescent="0.25">
      <c r="B44" s="594" t="s">
        <v>75</v>
      </c>
      <c r="C44" s="595"/>
      <c r="D44" s="595"/>
      <c r="E44" s="595"/>
      <c r="F44" s="595"/>
      <c r="G44" s="595"/>
      <c r="H44" s="595"/>
    </row>
    <row r="45" spans="1:13" x14ac:dyDescent="0.2">
      <c r="B45" s="587"/>
      <c r="C45" s="588"/>
      <c r="D45" s="588"/>
      <c r="E45" s="588"/>
      <c r="F45" s="588"/>
      <c r="G45" s="588"/>
      <c r="H45" s="588"/>
    </row>
    <row r="46" spans="1:13" x14ac:dyDescent="0.2">
      <c r="B46" s="587"/>
      <c r="C46" s="588"/>
      <c r="D46" s="588"/>
      <c r="E46" s="588"/>
      <c r="F46" s="588"/>
      <c r="G46" s="588"/>
      <c r="H46" s="588"/>
    </row>
    <row r="47" spans="1:13" x14ac:dyDescent="0.2">
      <c r="B47" s="589"/>
      <c r="C47" s="589"/>
      <c r="D47" s="589"/>
      <c r="E47" s="589"/>
      <c r="F47" s="589"/>
      <c r="G47" s="589"/>
      <c r="H47" s="589"/>
    </row>
    <row r="48" spans="1:13" x14ac:dyDescent="0.2">
      <c r="B48" s="587"/>
      <c r="C48" s="587"/>
      <c r="D48" s="587"/>
      <c r="E48" s="587"/>
      <c r="F48" s="587"/>
      <c r="G48" s="587"/>
      <c r="H48" s="587"/>
    </row>
    <row r="49" spans="2:8" ht="15" x14ac:dyDescent="0.25">
      <c r="B49" s="256"/>
      <c r="C49" s="256"/>
      <c r="D49" s="256"/>
      <c r="E49" s="256"/>
      <c r="F49" s="256"/>
      <c r="G49" s="256"/>
      <c r="H49" s="256"/>
    </row>
  </sheetData>
  <mergeCells count="9">
    <mergeCell ref="B46:H46"/>
    <mergeCell ref="B47:H47"/>
    <mergeCell ref="B48:H48"/>
    <mergeCell ref="B2:H2"/>
    <mergeCell ref="C3:E3"/>
    <mergeCell ref="F3:H3"/>
    <mergeCell ref="B43:H43"/>
    <mergeCell ref="B44:H44"/>
    <mergeCell ref="B45:H45"/>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tabSelected="1" workbookViewId="0">
      <selection activeCell="S7" sqref="S7"/>
    </sheetView>
  </sheetViews>
  <sheetFormatPr defaultRowHeight="12.75" x14ac:dyDescent="0.2"/>
  <cols>
    <col min="2" max="2" width="11" customWidth="1"/>
    <col min="3" max="3" width="3.85546875" customWidth="1"/>
    <col min="4" max="8" width="6.7109375" customWidth="1"/>
  </cols>
  <sheetData>
    <row r="1" spans="2:11" ht="15.75" x14ac:dyDescent="0.2">
      <c r="H1" s="25" t="s">
        <v>72</v>
      </c>
    </row>
    <row r="2" spans="2:11" x14ac:dyDescent="0.2">
      <c r="B2" s="596" t="s">
        <v>84</v>
      </c>
      <c r="C2" s="596"/>
      <c r="D2" s="596"/>
      <c r="E2" s="596"/>
      <c r="F2" s="596"/>
      <c r="G2" s="596"/>
      <c r="H2" s="596"/>
    </row>
    <row r="3" spans="2:11" ht="21.75" customHeight="1" x14ac:dyDescent="0.2">
      <c r="K3" s="334"/>
    </row>
    <row r="4" spans="2:11" ht="15.75" x14ac:dyDescent="0.2">
      <c r="B4" s="597"/>
      <c r="C4" s="598"/>
      <c r="D4" s="598"/>
      <c r="E4" s="598"/>
      <c r="F4" s="598"/>
      <c r="G4" s="598"/>
      <c r="H4" s="599"/>
    </row>
    <row r="5" spans="2:11" ht="35.25" customHeight="1" x14ac:dyDescent="0.2">
      <c r="B5" s="44" t="s">
        <v>50</v>
      </c>
      <c r="C5" s="601" t="s">
        <v>0</v>
      </c>
      <c r="D5" s="601"/>
      <c r="E5" s="602" t="s">
        <v>54</v>
      </c>
      <c r="F5" s="603"/>
      <c r="G5" s="601" t="s">
        <v>48</v>
      </c>
      <c r="H5" s="603"/>
    </row>
    <row r="6" spans="2:11" ht="9.75" customHeight="1" x14ac:dyDescent="0.2">
      <c r="B6" s="45"/>
      <c r="C6" s="41" t="s">
        <v>47</v>
      </c>
      <c r="D6" s="42" t="s">
        <v>1</v>
      </c>
      <c r="E6" s="31" t="s">
        <v>47</v>
      </c>
      <c r="F6" s="43" t="s">
        <v>1</v>
      </c>
      <c r="G6" s="41" t="s">
        <v>47</v>
      </c>
      <c r="H6" s="43" t="s">
        <v>1</v>
      </c>
    </row>
    <row r="7" spans="2:11" ht="16.5" customHeight="1" x14ac:dyDescent="0.2">
      <c r="B7" s="34">
        <v>1996</v>
      </c>
      <c r="C7" s="100">
        <v>13</v>
      </c>
      <c r="D7" s="100">
        <v>58</v>
      </c>
      <c r="E7" s="100">
        <v>14</v>
      </c>
      <c r="F7" s="100">
        <v>247</v>
      </c>
      <c r="G7" s="100">
        <v>59</v>
      </c>
      <c r="H7" s="100">
        <v>294</v>
      </c>
    </row>
    <row r="8" spans="2:11" x14ac:dyDescent="0.2">
      <c r="B8" s="34">
        <v>1997</v>
      </c>
      <c r="C8" s="100">
        <v>13</v>
      </c>
      <c r="D8" s="100">
        <v>308</v>
      </c>
      <c r="E8" s="100">
        <v>6</v>
      </c>
      <c r="F8" s="100">
        <v>137</v>
      </c>
      <c r="G8" s="100">
        <v>58</v>
      </c>
      <c r="H8" s="100">
        <v>274</v>
      </c>
    </row>
    <row r="9" spans="2:11" x14ac:dyDescent="0.2">
      <c r="B9" s="34">
        <v>1998</v>
      </c>
      <c r="C9" s="100">
        <v>5</v>
      </c>
      <c r="D9" s="100">
        <v>26</v>
      </c>
      <c r="E9" s="100">
        <v>11</v>
      </c>
      <c r="F9" s="100">
        <v>160</v>
      </c>
      <c r="G9" s="100">
        <v>62</v>
      </c>
      <c r="H9" s="100">
        <v>323</v>
      </c>
    </row>
    <row r="10" spans="2:11" x14ac:dyDescent="0.2">
      <c r="B10" s="34">
        <v>1999</v>
      </c>
      <c r="C10" s="100">
        <v>6</v>
      </c>
      <c r="D10" s="100">
        <v>71</v>
      </c>
      <c r="E10" s="100">
        <v>11</v>
      </c>
      <c r="F10" s="100">
        <v>277</v>
      </c>
      <c r="G10" s="100">
        <v>55</v>
      </c>
      <c r="H10" s="100">
        <v>283</v>
      </c>
    </row>
    <row r="11" spans="2:11" x14ac:dyDescent="0.2">
      <c r="B11" s="34">
        <v>2000</v>
      </c>
      <c r="C11" s="100">
        <v>10</v>
      </c>
      <c r="D11" s="100">
        <v>173</v>
      </c>
      <c r="E11" s="100">
        <v>21</v>
      </c>
      <c r="F11" s="100">
        <v>394</v>
      </c>
      <c r="G11" s="100">
        <v>68</v>
      </c>
      <c r="H11" s="100">
        <v>248</v>
      </c>
    </row>
    <row r="12" spans="2:11" x14ac:dyDescent="0.2">
      <c r="B12" s="34">
        <v>2001</v>
      </c>
      <c r="C12" s="100">
        <v>9</v>
      </c>
      <c r="D12" s="100">
        <v>202</v>
      </c>
      <c r="E12" s="100">
        <v>12</v>
      </c>
      <c r="F12" s="100">
        <v>341</v>
      </c>
      <c r="G12" s="100">
        <v>88</v>
      </c>
      <c r="H12" s="100">
        <v>319</v>
      </c>
    </row>
    <row r="13" spans="2:11" x14ac:dyDescent="0.2">
      <c r="B13" s="34">
        <v>2002</v>
      </c>
      <c r="C13" s="100">
        <v>10</v>
      </c>
      <c r="D13" s="100">
        <v>119</v>
      </c>
      <c r="E13" s="100">
        <v>10</v>
      </c>
      <c r="F13" s="100">
        <v>234</v>
      </c>
      <c r="G13" s="100">
        <v>77</v>
      </c>
      <c r="H13" s="100">
        <v>454</v>
      </c>
    </row>
    <row r="14" spans="2:11" x14ac:dyDescent="0.2">
      <c r="B14" s="34">
        <v>2003</v>
      </c>
      <c r="C14" s="100">
        <v>9</v>
      </c>
      <c r="D14" s="100">
        <v>158</v>
      </c>
      <c r="E14" s="100">
        <v>8</v>
      </c>
      <c r="F14" s="100">
        <v>107</v>
      </c>
      <c r="G14" s="100">
        <v>74</v>
      </c>
      <c r="H14" s="100">
        <v>274</v>
      </c>
    </row>
    <row r="15" spans="2:11" x14ac:dyDescent="0.2">
      <c r="B15" s="34">
        <v>2004</v>
      </c>
      <c r="C15" s="100">
        <v>18</v>
      </c>
      <c r="D15" s="100">
        <v>104</v>
      </c>
      <c r="E15" s="100">
        <v>6</v>
      </c>
      <c r="F15" s="100">
        <v>103</v>
      </c>
      <c r="G15" s="100">
        <v>62</v>
      </c>
      <c r="H15" s="100">
        <v>277</v>
      </c>
    </row>
    <row r="16" spans="2:11" x14ac:dyDescent="0.2">
      <c r="B16" s="34">
        <v>2005</v>
      </c>
      <c r="C16" s="100">
        <v>11</v>
      </c>
      <c r="D16" s="100">
        <v>103</v>
      </c>
      <c r="E16" s="100">
        <v>8</v>
      </c>
      <c r="F16" s="100">
        <v>117</v>
      </c>
      <c r="G16" s="100">
        <v>79</v>
      </c>
      <c r="H16" s="100">
        <v>309</v>
      </c>
      <c r="J16" s="144"/>
    </row>
    <row r="17" spans="1:13" x14ac:dyDescent="0.2">
      <c r="B17" s="34">
        <v>2006</v>
      </c>
      <c r="C17" s="100">
        <v>11</v>
      </c>
      <c r="D17" s="100">
        <v>35</v>
      </c>
      <c r="E17" s="100">
        <v>9</v>
      </c>
      <c r="F17" s="100">
        <v>397</v>
      </c>
      <c r="G17" s="100">
        <v>70</v>
      </c>
      <c r="H17" s="100">
        <v>294</v>
      </c>
    </row>
    <row r="18" spans="1:13" x14ac:dyDescent="0.2">
      <c r="B18" s="34">
        <v>2007</v>
      </c>
      <c r="C18" s="100">
        <v>6</v>
      </c>
      <c r="D18" s="100">
        <v>34</v>
      </c>
      <c r="E18" s="100">
        <v>11</v>
      </c>
      <c r="F18" s="100">
        <v>197</v>
      </c>
      <c r="G18" s="100">
        <v>70</v>
      </c>
      <c r="H18" s="100">
        <v>311</v>
      </c>
    </row>
    <row r="19" spans="1:13" ht="12.75" customHeight="1" x14ac:dyDescent="0.2">
      <c r="B19" s="34">
        <v>2008</v>
      </c>
      <c r="C19" s="100">
        <v>9</v>
      </c>
      <c r="D19" s="100">
        <v>105</v>
      </c>
      <c r="E19" s="100">
        <v>7</v>
      </c>
      <c r="F19" s="100">
        <v>105</v>
      </c>
      <c r="G19" s="100">
        <v>55</v>
      </c>
      <c r="H19" s="100">
        <v>259</v>
      </c>
      <c r="J19" s="144"/>
    </row>
    <row r="20" spans="1:13" x14ac:dyDescent="0.2">
      <c r="B20" s="56">
        <v>2009</v>
      </c>
      <c r="C20" s="100">
        <v>14</v>
      </c>
      <c r="D20" s="100">
        <v>214</v>
      </c>
      <c r="E20" s="100">
        <v>15</v>
      </c>
      <c r="F20" s="100">
        <v>335</v>
      </c>
      <c r="G20" s="100">
        <v>67</v>
      </c>
      <c r="H20" s="100">
        <v>353</v>
      </c>
      <c r="M20" s="144"/>
    </row>
    <row r="21" spans="1:13" x14ac:dyDescent="0.2">
      <c r="B21" s="56">
        <v>2010</v>
      </c>
      <c r="C21" s="100">
        <v>12</v>
      </c>
      <c r="D21" s="100">
        <v>35</v>
      </c>
      <c r="E21" s="100">
        <v>16</v>
      </c>
      <c r="F21" s="100">
        <v>431</v>
      </c>
      <c r="G21" s="100">
        <v>82</v>
      </c>
      <c r="H21" s="100">
        <v>375</v>
      </c>
    </row>
    <row r="22" spans="1:13" x14ac:dyDescent="0.2">
      <c r="B22" s="112">
        <v>2011</v>
      </c>
      <c r="C22" s="100">
        <v>8</v>
      </c>
      <c r="D22" s="100">
        <v>102</v>
      </c>
      <c r="E22" s="100">
        <v>20</v>
      </c>
      <c r="F22" s="100">
        <v>452</v>
      </c>
      <c r="G22" s="100">
        <v>56</v>
      </c>
      <c r="H22" s="100">
        <v>281</v>
      </c>
    </row>
    <row r="23" spans="1:13" x14ac:dyDescent="0.2">
      <c r="B23" s="33">
        <v>2012</v>
      </c>
      <c r="C23" s="100">
        <v>12</v>
      </c>
      <c r="D23" s="100">
        <v>93</v>
      </c>
      <c r="E23" s="100">
        <v>4</v>
      </c>
      <c r="F23" s="100">
        <v>83</v>
      </c>
      <c r="G23" s="100">
        <v>43</v>
      </c>
      <c r="H23" s="100">
        <v>314</v>
      </c>
    </row>
    <row r="24" spans="1:13" x14ac:dyDescent="0.2">
      <c r="B24" s="33">
        <v>2013</v>
      </c>
      <c r="C24" s="100">
        <v>3</v>
      </c>
      <c r="D24" s="100">
        <v>10</v>
      </c>
      <c r="E24" s="100">
        <v>11</v>
      </c>
      <c r="F24" s="100">
        <v>257</v>
      </c>
      <c r="G24" s="100">
        <v>46</v>
      </c>
      <c r="H24" s="100">
        <v>291</v>
      </c>
    </row>
    <row r="25" spans="1:13" x14ac:dyDescent="0.2">
      <c r="B25" s="33">
        <v>2014</v>
      </c>
      <c r="C25" s="100">
        <v>6</v>
      </c>
      <c r="D25" s="100">
        <v>17</v>
      </c>
      <c r="E25" s="142">
        <v>2</v>
      </c>
      <c r="F25" s="142">
        <v>43</v>
      </c>
      <c r="G25" s="100">
        <v>46</v>
      </c>
      <c r="H25" s="100">
        <v>267</v>
      </c>
      <c r="I25" s="144"/>
    </row>
    <row r="26" spans="1:13" x14ac:dyDescent="0.2">
      <c r="B26" s="112">
        <v>2015</v>
      </c>
      <c r="C26" s="100">
        <v>6</v>
      </c>
      <c r="D26" s="100">
        <v>41</v>
      </c>
      <c r="E26" s="142">
        <v>10</v>
      </c>
      <c r="F26" s="142">
        <v>133</v>
      </c>
      <c r="G26" s="100">
        <v>40</v>
      </c>
      <c r="H26" s="100">
        <v>267</v>
      </c>
      <c r="J26" s="144"/>
    </row>
    <row r="27" spans="1:13" x14ac:dyDescent="0.2">
      <c r="B27" s="112">
        <v>2016</v>
      </c>
      <c r="C27" s="100">
        <v>1</v>
      </c>
      <c r="D27" s="100">
        <v>2</v>
      </c>
      <c r="E27" s="142">
        <v>4</v>
      </c>
      <c r="F27" s="142">
        <v>124</v>
      </c>
      <c r="G27" s="100">
        <v>35</v>
      </c>
      <c r="H27" s="100">
        <v>123</v>
      </c>
    </row>
    <row r="28" spans="1:13" x14ac:dyDescent="0.2">
      <c r="B28" s="112">
        <v>2017</v>
      </c>
      <c r="C28" s="100">
        <v>3</v>
      </c>
      <c r="D28" s="100">
        <v>7</v>
      </c>
      <c r="E28" s="142">
        <v>4</v>
      </c>
      <c r="F28" s="142">
        <v>196</v>
      </c>
      <c r="G28" s="100">
        <v>41</v>
      </c>
      <c r="H28" s="100">
        <v>168</v>
      </c>
      <c r="K28" s="144"/>
    </row>
    <row r="29" spans="1:13" ht="15.75" customHeight="1" x14ac:dyDescent="0.2">
      <c r="B29" s="112">
        <v>2018</v>
      </c>
      <c r="C29" s="100">
        <v>3</v>
      </c>
      <c r="D29" s="100">
        <v>90</v>
      </c>
      <c r="E29" s="142">
        <v>5</v>
      </c>
      <c r="F29" s="142">
        <v>92</v>
      </c>
      <c r="G29" s="100">
        <v>30</v>
      </c>
      <c r="H29" s="100">
        <v>97</v>
      </c>
    </row>
    <row r="30" spans="1:13" ht="15.75" customHeight="1" x14ac:dyDescent="0.2">
      <c r="A30" s="297"/>
      <c r="B30" s="33">
        <v>2019</v>
      </c>
      <c r="C30" s="398">
        <v>3</v>
      </c>
      <c r="D30" s="100">
        <v>9</v>
      </c>
      <c r="E30" s="142">
        <v>2</v>
      </c>
      <c r="F30" s="142">
        <v>69</v>
      </c>
      <c r="G30" s="100">
        <v>40</v>
      </c>
      <c r="H30" s="100">
        <v>225</v>
      </c>
      <c r="M30" s="144"/>
    </row>
    <row r="31" spans="1:13" ht="15.75" customHeight="1" x14ac:dyDescent="0.2">
      <c r="A31" s="297"/>
      <c r="B31" s="335">
        <v>2020</v>
      </c>
      <c r="C31" s="101">
        <v>5</v>
      </c>
      <c r="D31" s="101">
        <v>8</v>
      </c>
      <c r="E31" s="138">
        <v>2</v>
      </c>
      <c r="F31" s="138">
        <v>254</v>
      </c>
      <c r="G31" s="101">
        <v>27</v>
      </c>
      <c r="H31" s="101">
        <v>152</v>
      </c>
      <c r="I31" s="244"/>
    </row>
    <row r="32" spans="1:13" ht="14.25" customHeight="1" x14ac:dyDescent="0.2">
      <c r="B32" s="600" t="s">
        <v>55</v>
      </c>
      <c r="C32" s="600"/>
      <c r="D32" s="600"/>
      <c r="E32" s="600"/>
      <c r="F32" s="600"/>
      <c r="G32" s="600"/>
      <c r="H32" s="600"/>
      <c r="I32" s="143"/>
    </row>
    <row r="33" spans="2:8" ht="24" customHeight="1" x14ac:dyDescent="0.2">
      <c r="B33" s="563" t="s">
        <v>105</v>
      </c>
      <c r="C33" s="600"/>
      <c r="D33" s="600"/>
      <c r="E33" s="600"/>
      <c r="F33" s="600"/>
      <c r="G33" s="600"/>
      <c r="H33" s="600"/>
    </row>
  </sheetData>
  <mergeCells count="7">
    <mergeCell ref="B2:H2"/>
    <mergeCell ref="B4:H4"/>
    <mergeCell ref="B33:H33"/>
    <mergeCell ref="B32:H32"/>
    <mergeCell ref="C5:D5"/>
    <mergeCell ref="E5:F5"/>
    <mergeCell ref="G5:H5"/>
  </mergeCells>
  <phoneticPr fontId="8"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T2.7</vt:lpstr>
      <vt:lpstr>road_fat</vt:lpstr>
      <vt:lpstr>road_fat_ranking</vt:lpstr>
      <vt:lpstr>road_fat_by_user</vt:lpstr>
      <vt:lpstr>road_fat_by_vehicle</vt:lpstr>
      <vt:lpstr>road_accid</vt:lpstr>
      <vt:lpstr>rail_fat</vt:lpstr>
      <vt:lpstr>airlives lost</vt:lpstr>
      <vt:lpstr>ship lost</vt:lpstr>
      <vt:lpstr>rail_fat!Print_Area</vt:lpstr>
      <vt:lpstr>road_fat_by_user!Print_Area</vt:lpstr>
      <vt:lpstr>road_fat_ranking!Print_Area</vt:lpstr>
      <vt:lpstr>'ship lost'!Print_Area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2017-07-13T12:57:49Z</cp:lastPrinted>
  <dcterms:created xsi:type="dcterms:W3CDTF">2003-09-05T14:33:05Z</dcterms:created>
  <dcterms:modified xsi:type="dcterms:W3CDTF">2022-09-13T10:18:43Z</dcterms:modified>
</cp:coreProperties>
</file>