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4" sheetId="1" r:id="rId1"/>
    <sheet name="air_cntr" sheetId="2" r:id="rId2"/>
    <sheet name="airlines" sheetId="3" r:id="rId3"/>
    <sheet name="airpt_pass_maj" sheetId="4" r:id="rId4"/>
    <sheet name="airpt_pairs_intra" sheetId="5" r:id="rId5"/>
    <sheet name="airpt_pairs_extra" sheetId="6" r:id="rId6"/>
    <sheet name="airpt_cargo_maj" sheetId="7" r:id="rId7"/>
    <sheet name="airpt_mvmnt_maj" sheetId="8" r:id="rId8"/>
    <sheet name="sea_cntry_pass" sheetId="9" r:id="rId9"/>
    <sheet name="sea_ports_pass " sheetId="10" r:id="rId10"/>
    <sheet name="sea_ports_freight" sheetId="11" r:id="rId11"/>
    <sheet name="sea_intra_rel" sheetId="12" r:id="rId12"/>
    <sheet name="sea_intra_routes" sheetId="13" r:id="rId13"/>
    <sheet name="sea_container" sheetId="14" r:id="rId14"/>
    <sheet name="combined" sheetId="15" r:id="rId15"/>
    <sheet name="combined_uirr" sheetId="16" r:id="rId16"/>
    <sheet name="alps" sheetId="17" r:id="rId17"/>
    <sheet name="pyrenee" sheetId="18" r:id="rId18"/>
    <sheet name="rail_alp_pyr" sheetId="19" r:id="rId19"/>
    <sheet name="rail_channel" sheetId="20" r:id="rId20"/>
  </sheets>
  <definedNames>
    <definedName name="A" localSheetId="0">'T2.4'!$A$65500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'air_cntr'!$B$1:$AD$36</definedName>
    <definedName name="_xlnm.Print_Area" localSheetId="2">'airlines'!$B$1:$P$46</definedName>
    <definedName name="_xlnm.Print_Area" localSheetId="6">'airpt_cargo_maj'!$B$1:$O$59</definedName>
    <definedName name="_xlnm.Print_Area" localSheetId="7">'airpt_mvmnt_maj'!$B$1:$L$92</definedName>
    <definedName name="_xlnm.Print_Area" localSheetId="5">'airpt_pairs_extra'!$B$1:$I$88</definedName>
    <definedName name="_xlnm.Print_Area" localSheetId="4">'airpt_pairs_intra'!$B$1:$I$56</definedName>
    <definedName name="_xlnm.Print_Area" localSheetId="3">'airpt_pass_maj'!$B$1:$P$72</definedName>
    <definedName name="_xlnm.Print_Area" localSheetId="16">'alps'!$B$1:$H$48</definedName>
    <definedName name="_xlnm.Print_Area" localSheetId="14">'combined'!$B$1:$G$39</definedName>
    <definedName name="_xlnm.Print_Area" localSheetId="15">'combined_uirr'!$B$1:$I$42</definedName>
    <definedName name="_xlnm.Print_Area" localSheetId="17">'pyrenee'!$B$1:$F$34</definedName>
    <definedName name="_xlnm.Print_Area" localSheetId="18">'rail_alp_pyr'!$B$1:$H$50</definedName>
    <definedName name="_xlnm.Print_Area" localSheetId="19">'rail_channel'!$B$1:$H$27</definedName>
    <definedName name="_xlnm.Print_Area" localSheetId="8">'sea_cntry_pass'!$B$1:$AB$40</definedName>
    <definedName name="_xlnm.Print_Area" localSheetId="13">'sea_container'!$B$1:$M$58</definedName>
    <definedName name="_xlnm.Print_Area" localSheetId="11">'sea_intra_rel'!$B$1:$L$34</definedName>
    <definedName name="_xlnm.Print_Area" localSheetId="12">'sea_intra_routes'!$B$1:$G$62</definedName>
    <definedName name="_xlnm.Print_Area" localSheetId="10">'sea_ports_freight'!$B$1:$O$77</definedName>
    <definedName name="_xlnm.Print_Area" localSheetId="9">'sea_ports_pass '!$B$1:$O$77</definedName>
    <definedName name="_xlnm.Print_Area" localSheetId="0">'T2.4'!$B$1:$E$35</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3">'sea_container'!$1:$6</definedName>
    <definedName name="_xlnm.Print_Titles" localSheetId="10">'sea_ports_freight'!$1:$7</definedName>
    <definedName name="_xlnm.Print_Titles" localSheetId="9">'sea_ports_pass '!$1:$7</definedName>
  </definedNames>
  <calcPr fullCalcOnLoad="1"/>
</workbook>
</file>

<file path=xl/sharedStrings.xml><?xml version="1.0" encoding="utf-8"?>
<sst xmlns="http://schemas.openxmlformats.org/spreadsheetml/2006/main" count="1615" uniqueCount="696">
  <si>
    <t>Cargo and Mail loaded and unloaded</t>
  </si>
  <si>
    <t>1000 tonnes</t>
  </si>
  <si>
    <t>Marseille</t>
  </si>
  <si>
    <t>Air : Major Regular European Airlines</t>
  </si>
  <si>
    <t xml:space="preserve">Airline </t>
  </si>
  <si>
    <t xml:space="preserve">British Airways </t>
  </si>
  <si>
    <t xml:space="preserve">Iberia </t>
  </si>
  <si>
    <t xml:space="preserve">Air Berlin </t>
  </si>
  <si>
    <t xml:space="preserve">Finnair </t>
  </si>
  <si>
    <t xml:space="preserve">Icelandair </t>
  </si>
  <si>
    <t>Sea : Passenger Traffic at Major EU Seaports</t>
  </si>
  <si>
    <t>Traffic</t>
  </si>
  <si>
    <t>Road : Pyrenees Crossing Traffic</t>
  </si>
  <si>
    <t>Total inwards</t>
  </si>
  <si>
    <t>TOTAL goods transported*</t>
  </si>
  <si>
    <t>of which: to/from EU</t>
  </si>
  <si>
    <t>Total outwards</t>
  </si>
  <si>
    <t>Relevance of intra-EU transport in total maritime transport by EU country</t>
  </si>
  <si>
    <t>Antwerpen</t>
  </si>
  <si>
    <t>Göteborg</t>
  </si>
  <si>
    <t>Lübeck</t>
  </si>
  <si>
    <t>Palma De Mallorca</t>
  </si>
  <si>
    <t>Paloukia Salaminas</t>
  </si>
  <si>
    <t>Perama</t>
  </si>
  <si>
    <t>Cirkewwa</t>
  </si>
  <si>
    <t>Mgarr, Gozo</t>
  </si>
  <si>
    <t>Sorrento</t>
  </si>
  <si>
    <t>Antirio*</t>
  </si>
  <si>
    <t>Rio*</t>
  </si>
  <si>
    <t>Helsingør</t>
  </si>
  <si>
    <t>Rødby (Færgehavn)</t>
  </si>
  <si>
    <t>Sjællands Odde</t>
  </si>
  <si>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</si>
  <si>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</si>
  <si>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</si>
  <si>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</si>
  <si>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</si>
  <si>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</si>
  <si>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</si>
  <si>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</si>
  <si>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</si>
  <si>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</si>
  <si>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</si>
  <si>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</si>
  <si>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</si>
  <si>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</si>
  <si>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</si>
  <si>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</si>
  <si>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</si>
  <si>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</si>
  <si>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Praha / Ruzyne</t>
  </si>
  <si>
    <t>Warszawa / Okecie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</si>
  <si>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</si>
  <si>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</si>
  <si>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</si>
  <si>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</si>
  <si>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</si>
  <si>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</si>
  <si>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</si>
  <si>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</si>
  <si>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</si>
  <si>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</si>
  <si>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</si>
  <si>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</si>
  <si>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</si>
  <si>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</si>
  <si>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</si>
  <si>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</si>
  <si>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</si>
  <si>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Hannover</t>
  </si>
  <si>
    <t>Napoli / Capodichino</t>
  </si>
  <si>
    <t>Göteborg / Landvetter</t>
  </si>
  <si>
    <t>Bologna / Borgo Panigale</t>
  </si>
  <si>
    <t>Bristol</t>
  </si>
  <si>
    <t>Newcastle</t>
  </si>
  <si>
    <t>Catania / Fontanarossa</t>
  </si>
  <si>
    <t>Nürnberg</t>
  </si>
  <si>
    <t>Tenerife Norte</t>
  </si>
  <si>
    <t>Tenerife Sur / Reina Sofia</t>
  </si>
  <si>
    <t>Roma / Ciampino</t>
  </si>
  <si>
    <t>Berlin / Schönefeld</t>
  </si>
  <si>
    <t>Torino / Caselle</t>
  </si>
  <si>
    <t>Larnaka</t>
  </si>
  <si>
    <t>Porto</t>
  </si>
  <si>
    <t>Bordeaux / Mérignac</t>
  </si>
  <si>
    <t>FR/CH</t>
  </si>
  <si>
    <t>Köln-Bonn</t>
  </si>
  <si>
    <t>Liège / Bierset</t>
  </si>
  <si>
    <t>Nottingham East Midlands</t>
  </si>
  <si>
    <t>Frankfurt / Hahn</t>
  </si>
  <si>
    <t>Oostende</t>
  </si>
  <si>
    <t>Leipzig-Halle</t>
  </si>
  <si>
    <t>Maastricht-Aachen</t>
  </si>
  <si>
    <t>Basel-Mulhouse</t>
  </si>
  <si>
    <t>Malmö</t>
  </si>
  <si>
    <t>St. Dénis / Roland Garros (La Réunion)</t>
  </si>
  <si>
    <t>London / Heathrow - New York / J.F. Kennedy Intl, NY, USA</t>
  </si>
  <si>
    <t>London / Heathrow - Los Angeles Intl, CA, USA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</si>
  <si>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</si>
  <si>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</si>
  <si>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</si>
  <si>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</si>
  <si>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</si>
  <si>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London / Heathrow - Boston / Gen. E. Lawrence Logan Intl, MA, USA</t>
  </si>
  <si>
    <t>London / Heathrow - Narita Intl, Japan</t>
  </si>
  <si>
    <t>Frankfurt (Main) - Chicago / O'Hare Intl, IL, USA</t>
  </si>
  <si>
    <t>London / Heathrow - Chicago / O'Hare Intl, IL, USA</t>
  </si>
  <si>
    <t>London / Heathrow - Miami Intl, FL, USA</t>
  </si>
  <si>
    <t>London / Heathrow - Sydney / Kingsford Smith Intl, Australia</t>
  </si>
  <si>
    <t>Frankfurt (Main) - Washington / Dulles Intl, DC, USA</t>
  </si>
  <si>
    <t>Amsterdam / Schiphol - Detroit / Metropolitan Wayne County, MI, USA</t>
  </si>
  <si>
    <t>Paris / Charles de Gaulle - Genève / Cointrin, Switzerland</t>
  </si>
  <si>
    <t>Frankfurt (Main) - New York / J.F. Kennedy Intl, NY, USA</t>
  </si>
  <si>
    <t>London / Gatwick - Genève / Cointrin, Switzerland</t>
  </si>
  <si>
    <t>Paris / Orly - Marrakech / Menara, Morocco</t>
  </si>
  <si>
    <t>London / Gatwick - Orlando Intl, FL, USA</t>
  </si>
  <si>
    <t>Frankfurt (Main) - Istanbul / Atatürk, Turkey</t>
  </si>
  <si>
    <t>Paris / Charles de Gaulle - Zürich, Switzerland</t>
  </si>
  <si>
    <t>London / Heathrow - New Delhi / Indira Gandhi Intl, India</t>
  </si>
  <si>
    <t>Düsseldorf - Antalya, Turkey</t>
  </si>
  <si>
    <t>Berlin / Tegel - Zürich, Switzerland</t>
  </si>
  <si>
    <t>Wien / Schwechat - Zürich, Switzerland</t>
  </si>
  <si>
    <t>Amsterdam / Schiphol - Zürich, Switzerland</t>
  </si>
  <si>
    <t>In Passenger Transport</t>
  </si>
  <si>
    <t>Air : Main Connections Between EU- And Non-EU Airports</t>
  </si>
  <si>
    <t>Milano / Linate - Roma / Fiumicino</t>
  </si>
  <si>
    <t>London / Heathrow - Dublin</t>
  </si>
  <si>
    <t>London / Heathrow - Amsterdam / Schiphol</t>
  </si>
  <si>
    <t>London / Heathrow - Paris / Charles de Gaulle</t>
  </si>
  <si>
    <t>Frankfurt (Main) - Berlin / Tegel</t>
  </si>
  <si>
    <t>Amsterdam / Schiphol - Barcelona</t>
  </si>
  <si>
    <t>Madrid / Barajas - Roma / Fiumicino</t>
  </si>
  <si>
    <t>Frankfurt (Main) - München</t>
  </si>
  <si>
    <t>London / Heathrow - Madrid / Barajas</t>
  </si>
  <si>
    <t>Köln-Bonn - Berlin / Tegel</t>
  </si>
  <si>
    <t>Madrid / Barajas - Paris / Orly</t>
  </si>
  <si>
    <t>Lyon / Saint-Exupéry</t>
  </si>
  <si>
    <t>Faro</t>
  </si>
  <si>
    <t>Arrecife / Lanzarote</t>
  </si>
  <si>
    <t>Irakleion</t>
  </si>
  <si>
    <t>Air : Main Intra-EU Airport Pairs in Passenger Transport</t>
  </si>
  <si>
    <t>Leixões</t>
  </si>
  <si>
    <t>Pyrenee Crossing Freight Traffic</t>
  </si>
  <si>
    <t xml:space="preserve">( Spain - France ) </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</si>
  <si>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</si>
  <si>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</si>
  <si>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</si>
  <si>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</si>
  <si>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</si>
  <si>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</si>
  <si>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</si>
  <si>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</si>
  <si>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</si>
  <si>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</si>
  <si>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</si>
  <si>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</si>
  <si>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</si>
  <si>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</si>
  <si>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</si>
  <si>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</si>
  <si>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Shuttle</t>
  </si>
  <si>
    <t>Through-train</t>
  </si>
  <si>
    <t>Vehicles</t>
  </si>
  <si>
    <t>Passenger</t>
  </si>
  <si>
    <t>La Maddalena</t>
  </si>
  <si>
    <t>Palau</t>
  </si>
  <si>
    <t>( Alpine Arc: Mont Cenis to Brenner )</t>
  </si>
  <si>
    <t>( Alpine Arc: Montgenèvre to Brenner )</t>
  </si>
  <si>
    <t>Freight</t>
  </si>
  <si>
    <t>Rotterdam</t>
  </si>
  <si>
    <t>Le Havre</t>
  </si>
  <si>
    <t>London</t>
  </si>
  <si>
    <t>Trieste</t>
  </si>
  <si>
    <t>Wilhelmshaven</t>
  </si>
  <si>
    <t>Taranto</t>
  </si>
  <si>
    <t>Southampton</t>
  </si>
  <si>
    <t>Piombino</t>
  </si>
  <si>
    <t>Portoferraio</t>
  </si>
  <si>
    <t>Portsmouth</t>
  </si>
  <si>
    <t>Olbia</t>
  </si>
  <si>
    <t>Mariehamn</t>
  </si>
  <si>
    <t>Genova</t>
  </si>
  <si>
    <t>Valencia</t>
  </si>
  <si>
    <t>Milford Haven</t>
  </si>
  <si>
    <t>Zeebrugge</t>
  </si>
  <si>
    <t>Tarragona</t>
  </si>
  <si>
    <t>Bilbao</t>
  </si>
  <si>
    <t>Ventspils</t>
  </si>
  <si>
    <t>Ravenna</t>
  </si>
  <si>
    <t>Ghent</t>
  </si>
  <si>
    <t>Felixstowe</t>
  </si>
  <si>
    <t>Rouen</t>
  </si>
  <si>
    <t>Klaipeda</t>
  </si>
  <si>
    <t>Koper</t>
  </si>
  <si>
    <t>1000 TEU</t>
  </si>
  <si>
    <t>Gioia Tauro</t>
  </si>
  <si>
    <t>La Spezia</t>
  </si>
  <si>
    <t>Gdynia</t>
  </si>
  <si>
    <t>Thessaloniki</t>
  </si>
  <si>
    <t>Kotka</t>
  </si>
  <si>
    <t>International traffic</t>
  </si>
  <si>
    <t>Kombiverkehr, DE</t>
  </si>
  <si>
    <t>Hupac, CH</t>
  </si>
  <si>
    <t>Cemat, IT</t>
  </si>
  <si>
    <t>Ökombi, AT</t>
  </si>
  <si>
    <t>T.R.W., BE</t>
  </si>
  <si>
    <t>Hungarocombi, HU</t>
  </si>
  <si>
    <t>Hupac NV, NL</t>
  </si>
  <si>
    <t>Novatrans, FR</t>
  </si>
  <si>
    <t>Adria Combi, SI</t>
  </si>
  <si>
    <t>National traffic</t>
  </si>
  <si>
    <t>Year</t>
  </si>
  <si>
    <t>of which: national</t>
  </si>
  <si>
    <t>Semi-trailers</t>
  </si>
  <si>
    <t>Rolling road</t>
  </si>
  <si>
    <t>Swap bodies</t>
  </si>
  <si>
    <t>million tonnes</t>
  </si>
  <si>
    <t>St. Gotthard</t>
  </si>
  <si>
    <t>Brenner</t>
  </si>
  <si>
    <t xml:space="preserve">Switzerland </t>
  </si>
  <si>
    <t>Simplon</t>
  </si>
  <si>
    <t>Gr.St. Bernard</t>
  </si>
  <si>
    <t>West coast</t>
  </si>
  <si>
    <t>East coast</t>
  </si>
  <si>
    <t>Hendaye - Irun</t>
  </si>
  <si>
    <t>Cerbère / Port Bou</t>
  </si>
  <si>
    <t>vehicles per day</t>
  </si>
  <si>
    <t>Venezia</t>
  </si>
  <si>
    <t>Lisboa</t>
  </si>
  <si>
    <t>Alpe Adria, IT</t>
  </si>
  <si>
    <t>ICA, AT</t>
  </si>
  <si>
    <t>Combiberia, ES</t>
  </si>
  <si>
    <t>Naviland Cargo, FR</t>
  </si>
  <si>
    <t>Hupac, CH/DE/IT</t>
  </si>
  <si>
    <t>Total pure rail</t>
  </si>
  <si>
    <t>Sea : Inward and Outward Flow of Passengers by Country</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</si>
  <si>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</si>
  <si>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</si>
  <si>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</si>
  <si>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</si>
  <si>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</si>
  <si>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</si>
  <si>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</si>
  <si>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</si>
  <si>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</si>
  <si>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</si>
  <si>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</si>
  <si>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</si>
  <si>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</si>
  <si>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</si>
  <si>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</si>
  <si>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</si>
  <si>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</si>
  <si>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</si>
  <si>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</si>
  <si>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</si>
  <si>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</si>
  <si>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</si>
  <si>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</si>
  <si>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</si>
  <si>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</si>
  <si>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</si>
  <si>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</si>
  <si>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</si>
  <si>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</si>
  <si>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</si>
  <si>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</si>
  <si>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</si>
  <si>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</si>
  <si>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</si>
  <si>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</si>
  <si>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</si>
  <si>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</si>
  <si>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</si>
  <si>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</si>
  <si>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</si>
  <si>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LOT Polish Airlines</t>
  </si>
  <si>
    <t xml:space="preserve">Deutsche Lufthansa </t>
  </si>
  <si>
    <t>Virgin Atlantic Airways</t>
  </si>
  <si>
    <t>THY Turkish Airlines</t>
  </si>
  <si>
    <t>TAP Portugal</t>
  </si>
  <si>
    <t>Olympic Airlines</t>
  </si>
  <si>
    <t xml:space="preserve">CSA Czech Airlines </t>
  </si>
  <si>
    <t>bmi British Midland Airways</t>
  </si>
  <si>
    <t>Malev Hungarian Airlines</t>
  </si>
  <si>
    <t>TAROM Romanian Air Transport</t>
  </si>
  <si>
    <t>Adria Airways</t>
  </si>
  <si>
    <t>HR</t>
  </si>
  <si>
    <t>Cartagena</t>
  </si>
  <si>
    <t>Livorno</t>
  </si>
  <si>
    <t>Dunkerque</t>
  </si>
  <si>
    <t>Total</t>
  </si>
  <si>
    <t>Company</t>
  </si>
  <si>
    <t>Air Malta</t>
  </si>
  <si>
    <t>Austrian Airlines</t>
  </si>
  <si>
    <t>Croatia Airlines</t>
  </si>
  <si>
    <t>Cyprus Airways</t>
  </si>
  <si>
    <t>Luxair</t>
  </si>
  <si>
    <t>Spanair</t>
  </si>
  <si>
    <t>(1)</t>
  </si>
  <si>
    <t>Cars</t>
  </si>
  <si>
    <t>Coaches</t>
  </si>
  <si>
    <t>Air : Passenger Traffic at Major EU Airports</t>
  </si>
  <si>
    <t>Air : Freight Traffic at Major EU Airports</t>
  </si>
  <si>
    <r>
      <t xml:space="preserve">Total passengers carried </t>
    </r>
    <r>
      <rPr>
        <sz val="10"/>
        <rFont val="Arial"/>
        <family val="2"/>
      </rPr>
      <t xml:space="preserve">(arriving + departing from first named airport) </t>
    </r>
  </si>
  <si>
    <t>Biriatou</t>
  </si>
  <si>
    <t>(inc. A63)</t>
  </si>
  <si>
    <t>Le Perthus</t>
  </si>
  <si>
    <t>(inc. A9)</t>
  </si>
  <si>
    <t>Other crossings</t>
  </si>
  <si>
    <t>Intermodal rail</t>
  </si>
  <si>
    <t>(1): Since 2000, estimate based on 2.52 passengers per car and 38.75 passengers per coach</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</si>
  <si>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</si>
  <si>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</si>
  <si>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</si>
  <si>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</si>
  <si>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</si>
  <si>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</si>
  <si>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</si>
  <si>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</si>
  <si>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</si>
  <si>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</si>
  <si>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</si>
  <si>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</si>
  <si>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</si>
  <si>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</si>
  <si>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</si>
  <si>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</si>
  <si>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</si>
  <si>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</si>
  <si>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</si>
  <si>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</si>
  <si>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</si>
  <si>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</si>
  <si>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</si>
  <si>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</si>
  <si>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</si>
  <si>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United Kingdom</t>
  </si>
  <si>
    <t>Luxembourg</t>
  </si>
  <si>
    <t>Netherlands</t>
  </si>
  <si>
    <t>Partner &gt;&gt;&gt;&gt;&gt;</t>
  </si>
  <si>
    <r>
      <t>Source</t>
    </r>
    <r>
      <rPr>
        <sz val="8"/>
        <rFont val="Arial"/>
        <family val="0"/>
      </rPr>
      <t>: Eurostat</t>
    </r>
  </si>
  <si>
    <t>Grimsby &amp; Immingham</t>
  </si>
  <si>
    <t>Tees &amp; Hartlepool</t>
  </si>
  <si>
    <t>Forth</t>
  </si>
  <si>
    <t>Nantes Saint-Nazaire</t>
  </si>
  <si>
    <t>Liverpool</t>
  </si>
  <si>
    <t>Bremerhaven</t>
  </si>
  <si>
    <t>Augusta</t>
  </si>
  <si>
    <t>Sines</t>
  </si>
  <si>
    <t>Porto Foxi</t>
  </si>
  <si>
    <t>Gijon</t>
  </si>
  <si>
    <t>Huelva</t>
  </si>
  <si>
    <t>Las Palmas, Gran Canaria</t>
  </si>
  <si>
    <t>Santa Cruz De Tenerife</t>
  </si>
  <si>
    <t>Medway</t>
  </si>
  <si>
    <t>Hull</t>
  </si>
  <si>
    <t>Civitavecchia</t>
  </si>
  <si>
    <t>Málaga</t>
  </si>
  <si>
    <t>Holyhead</t>
  </si>
  <si>
    <t>Igoumenitsa</t>
  </si>
  <si>
    <t>Alps Crossing Freight Traffic</t>
  </si>
  <si>
    <t>EU12</t>
  </si>
  <si>
    <t>% of consignments</t>
  </si>
  <si>
    <t>(billion)</t>
  </si>
  <si>
    <t>Tonne-kilometres</t>
  </si>
  <si>
    <t>Sea : Intra-EU maritime transport</t>
  </si>
  <si>
    <t>(%)</t>
  </si>
  <si>
    <t>Rank</t>
  </si>
  <si>
    <t>of which: from EU</t>
  </si>
  <si>
    <t>of which: to EU</t>
  </si>
  <si>
    <t>Share of EU in total</t>
  </si>
  <si>
    <t>Country of loading port</t>
  </si>
  <si>
    <t>Country of unloading port</t>
  </si>
  <si>
    <r>
      <t>Source</t>
    </r>
    <r>
      <rPr>
        <sz val="8"/>
        <rFont val="Arial"/>
        <family val="2"/>
      </rPr>
      <t>: Observatorio hispano-francés de Trafico en los Pirineos, Spain</t>
    </r>
  </si>
  <si>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</si>
  <si>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</si>
  <si>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</si>
  <si>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</si>
  <si>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</si>
  <si>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</si>
  <si>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</si>
  <si>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</si>
  <si>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r>
      <t>TEU</t>
    </r>
    <r>
      <rPr>
        <sz val="8"/>
        <rFont val="Arial"/>
        <family val="2"/>
      </rPr>
      <t>: twenty foot equivalent unit (corresponds to 10-12 tonnes)</t>
    </r>
  </si>
  <si>
    <r>
      <t>*</t>
    </r>
    <r>
      <rPr>
        <sz val="8"/>
        <rFont val="Arial"/>
        <family val="2"/>
      </rPr>
      <t>:</t>
    </r>
    <r>
      <rPr>
        <b/>
        <sz val="8"/>
        <rFont val="Arial"/>
        <family val="2"/>
      </rPr>
      <t>Consignment</t>
    </r>
    <r>
      <rPr>
        <sz val="8"/>
        <rFont val="Arial"/>
        <family val="2"/>
      </rPr>
      <t xml:space="preserve"> = equivalent of an average road transport (= 2.3 TEU)</t>
    </r>
  </si>
  <si>
    <t>1000 Consignments*</t>
  </si>
  <si>
    <t>Combined Transport Traffic</t>
  </si>
  <si>
    <t>UIRR companies</t>
  </si>
  <si>
    <t xml:space="preserve">Intercontainer-Interfrigo </t>
  </si>
  <si>
    <r>
      <t>Note</t>
    </r>
    <r>
      <rPr>
        <sz val="8"/>
        <rFont val="Arial"/>
        <family val="2"/>
      </rPr>
      <t>:</t>
    </r>
  </si>
  <si>
    <t>Combined Transport : Traffic of International Union of Combined Road-Rail Transport Companies (UIRR)</t>
  </si>
  <si>
    <r>
      <t>Source</t>
    </r>
    <r>
      <rPr>
        <sz val="8"/>
        <rFont val="Arial"/>
        <family val="2"/>
      </rPr>
      <t>: International Union of Combined Road-Rail Transport Companies</t>
    </r>
  </si>
  <si>
    <r>
      <t>Source</t>
    </r>
    <r>
      <rPr>
        <sz val="8"/>
        <rFont val="Arial"/>
        <family val="2"/>
      </rPr>
      <t>: International Union of Combined Road-Rail Transport Companies, Intercontainer-Interfrigo</t>
    </r>
  </si>
  <si>
    <t>% change from previuos year</t>
  </si>
  <si>
    <t xml:space="preserve">Pass- </t>
  </si>
  <si>
    <t>engers</t>
  </si>
  <si>
    <t>Pass-</t>
  </si>
  <si>
    <r>
      <t>Source</t>
    </r>
    <r>
      <rPr>
        <sz val="8"/>
        <rFont val="Arial"/>
        <family val="2"/>
      </rPr>
      <t>: Swiss Department of the Environment, Transport, Energy and Communications (UVEK)</t>
    </r>
  </si>
  <si>
    <t>(arriving + departing + in transit)</t>
  </si>
  <si>
    <t>Notes:</t>
  </si>
  <si>
    <t>*: The total goods transported data may be less than the sum of inward and outward traffic due to the double counting of tonnes moved within the same country.</t>
  </si>
  <si>
    <t>Mont-Cenis</t>
  </si>
  <si>
    <t>Polzug, PL</t>
  </si>
  <si>
    <t>Kombi Dan, DK</t>
  </si>
  <si>
    <t>Bohemiakombi, CZ</t>
  </si>
  <si>
    <t>Crokombi, HR</t>
  </si>
  <si>
    <t>Rocombi, RO</t>
  </si>
  <si>
    <t>Sea : Container Traffic at Major EU Seaports</t>
  </si>
  <si>
    <t>Alicante</t>
  </si>
  <si>
    <t>Rail: Channel Tunnel Traffic</t>
  </si>
  <si>
    <t>UNITED KINGDOM</t>
  </si>
  <si>
    <t>ITALY</t>
  </si>
  <si>
    <t>SPAIN</t>
  </si>
  <si>
    <t>NETHERLANDS</t>
  </si>
  <si>
    <t>FRANCE</t>
  </si>
  <si>
    <t>GREECE</t>
  </si>
  <si>
    <t>GERMANY</t>
  </si>
  <si>
    <t>SWEDEN</t>
  </si>
  <si>
    <t>DENMARK</t>
  </si>
  <si>
    <t>BELGIUM</t>
  </si>
  <si>
    <t>LATVIA</t>
  </si>
  <si>
    <t>FINLAND</t>
  </si>
  <si>
    <t>IRELAND</t>
  </si>
  <si>
    <t>PORTUGAL</t>
  </si>
  <si>
    <t>million tonnes transported</t>
  </si>
  <si>
    <t>Sea: Main Routes in Intra-EU Maritime Transport</t>
  </si>
  <si>
    <t>Ceuta</t>
  </si>
  <si>
    <t>JAT airways</t>
  </si>
  <si>
    <t>SB</t>
  </si>
  <si>
    <t>Scheduled and non-scheduled flights</t>
  </si>
  <si>
    <t>Bastia</t>
  </si>
  <si>
    <t>1000 million revenue passenger-kilometres</t>
  </si>
  <si>
    <t>DK/ NO /SE</t>
  </si>
  <si>
    <t>Rafina</t>
  </si>
  <si>
    <t>Norddeich</t>
  </si>
  <si>
    <t>Air: Passenger Traffic between Member States</t>
  </si>
  <si>
    <r>
      <t xml:space="preserve">Total passengers carried* including domestic flights </t>
    </r>
    <r>
      <rPr>
        <sz val="8"/>
        <rFont val="Arial"/>
        <family val="2"/>
      </rPr>
      <t>(1000)</t>
    </r>
  </si>
  <si>
    <t>Rail : Alps and Pyrenees Crossing Traffic</t>
  </si>
  <si>
    <t>Road: Alps Crossing Freight Traffic</t>
  </si>
  <si>
    <t>Mont-Blanc</t>
  </si>
  <si>
    <t>St. Bernardino</t>
  </si>
  <si>
    <t>Million Tonnes</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</si>
  <si>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</si>
  <si>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</si>
  <si>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</si>
  <si>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</si>
  <si>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</si>
  <si>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</si>
  <si>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</si>
  <si>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t>EU27</t>
  </si>
  <si>
    <t>EU15</t>
  </si>
  <si>
    <r>
      <t>Source</t>
    </r>
    <r>
      <rPr>
        <sz val="8"/>
        <rFont val="Arial"/>
        <family val="2"/>
      </rPr>
      <t>: Eurostat</t>
    </r>
  </si>
  <si>
    <t>Airport pairs</t>
  </si>
  <si>
    <t xml:space="preserve">Air : Movements of Aircraft at Major EU Airports </t>
  </si>
  <si>
    <t>Sea : Freight Traffic at Major EU Seaports</t>
  </si>
  <si>
    <t>Belfast</t>
  </si>
  <si>
    <t>Rostock</t>
  </si>
  <si>
    <t>Vigo</t>
  </si>
  <si>
    <t>Passengers Embarked and Disembarked</t>
  </si>
  <si>
    <t>million passengers</t>
  </si>
  <si>
    <t>change</t>
  </si>
  <si>
    <t>Amsterdam</t>
  </si>
  <si>
    <t>(take-off + landing, passenger and cargo)</t>
  </si>
  <si>
    <t>Barcelona</t>
  </si>
  <si>
    <t>Dublin</t>
  </si>
  <si>
    <t>Helsinki</t>
  </si>
  <si>
    <t>Hamburg</t>
  </si>
  <si>
    <t>Riga</t>
  </si>
  <si>
    <t>Tallinn</t>
  </si>
  <si>
    <t>Airport, Country</t>
  </si>
  <si>
    <t>London / Heathrow - Mumbai / Chhatrapati Shivaji Intl, India</t>
  </si>
  <si>
    <t>Frankfurt (Main) - Bangkok / Suvarnabhumi Intl , Thailand*</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</si>
  <si>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</si>
  <si>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</si>
  <si>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</si>
  <si>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</si>
  <si>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</si>
  <si>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Oslo / Gardermoen, Norway</t>
  </si>
  <si>
    <t>London / Heathrow - Istanbul / Atatürk, Turkey</t>
  </si>
  <si>
    <t>Domestic + International</t>
  </si>
  <si>
    <t>Ranking</t>
  </si>
  <si>
    <t>Las Palmas / Gran Canaria - Madrid / Barajas</t>
  </si>
  <si>
    <t>Catania / Fontanarossa - Roma / Fiumicino</t>
  </si>
  <si>
    <t>München - Berlin / Tegel</t>
  </si>
  <si>
    <t>London / Heathrow - Edinburgh</t>
  </si>
  <si>
    <t>Tenerife Norte - Madrid / Barajas</t>
  </si>
  <si>
    <r>
      <t>Air France</t>
    </r>
    <r>
      <rPr>
        <sz val="8"/>
        <rFont val="Arial"/>
        <family val="2"/>
      </rPr>
      <t xml:space="preserve"> (1)</t>
    </r>
  </si>
  <si>
    <r>
      <t>KLM Royal Dutch Airlines</t>
    </r>
    <r>
      <rPr>
        <sz val="8"/>
        <rFont val="Arial"/>
        <family val="2"/>
      </rPr>
      <t xml:space="preserve"> (1)</t>
    </r>
  </si>
  <si>
    <r>
      <t>Ryanair</t>
    </r>
    <r>
      <rPr>
        <sz val="8"/>
        <rFont val="Arial"/>
        <family val="2"/>
      </rPr>
      <t xml:space="preserve"> (2)</t>
    </r>
  </si>
  <si>
    <r>
      <t>Easyjet</t>
    </r>
    <r>
      <rPr>
        <sz val="8"/>
        <rFont val="Arial"/>
        <family val="2"/>
      </rPr>
      <t xml:space="preserve"> (3)</t>
    </r>
  </si>
  <si>
    <t xml:space="preserve">average annual change </t>
  </si>
  <si>
    <t>average annual change</t>
  </si>
  <si>
    <t>Passengers carried*</t>
  </si>
  <si>
    <r>
      <t>Notes:</t>
    </r>
    <r>
      <rPr>
        <sz val="8"/>
        <rFont val="Arial"/>
        <family val="2"/>
      </rPr>
      <t xml:space="preserve"> </t>
    </r>
  </si>
  <si>
    <t>Tonnes loaded and unloaded</t>
  </si>
  <si>
    <t>EUROPEAN UNION</t>
  </si>
  <si>
    <t>European Commission</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</si>
  <si>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</si>
  <si>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</si>
  <si>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</si>
  <si>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</si>
  <si>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</si>
  <si>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</si>
  <si>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</si>
  <si>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</si>
  <si>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Movements of Aircraft at Major EU Airports</t>
  </si>
  <si>
    <t>Sea: Inward and Outward Flow of Passengers by Country</t>
  </si>
  <si>
    <t>Sea: Passenger Traffic at Major EU Seaports</t>
  </si>
  <si>
    <t>Sea: Freight Traffic at Major EU Seaports</t>
  </si>
  <si>
    <t>Sea: Intra-EU Maritime Transport by Country</t>
  </si>
  <si>
    <t>Combined Transport: Traffic of UIRR Companies</t>
  </si>
  <si>
    <t>Road: Pyrenees Crossing Traffic</t>
  </si>
  <si>
    <t>Rail: Alps and Pyrenees Crossing Traffic</t>
  </si>
  <si>
    <r>
      <t xml:space="preserve">in co-operation with </t>
    </r>
    <r>
      <rPr>
        <b/>
        <sz val="10"/>
        <rFont val="Arial"/>
        <family val="2"/>
      </rPr>
      <t>Eurostat</t>
    </r>
  </si>
  <si>
    <t>SWISS Intern. Airlines</t>
  </si>
  <si>
    <t>Aer Lingus</t>
  </si>
  <si>
    <r>
      <t xml:space="preserve">(3): </t>
    </r>
    <r>
      <rPr>
        <b/>
        <sz val="8"/>
        <rFont val="Arial"/>
        <family val="2"/>
      </rPr>
      <t>Easyjet:</t>
    </r>
    <r>
      <rPr>
        <sz val="8"/>
        <rFont val="Arial"/>
        <family val="2"/>
      </rPr>
      <t xml:space="preserve"> Financial year up to 30 September of the year indicated.</t>
    </r>
  </si>
  <si>
    <r>
      <t xml:space="preserve">(1):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</si>
  <si>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t>Girona / Costa Brava</t>
  </si>
  <si>
    <t>London / Heathrow - Singapore / Changi, Singapore</t>
  </si>
  <si>
    <t>London / Heathrow - Zürich, Switzerland</t>
  </si>
  <si>
    <t>Frankfurt (Main) - Singapore / Changi, Singapore</t>
  </si>
  <si>
    <t>Düsseldorf  - Zürich, Switzerland</t>
  </si>
  <si>
    <t>London / Heathrow - Tel Aviv / Ben Gurion, Israel</t>
  </si>
  <si>
    <t xml:space="preserve">SOFIA </t>
  </si>
  <si>
    <r>
      <t>Source:</t>
    </r>
    <r>
      <rPr>
        <b/>
        <sz val="8"/>
        <rFont val="Arial"/>
        <family val="0"/>
      </rPr>
      <t xml:space="preserve"> </t>
    </r>
    <r>
      <rPr>
        <sz val="8"/>
        <rFont val="Arial"/>
        <family val="0"/>
      </rPr>
      <t>Eurostat,</t>
    </r>
    <r>
      <rPr>
        <i/>
        <sz val="8"/>
        <rFont val="Arial"/>
        <family val="0"/>
      </rPr>
      <t xml:space="preserve"> airport websites (in italics).</t>
    </r>
  </si>
  <si>
    <t xml:space="preserve">                (not including general aviation)</t>
  </si>
  <si>
    <t xml:space="preserve">Riga </t>
  </si>
  <si>
    <t>Leipzig / Halle</t>
  </si>
  <si>
    <t>Sevilla</t>
  </si>
  <si>
    <t xml:space="preserve">IBIZA </t>
  </si>
  <si>
    <t xml:space="preserve">ARRECIFE/LANZAROTE </t>
  </si>
  <si>
    <t xml:space="preserve">PALERMO/PUNTA RAISI </t>
  </si>
  <si>
    <t xml:space="preserve">IRAKLEION </t>
  </si>
  <si>
    <t xml:space="preserve">SOUTHAMPTON </t>
  </si>
  <si>
    <t xml:space="preserve">LIVERPOOL </t>
  </si>
  <si>
    <t xml:space="preserve">NANTES ATLANTIQUE </t>
  </si>
  <si>
    <t>Palma Mallorca</t>
  </si>
  <si>
    <t>Aegina</t>
  </si>
  <si>
    <t>Norderney I.</t>
  </si>
  <si>
    <t>Palermo</t>
  </si>
  <si>
    <t>Hirtshals</t>
  </si>
  <si>
    <t>Ystad</t>
  </si>
  <si>
    <t>Corfu</t>
  </si>
  <si>
    <t>Trelleborg</t>
  </si>
  <si>
    <t>Esbjerg</t>
  </si>
  <si>
    <t>Thasos</t>
  </si>
  <si>
    <t>Kiel</t>
  </si>
  <si>
    <t>Heraklion</t>
  </si>
  <si>
    <t>Nordby Havn, Fano</t>
  </si>
  <si>
    <t>Gedser</t>
  </si>
  <si>
    <t>Kylini</t>
  </si>
  <si>
    <t>Visby</t>
  </si>
  <si>
    <t>Dagebuell</t>
  </si>
  <si>
    <t>Golfo Aranci</t>
  </si>
  <si>
    <t>Skoeldvik</t>
  </si>
  <si>
    <t>Brofjorden Scanraff</t>
  </si>
  <si>
    <t>Vlissingen</t>
  </si>
  <si>
    <t>Santa Panagia</t>
  </si>
  <si>
    <t>Gdansk</t>
  </si>
  <si>
    <t>Savona - Vado</t>
  </si>
  <si>
    <t>Burgas</t>
  </si>
  <si>
    <t>Fredericia (Og Shell-Havnen)</t>
  </si>
  <si>
    <t>CY**</t>
  </si>
  <si>
    <t>RO**</t>
  </si>
  <si>
    <t>**: The share of intra-EU in total maritime transport may be underestimated in this table for CY and RO because a significant share of partner ports are "unknown" and hence cannot be attributed to any geographical area.</t>
  </si>
  <si>
    <r>
      <t xml:space="preserve">Source: </t>
    </r>
    <r>
      <rPr>
        <sz val="8"/>
        <rFont val="Arial"/>
        <family val="0"/>
      </rPr>
      <t>Eurostat</t>
    </r>
  </si>
  <si>
    <t>Reschen</t>
  </si>
  <si>
    <t>Montgenèvre</t>
  </si>
  <si>
    <t>Fréjus</t>
  </si>
  <si>
    <r>
      <t>Note</t>
    </r>
    <r>
      <rPr>
        <sz val="8"/>
        <rFont val="Arial"/>
        <family val="0"/>
      </rPr>
      <t>: *: Bridge opened in 2004</t>
    </r>
  </si>
  <si>
    <r>
      <t xml:space="preserve">Data from </t>
    </r>
    <r>
      <rPr>
        <u val="single"/>
        <sz val="8"/>
        <rFont val="Arial"/>
        <family val="2"/>
      </rPr>
      <t>main</t>
    </r>
    <r>
      <rPr>
        <sz val="8"/>
        <rFont val="Arial"/>
        <family val="2"/>
      </rPr>
      <t xml:space="preserve"> ports only (ports handling more than 1 million tonnes per year). </t>
    </r>
  </si>
  <si>
    <r>
      <t>1000 cruise passengers</t>
    </r>
    <r>
      <rPr>
        <sz val="8"/>
        <rFont val="Arial"/>
        <family val="2"/>
      </rPr>
      <t xml:space="preserve"> on excursion</t>
    </r>
  </si>
  <si>
    <t>Santa Cruz de Tenerife</t>
  </si>
  <si>
    <t>Sea: Container Traffic at Major EU Seaports</t>
  </si>
  <si>
    <t>Paris / Charles de Gaulle</t>
  </si>
  <si>
    <t>Amsterdam / Schiphol - Paris / Charles de Gaulle</t>
  </si>
  <si>
    <t>Frankfurt (Main) - Paris / Charles de Gaulle</t>
  </si>
  <si>
    <t>Paris / Charles de Gaulle - New York / J.F. Kennedy Intl, NY, USA</t>
  </si>
  <si>
    <t>Paris / Charles de Gaulle - Montreal / Pierre Elliot Trudeau Intl, Canada</t>
  </si>
  <si>
    <t>Paris / Charles de Gaulle - Tokio Intl, Japan</t>
  </si>
  <si>
    <t>Paris / Charles de Gaulle - Tel Aviv / Ben Gurion, Israel</t>
  </si>
  <si>
    <t>Paris / Charles de Gaulle - Moscow / Sheremetyevo, Russia</t>
  </si>
  <si>
    <t>Paris / Charles de Gaulle - Hong Kong / Intl, China</t>
  </si>
  <si>
    <t>Paris / Charles de Gaulle - Dubai Intl, United Arab Emirates</t>
  </si>
  <si>
    <t>Paris / Charles de Gaulle - Istanbul / Atatürk, Turkey</t>
  </si>
  <si>
    <t>Reggio di Calabria</t>
  </si>
  <si>
    <t>Porto d'Ischia</t>
  </si>
  <si>
    <t>Palma de Mallorca</t>
  </si>
  <si>
    <t>Nice / Côte d'Azur</t>
  </si>
  <si>
    <t>Bergamo / Orio al Serio</t>
  </si>
  <si>
    <t>Nice / Côte d'Azur - Paris / Orly</t>
  </si>
  <si>
    <t>Madrid / Barajas - Palma de Mallorca</t>
  </si>
  <si>
    <t>Directorate-General for Mobility and Transport</t>
  </si>
  <si>
    <t xml:space="preserve"> TRANSPORT IN FIGURES</t>
  </si>
  <si>
    <t>Part 2  :  TRANSPORT</t>
  </si>
  <si>
    <t>Chapter 2.4  :</t>
  </si>
  <si>
    <t>2.4.1</t>
  </si>
  <si>
    <t>2.4.2</t>
  </si>
  <si>
    <t>2.4.4a</t>
  </si>
  <si>
    <t>2.4.4b</t>
  </si>
  <si>
    <t>2.4.5</t>
  </si>
  <si>
    <t>2.4.6</t>
  </si>
  <si>
    <t>2.4.7</t>
  </si>
  <si>
    <t>2.4.8</t>
  </si>
  <si>
    <t>2.4.9</t>
  </si>
  <si>
    <t>2.4.10a</t>
  </si>
  <si>
    <t>2.4.10b</t>
  </si>
  <si>
    <t>2.4.11</t>
  </si>
  <si>
    <t>2.4.12a</t>
  </si>
  <si>
    <t>2.4.12b</t>
  </si>
  <si>
    <t>2.4.12</t>
  </si>
  <si>
    <t>2.4.14</t>
  </si>
  <si>
    <t>2.4.15</t>
  </si>
  <si>
    <t>2.4.16</t>
  </si>
  <si>
    <r>
      <t>Notes</t>
    </r>
    <r>
      <rPr>
        <sz val="10"/>
        <rFont val="Arial"/>
        <family val="0"/>
      </rPr>
      <t xml:space="preserve">: </t>
    </r>
  </si>
  <si>
    <t>(*): passengers carried are fewer than passengers on board, due to transit passengers staying on board the aircraft not being counted.</t>
  </si>
  <si>
    <t>'08/'09</t>
  </si>
  <si>
    <r>
      <t xml:space="preserve">Alitalia </t>
    </r>
    <r>
      <rPr>
        <sz val="8"/>
        <rFont val="Arial"/>
        <family val="2"/>
      </rPr>
      <t>(4)</t>
    </r>
  </si>
  <si>
    <r>
      <t>Source</t>
    </r>
    <r>
      <rPr>
        <sz val="8"/>
        <rFont val="Arial"/>
        <family val="2"/>
      </rPr>
      <t>: Association of European Airlines, International Air Transport Association, air companies,</t>
    </r>
    <r>
      <rPr>
        <i/>
        <sz val="8"/>
        <rFont val="Arial"/>
        <family val="2"/>
      </rPr>
      <t xml:space="preserve"> </t>
    </r>
    <r>
      <rPr>
        <sz val="8"/>
        <rFont val="Arial"/>
        <family val="2"/>
      </rPr>
      <t>Ascend,</t>
    </r>
    <r>
      <rPr>
        <i/>
        <sz val="8"/>
        <rFont val="Arial"/>
        <family val="2"/>
      </rPr>
      <t xml:space="preserve"> own estimates</t>
    </r>
  </si>
  <si>
    <r>
      <t xml:space="preserve">(2): </t>
    </r>
    <r>
      <rPr>
        <b/>
        <sz val="8"/>
        <rFont val="Arial"/>
        <family val="2"/>
      </rPr>
      <t>Ryanair:</t>
    </r>
    <r>
      <rPr>
        <sz val="8"/>
        <rFont val="Arial"/>
        <family val="2"/>
      </rPr>
      <t xml:space="preserve"> Year up to 30 March of the following year. </t>
    </r>
  </si>
  <si>
    <r>
      <t xml:space="preserve">(4): </t>
    </r>
    <r>
      <rPr>
        <b/>
        <sz val="8"/>
        <rFont val="Arial"/>
        <family val="2"/>
      </rPr>
      <t>Air One</t>
    </r>
    <r>
      <rPr>
        <sz val="8"/>
        <rFont val="Arial"/>
        <family val="0"/>
      </rPr>
      <t xml:space="preserve"> merged with</t>
    </r>
    <r>
      <rPr>
        <b/>
        <sz val="8"/>
        <rFont val="Arial"/>
        <family val="2"/>
      </rPr>
      <t xml:space="preserve"> Alitalia</t>
    </r>
    <r>
      <rPr>
        <sz val="8"/>
        <rFont val="Arial"/>
        <family val="2"/>
      </rPr>
      <t xml:space="preserve"> end 2008</t>
    </r>
  </si>
  <si>
    <t>2.4.3</t>
  </si>
  <si>
    <t>Bologna</t>
  </si>
  <si>
    <t>Ibiza</t>
  </si>
  <si>
    <r>
      <t>Notes:</t>
    </r>
    <r>
      <rPr>
        <sz val="8"/>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</si>
  <si>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change '08/'09</t>
  </si>
  <si>
    <t>Barcelona - Madrid / Barajas</t>
  </si>
  <si>
    <t>Toulouse / Blagnac - Paris / Orly</t>
  </si>
  <si>
    <t>Hamburg - München</t>
  </si>
  <si>
    <t>Barcelona - Palma De Mallorca</t>
  </si>
  <si>
    <t>Düsseldorf - München</t>
  </si>
  <si>
    <t xml:space="preserve">Palermo / Punta Raisi - Roma / Fiumicino </t>
  </si>
  <si>
    <t>Paris / Charles de Gaulle - Roma / Fiumicino</t>
  </si>
  <si>
    <t>Frankfurt (Main) - Hamburg</t>
  </si>
  <si>
    <t>Athinai / Eleftherios Venizelos - Thessaloniki</t>
  </si>
  <si>
    <t>Frankfurt (Main) - London / Heathrow</t>
  </si>
  <si>
    <t>Köln-Bonn - München</t>
  </si>
  <si>
    <t>London / Gatwick - Malaga</t>
  </si>
  <si>
    <t>London / Heathrow - Glasgow</t>
  </si>
  <si>
    <t>København / Kastrup - Stockholm / Arlanda</t>
  </si>
  <si>
    <t>Madrid / Barajas - Lisboa</t>
  </si>
  <si>
    <t>London / Gatwick - Dublin</t>
  </si>
  <si>
    <t>Barcelona - Paris / Charles de Gaulle</t>
  </si>
  <si>
    <t>Marseille / Provence - Paris / Orly</t>
  </si>
  <si>
    <t>Madrid / Barajas - Valencia</t>
  </si>
  <si>
    <t>Paris / Charles de Gaulle - Milano / Malpensa</t>
  </si>
  <si>
    <t>Paris / Orly - Ponte-à-Pitre (Guadeloupe) / Pôle Caraïbes</t>
  </si>
  <si>
    <t>Madrid / Barajas - Paris / Charles de Gaulle</t>
  </si>
  <si>
    <t>London / Heathrow - Roma / Fiumicino</t>
  </si>
  <si>
    <t>Amsterdam / Schiphol - Madrid / Barajas</t>
  </si>
  <si>
    <t>Paris / Orly - Fort de France (Martinique)</t>
  </si>
  <si>
    <t>Madeira - Lisboa</t>
  </si>
  <si>
    <t>København / Kastrup - Aalborg</t>
  </si>
  <si>
    <t>Düsseldorf - Berlin / Tegel</t>
  </si>
  <si>
    <t>Manchester - London / Heathrow</t>
  </si>
  <si>
    <t>München - London / Heathrow</t>
  </si>
  <si>
    <t>Hamburg - Zürich, Switzerland</t>
  </si>
  <si>
    <t>Zaragoza</t>
  </si>
  <si>
    <t>Brescia/Montichiari</t>
  </si>
  <si>
    <t>Kent</t>
  </si>
  <si>
    <r>
      <t>Notes</t>
    </r>
    <r>
      <rPr>
        <sz val="8"/>
        <rFont val="Arial"/>
        <family val="2"/>
      </rPr>
      <t>: 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</si>
  <si>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STOCKHOLM/BROMMA</t>
  </si>
  <si>
    <t>Basel /Mulhouse</t>
  </si>
  <si>
    <t>Roma/Ciampino</t>
  </si>
  <si>
    <r>
      <t>Notes</t>
    </r>
    <r>
      <rPr>
        <sz val="8"/>
        <rFont val="Arial"/>
        <family val="0"/>
      </rPr>
      <t>: One movement per minute for 18 hours per day = 394 200 per year</t>
    </r>
  </si>
  <si>
    <t>08/09</t>
  </si>
  <si>
    <t>Paros</t>
  </si>
  <si>
    <t>Ancona</t>
  </si>
  <si>
    <t>Constanţa</t>
  </si>
  <si>
    <t>Agii Theodori</t>
  </si>
  <si>
    <t>Eleusis</t>
  </si>
  <si>
    <t xml:space="preserve"> Clydeport</t>
  </si>
  <si>
    <t>Ferrol</t>
  </si>
  <si>
    <t>ROMANIA</t>
  </si>
  <si>
    <r>
      <t>Notes</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</si>
  <si>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t>Antwerp</t>
  </si>
  <si>
    <t>GB</t>
  </si>
  <si>
    <t>Las Palmas</t>
  </si>
  <si>
    <t>GR</t>
  </si>
  <si>
    <t>Århus</t>
  </si>
  <si>
    <t>Lemesos (Limassol)</t>
  </si>
  <si>
    <t>Cagliari</t>
  </si>
  <si>
    <t>Source: Eurostat</t>
  </si>
  <si>
    <t>change '09/'08</t>
  </si>
  <si>
    <t>RAlpin, CH</t>
  </si>
  <si>
    <t>2.4.13</t>
  </si>
  <si>
    <t>1985-2000</t>
  </si>
  <si>
    <t>2000-2009</t>
  </si>
  <si>
    <t>2008-2009</t>
  </si>
  <si>
    <r>
      <t>Notes</t>
    </r>
    <r>
      <rPr>
        <sz val="8"/>
        <rFont val="Arial"/>
        <family val="2"/>
      </rPr>
      <t xml:space="preserve">: </t>
    </r>
    <r>
      <rPr>
        <sz val="8"/>
        <rFont val="Arial"/>
        <family val="0"/>
      </rPr>
      <t>France: Montgenèvre: from 1999</t>
    </r>
  </si>
  <si>
    <r>
      <t>Source:</t>
    </r>
    <r>
      <rPr>
        <sz val="8"/>
        <rFont val="Arial"/>
        <family val="0"/>
      </rPr>
      <t xml:space="preserve"> Swiss Department of the Environment, Transport, Energy and Communications (UVEK)</t>
    </r>
  </si>
  <si>
    <r>
      <t>Notes</t>
    </r>
    <r>
      <rPr>
        <sz val="8"/>
        <rFont val="Arial"/>
        <family val="2"/>
      </rPr>
      <t>: internal, import, export and transit traffic</t>
    </r>
  </si>
  <si>
    <r>
      <t>Source</t>
    </r>
    <r>
      <rPr>
        <sz val="8"/>
        <rFont val="Arial"/>
        <family val="2"/>
      </rPr>
      <t>: Observatorio hispano-francés de Trafico en los Pirineos, Spain and own estimates (</t>
    </r>
    <r>
      <rPr>
        <i/>
        <sz val="8"/>
        <rFont val="Arial"/>
        <family val="2"/>
      </rPr>
      <t>in italics</t>
    </r>
    <r>
      <rPr>
        <sz val="8"/>
        <rFont val="Arial"/>
        <family val="2"/>
      </rPr>
      <t>)</t>
    </r>
  </si>
  <si>
    <r>
      <t xml:space="preserve">Notes: </t>
    </r>
    <r>
      <rPr>
        <sz val="8"/>
        <rFont val="Arial"/>
        <family val="2"/>
      </rPr>
      <t>2007 not available</t>
    </r>
  </si>
  <si>
    <r>
      <t>Note:</t>
    </r>
    <r>
      <rPr>
        <sz val="8"/>
        <rFont val="Arial"/>
        <family val="0"/>
      </rPr>
      <t xml:space="preserve"> * The new Bangkok Airport officially opened on 28 September 2006. Before, all traffic went to Bangkok Don Mueang Intl airport.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</si>
</sst>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
    <numFmt numFmtId="178" formatCode="0.0000"/>
    <numFmt numFmtId="179" formatCode="0.00000"/>
    <numFmt numFmtId="180" formatCode="0.000000"/>
    <numFmt numFmtId="181" formatCode="0.0000000"/>
    <numFmt numFmtId="182" formatCode="#,###,##0"/>
    <numFmt numFmtId="183" formatCode="#,###,##0.0"/>
    <numFmt numFmtId="184" formatCode="0.0%"/>
    <numFmt numFmtId="185" formatCode="#,##0,,,"/>
    <numFmt numFmtId="186" formatCode="###,###,##0.000"/>
    <numFmt numFmtId="187" formatCode="0.0\ \ \ "/>
    <numFmt numFmtId="188" formatCode="0.00\ "/>
    <numFmt numFmtId="189" formatCode="0.0\ "/>
    <numFmt numFmtId="190" formatCode="0.000\ "/>
    <numFmt numFmtId="191" formatCode="#,##0\ \ "/>
    <numFmt numFmtId="192" formatCode="#,##0\ "/>
  </numFmts>
  <fonts count="30">
    <font>
      <sz val="10"/>
      <name val="Arial"/>
      <family val="0"/>
    </font>
    <font>
      <b/>
      <sz val="14"/>
      <name val="Arial"/>
      <family val="2"/>
    </font>
    <font>
      <sz val="8"/>
      <name val="Arial"/>
      <family val="0"/>
    </font>
    <font>
      <b/>
      <sz val="8"/>
      <name val="Arial"/>
      <family val="0"/>
    </font>
    <font>
      <b/>
      <sz val="12"/>
      <name val="Arial"/>
      <family val="2"/>
    </font>
    <font>
      <sz val="12"/>
      <name val="Arial"/>
      <family val="2"/>
    </font>
    <font>
      <b/>
      <sz val="10"/>
      <name val="Arial"/>
      <family val="2"/>
    </font>
    <font>
      <b/>
      <sz val="9"/>
      <name val="Arial"/>
      <family val="2"/>
    </font>
    <font>
      <sz val="9"/>
      <name val="Arial"/>
      <family val="2"/>
    </font>
    <font>
      <i/>
      <sz val="10"/>
      <name val="Arial"/>
      <family val="2"/>
    </font>
    <font>
      <u val="single"/>
      <sz val="10"/>
      <color indexed="12"/>
      <name val="Arial"/>
      <family val="0"/>
    </font>
    <font>
      <u val="single"/>
      <sz val="10"/>
      <color indexed="36"/>
      <name val="Arial"/>
      <family val="0"/>
    </font>
    <font>
      <i/>
      <sz val="8"/>
      <name val="Arial"/>
      <family val="2"/>
    </font>
    <font>
      <b/>
      <sz val="10"/>
      <color indexed="18"/>
      <name val="Arial"/>
      <family val="2"/>
    </font>
    <font>
      <b/>
      <sz val="10"/>
      <color indexed="8"/>
      <name val="Arial"/>
      <family val="2"/>
    </font>
    <font>
      <b/>
      <sz val="7"/>
      <name val="Arial"/>
      <family val="2"/>
    </font>
    <font>
      <i/>
      <sz val="8"/>
      <name val="Times New Roman"/>
      <family val="0"/>
    </font>
    <font>
      <i/>
      <sz val="7"/>
      <name val="Arial"/>
      <family val="2"/>
    </font>
    <font>
      <b/>
      <sz val="12"/>
      <name val="Times"/>
      <family val="1"/>
    </font>
    <font>
      <b/>
      <sz val="8"/>
      <name val="Times New Roman"/>
      <family val="0"/>
    </font>
    <font>
      <sz val="10"/>
      <name val="Times"/>
      <family val="1"/>
    </font>
    <font>
      <b/>
      <sz val="10"/>
      <name val="Times"/>
      <family val="0"/>
    </font>
    <font>
      <b/>
      <sz val="8"/>
      <name val="Times"/>
      <family val="1"/>
    </font>
    <font>
      <b/>
      <sz val="18"/>
      <name val="Arial"/>
      <family val="2"/>
    </font>
    <font>
      <b/>
      <i/>
      <sz val="10"/>
      <name val="Times"/>
      <family val="0"/>
    </font>
    <font>
      <sz val="8"/>
      <name val="Times"/>
      <family val="1"/>
    </font>
    <font>
      <i/>
      <sz val="8"/>
      <name val="Times"/>
      <family val="0"/>
    </font>
    <font>
      <b/>
      <sz val="8"/>
      <name val="Helvetica"/>
      <family val="2"/>
    </font>
    <font>
      <b/>
      <i/>
      <sz val="8"/>
      <name val="Arial"/>
      <family val="0"/>
    </font>
    <font>
      <u val="single"/>
      <sz val="8"/>
      <name val="Arial"/>
      <family val="2"/>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38">
    <border>
      <left/>
      <right/>
      <top/>
      <bottom/>
      <diagonal/>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hair"/>
      <top>
        <color indexed="63"/>
      </top>
      <bottom>
        <color indexed="63"/>
      </bottom>
    </border>
    <border>
      <left style="thin"/>
      <right style="hair"/>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thin"/>
      <right style="hair"/>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style="thin"/>
      <right style="thin"/>
      <top style="thin"/>
      <bottom style="hair"/>
    </border>
    <border>
      <left style="thin"/>
      <right style="thin"/>
      <top style="hair"/>
      <bottom style="hair"/>
    </border>
    <border>
      <left>
        <color indexed="63"/>
      </left>
      <right style="thin"/>
      <top style="thin"/>
      <bottom style="hair"/>
    </border>
    <border>
      <left>
        <color indexed="63"/>
      </left>
      <right style="thin"/>
      <top style="hair"/>
      <bottom style="hair"/>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hair"/>
      <right style="hair"/>
      <top style="thin"/>
      <bottom>
        <color indexed="63"/>
      </bottom>
    </border>
    <border>
      <left style="hair"/>
      <right>
        <color indexed="63"/>
      </right>
      <top>
        <color indexed="63"/>
      </top>
      <bottom>
        <color indexed="63"/>
      </bottom>
    </border>
    <border>
      <left style="hair"/>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3" fillId="2" borderId="0" applyNumberFormat="0" applyBorder="0">
      <alignment/>
      <protection locked="0"/>
    </xf>
    <xf numFmtId="0" fontId="14" fillId="3" borderId="0" applyNumberFormat="0" applyBorder="0">
      <alignment/>
      <protection locked="0"/>
    </xf>
  </cellStyleXfs>
  <cellXfs count="873">
    <xf numFmtId="0" fontId="0" fillId="0" borderId="0" xfId="0" applyAlignment="1">
      <alignment/>
    </xf>
    <xf numFmtId="0" fontId="0" fillId="0" borderId="0" xfId="0" applyBorder="1" applyAlignment="1">
      <alignment/>
    </xf>
    <xf numFmtId="0" fontId="3" fillId="0" borderId="0" xfId="0" applyFont="1" applyBorder="1" applyAlignment="1">
      <alignment horizontal="left"/>
    </xf>
    <xf numFmtId="0" fontId="2" fillId="0" borderId="0" xfId="0" applyFont="1" applyAlignment="1">
      <alignment/>
    </xf>
    <xf numFmtId="0" fontId="6" fillId="0" borderId="0" xfId="0" applyFont="1" applyAlignment="1">
      <alignment horizontal="center"/>
    </xf>
    <xf numFmtId="0" fontId="3" fillId="0" borderId="0" xfId="0" applyFont="1" applyAlignment="1">
      <alignment/>
    </xf>
    <xf numFmtId="0" fontId="2" fillId="0" borderId="0" xfId="0" applyFont="1" applyAlignment="1">
      <alignment/>
    </xf>
    <xf numFmtId="0" fontId="0" fillId="0" borderId="0" xfId="0" applyAlignment="1">
      <alignment horizontal="center"/>
    </xf>
    <xf numFmtId="0" fontId="0" fillId="0" borderId="0" xfId="0" applyFill="1" applyAlignment="1">
      <alignment/>
    </xf>
    <xf numFmtId="0" fontId="2" fillId="0" borderId="0" xfId="0" applyFont="1" applyAlignment="1">
      <alignment horizontal="center"/>
    </xf>
    <xf numFmtId="0" fontId="0" fillId="0" borderId="0" xfId="0" applyAlignment="1">
      <alignment vertical="top"/>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xf>
    <xf numFmtId="0" fontId="6" fillId="0" borderId="0" xfId="0" applyFont="1" applyAlignment="1">
      <alignment horizontal="center"/>
    </xf>
    <xf numFmtId="0" fontId="0" fillId="0" borderId="0" xfId="0" applyAlignment="1">
      <alignment/>
    </xf>
    <xf numFmtId="0" fontId="0" fillId="0" borderId="0" xfId="0" applyAlignment="1">
      <alignment vertical="center"/>
    </xf>
    <xf numFmtId="0" fontId="6" fillId="0" borderId="0" xfId="0" applyFont="1" applyBorder="1" applyAlignment="1">
      <alignment horizontal="center" vertical="center" wrapText="1"/>
    </xf>
    <xf numFmtId="0" fontId="4" fillId="0" borderId="0" xfId="0" applyFont="1" applyAlignment="1" quotePrefix="1">
      <alignment horizontal="right" vertical="top"/>
    </xf>
    <xf numFmtId="0" fontId="5" fillId="0" borderId="0" xfId="0" applyFont="1" applyAlignment="1">
      <alignment/>
    </xf>
    <xf numFmtId="0" fontId="3" fillId="0" borderId="0" xfId="0" applyFont="1" applyFill="1" applyBorder="1" applyAlignment="1">
      <alignment horizontal="center"/>
    </xf>
    <xf numFmtId="0" fontId="5" fillId="0" borderId="0" xfId="0" applyFont="1" applyAlignment="1">
      <alignment/>
    </xf>
    <xf numFmtId="0" fontId="2" fillId="0" borderId="0" xfId="0" applyFont="1" applyFill="1" applyAlignment="1">
      <alignment horizontal="center"/>
    </xf>
    <xf numFmtId="0" fontId="3" fillId="0" borderId="0" xfId="0" applyFont="1" applyAlignment="1">
      <alignment/>
    </xf>
    <xf numFmtId="0" fontId="5" fillId="0" borderId="0" xfId="0" applyFont="1" applyBorder="1" applyAlignment="1">
      <alignment horizontal="left" vertical="top"/>
    </xf>
    <xf numFmtId="0" fontId="4" fillId="0" borderId="0" xfId="0" applyFont="1" applyBorder="1" applyAlignment="1" quotePrefix="1">
      <alignment horizontal="left" vertical="top"/>
    </xf>
    <xf numFmtId="0" fontId="18" fillId="0" borderId="0" xfId="0" applyFont="1" applyFill="1" applyBorder="1" applyAlignment="1">
      <alignment horizontal="center" vertical="center"/>
    </xf>
    <xf numFmtId="0" fontId="5" fillId="0" borderId="0" xfId="0" applyFont="1" applyBorder="1" applyAlignment="1">
      <alignment/>
    </xf>
    <xf numFmtId="0" fontId="0" fillId="0" borderId="0" xfId="0" applyFill="1" applyAlignment="1">
      <alignment vertical="center"/>
    </xf>
    <xf numFmtId="0" fontId="5" fillId="0" borderId="0" xfId="0" applyFont="1" applyAlignment="1">
      <alignment horizontal="center"/>
    </xf>
    <xf numFmtId="0" fontId="0" fillId="0" borderId="0" xfId="0" applyFont="1" applyBorder="1" applyAlignment="1">
      <alignment horizontal="center" vertical="top" wrapText="1"/>
    </xf>
    <xf numFmtId="0" fontId="6"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horizontal="right" vertical="top"/>
    </xf>
    <xf numFmtId="2" fontId="4" fillId="0" borderId="0" xfId="0" applyNumberFormat="1" applyFont="1" applyBorder="1" applyAlignment="1" quotePrefix="1">
      <alignment horizontal="left"/>
    </xf>
    <xf numFmtId="0" fontId="5" fillId="0" borderId="0" xfId="0" applyFont="1" applyBorder="1" applyAlignment="1">
      <alignment vertical="top"/>
    </xf>
    <xf numFmtId="2" fontId="4" fillId="0" borderId="0" xfId="0" applyNumberFormat="1" applyFont="1" applyBorder="1" applyAlignment="1" quotePrefix="1">
      <alignment horizontal="right" vertical="top"/>
    </xf>
    <xf numFmtId="0" fontId="3" fillId="0" borderId="1" xfId="0" applyFont="1" applyFill="1" applyBorder="1" applyAlignment="1">
      <alignment horizontal="center"/>
    </xf>
    <xf numFmtId="0" fontId="2" fillId="0" borderId="0" xfId="0" applyFont="1" applyFill="1" applyAlignment="1">
      <alignment/>
    </xf>
    <xf numFmtId="0" fontId="2" fillId="0" borderId="2" xfId="0" applyFont="1" applyFill="1" applyBorder="1" applyAlignment="1">
      <alignment/>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0" xfId="0" applyFont="1" applyBorder="1" applyAlignment="1">
      <alignment vertical="top" wrapText="1"/>
    </xf>
    <xf numFmtId="0" fontId="0" fillId="0" borderId="3" xfId="0" applyFill="1" applyBorder="1" applyAlignment="1">
      <alignment vertical="center"/>
    </xf>
    <xf numFmtId="0" fontId="17" fillId="0" borderId="1" xfId="0" applyFont="1" applyFill="1" applyBorder="1" applyAlignment="1">
      <alignment horizontal="right" vertical="center"/>
    </xf>
    <xf numFmtId="0" fontId="2" fillId="0" borderId="0" xfId="0" applyFont="1" applyFill="1" applyAlignment="1">
      <alignment horizontal="center" vertical="center"/>
    </xf>
    <xf numFmtId="0" fontId="2" fillId="0" borderId="4" xfId="0" applyFont="1" applyFill="1" applyBorder="1" applyAlignment="1">
      <alignment/>
    </xf>
    <xf numFmtId="167" fontId="2" fillId="0" borderId="5" xfId="0" applyNumberFormat="1" applyFont="1" applyFill="1" applyBorder="1" applyAlignment="1" applyProtection="1">
      <alignment vertical="center"/>
      <protection/>
    </xf>
    <xf numFmtId="167" fontId="2" fillId="0" borderId="5" xfId="0" applyNumberFormat="1" applyFont="1" applyFill="1" applyBorder="1" applyAlignment="1" applyProtection="1">
      <alignment horizontal="right" vertical="center"/>
      <protection/>
    </xf>
    <xf numFmtId="170" fontId="2" fillId="0" borderId="3" xfId="0" applyNumberFormat="1" applyFont="1" applyFill="1" applyBorder="1" applyAlignment="1">
      <alignment horizontal="center" vertical="center"/>
    </xf>
    <xf numFmtId="170" fontId="2" fillId="0" borderId="1" xfId="0" applyNumberFormat="1" applyFont="1" applyFill="1" applyBorder="1" applyAlignment="1">
      <alignment horizontal="center" vertical="center"/>
    </xf>
    <xf numFmtId="170" fontId="2" fillId="0" borderId="6"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6" xfId="0" applyFont="1" applyFill="1" applyBorder="1" applyAlignment="1">
      <alignment horizontal="center" vertical="center"/>
    </xf>
    <xf numFmtId="0" fontId="3" fillId="4" borderId="8" xfId="0" applyFont="1" applyFill="1" applyBorder="1" applyAlignment="1" quotePrefix="1">
      <alignment horizontal="center" vertical="center" wrapText="1"/>
    </xf>
    <xf numFmtId="0" fontId="4" fillId="0" borderId="0" xfId="0" applyFont="1" applyAlignment="1" quotePrefix="1">
      <alignment horizontal="right" vertical="top"/>
    </xf>
    <xf numFmtId="167" fontId="2" fillId="5" borderId="5" xfId="0" applyNumberFormat="1" applyFont="1" applyFill="1" applyBorder="1" applyAlignment="1" applyProtection="1">
      <alignment horizontal="right" vertical="center"/>
      <protection/>
    </xf>
    <xf numFmtId="0" fontId="3" fillId="6" borderId="3" xfId="0" applyFont="1" applyFill="1" applyBorder="1" applyAlignment="1">
      <alignment horizontal="center"/>
    </xf>
    <xf numFmtId="0" fontId="3" fillId="6" borderId="1" xfId="0" applyFont="1" applyFill="1" applyBorder="1" applyAlignment="1">
      <alignment horizontal="center"/>
    </xf>
    <xf numFmtId="0" fontId="3" fillId="6" borderId="0" xfId="0" applyFont="1" applyFill="1" applyBorder="1" applyAlignment="1">
      <alignment horizontal="center"/>
    </xf>
    <xf numFmtId="0" fontId="2" fillId="6" borderId="9" xfId="0" applyFont="1" applyFill="1" applyBorder="1" applyAlignment="1">
      <alignment/>
    </xf>
    <xf numFmtId="0" fontId="2" fillId="6" borderId="7" xfId="0" applyFont="1" applyFill="1" applyBorder="1" applyAlignment="1">
      <alignment/>
    </xf>
    <xf numFmtId="0" fontId="3" fillId="6" borderId="10" xfId="0" applyFont="1" applyFill="1" applyBorder="1" applyAlignment="1">
      <alignment horizontal="center"/>
    </xf>
    <xf numFmtId="0" fontId="15" fillId="6" borderId="11" xfId="0" applyFont="1" applyFill="1" applyBorder="1" applyAlignment="1">
      <alignment horizontal="center"/>
    </xf>
    <xf numFmtId="0" fontId="3" fillId="6" borderId="1" xfId="0" applyFont="1" applyFill="1" applyBorder="1" applyAlignment="1">
      <alignment horizontal="right"/>
    </xf>
    <xf numFmtId="0" fontId="15" fillId="6" borderId="5" xfId="0" applyFont="1" applyFill="1" applyBorder="1" applyAlignment="1" quotePrefix="1">
      <alignment horizontal="center"/>
    </xf>
    <xf numFmtId="0" fontId="19" fillId="6" borderId="4" xfId="0" applyFont="1" applyFill="1" applyBorder="1" applyAlignment="1">
      <alignment/>
    </xf>
    <xf numFmtId="0" fontId="19" fillId="6" borderId="6" xfId="0" applyFont="1" applyFill="1" applyBorder="1" applyAlignment="1">
      <alignment/>
    </xf>
    <xf numFmtId="0" fontId="3" fillId="6" borderId="12" xfId="0" applyFont="1" applyFill="1" applyBorder="1" applyAlignment="1">
      <alignment horizontal="right"/>
    </xf>
    <xf numFmtId="0" fontId="3" fillId="6" borderId="4" xfId="0" applyFont="1" applyFill="1" applyBorder="1" applyAlignment="1">
      <alignment horizontal="right"/>
    </xf>
    <xf numFmtId="0" fontId="3" fillId="6" borderId="6" xfId="0" applyFont="1" applyFill="1" applyBorder="1" applyAlignment="1">
      <alignment horizontal="right"/>
    </xf>
    <xf numFmtId="0" fontId="3" fillId="6" borderId="8" xfId="0" applyFont="1" applyFill="1" applyBorder="1" applyAlignment="1">
      <alignment horizontal="center"/>
    </xf>
    <xf numFmtId="0" fontId="3" fillId="4" borderId="7"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4" xfId="0" applyFont="1" applyFill="1" applyBorder="1" applyAlignment="1">
      <alignment/>
    </xf>
    <xf numFmtId="0" fontId="2" fillId="4" borderId="9" xfId="0" applyFont="1" applyFill="1" applyBorder="1" applyAlignment="1">
      <alignment/>
    </xf>
    <xf numFmtId="0" fontId="2" fillId="4" borderId="7" xfId="0" applyFont="1" applyFill="1" applyBorder="1" applyAlignment="1">
      <alignment horizontal="center"/>
    </xf>
    <xf numFmtId="0" fontId="2" fillId="4" borderId="7" xfId="0" applyFont="1" applyFill="1" applyBorder="1" applyAlignment="1">
      <alignment/>
    </xf>
    <xf numFmtId="0" fontId="15" fillId="4" borderId="11" xfId="0" applyFont="1" applyFill="1" applyBorder="1" applyAlignment="1">
      <alignment horizontal="center" wrapText="1"/>
    </xf>
    <xf numFmtId="0" fontId="3" fillId="4" borderId="0" xfId="0" applyFont="1" applyFill="1" applyBorder="1" applyAlignment="1">
      <alignment/>
    </xf>
    <xf numFmtId="0" fontId="3" fillId="4" borderId="1" xfId="0" applyFont="1" applyFill="1" applyBorder="1" applyAlignment="1">
      <alignment horizontal="center"/>
    </xf>
    <xf numFmtId="0" fontId="3" fillId="4" borderId="0" xfId="0" applyFont="1" applyFill="1" applyBorder="1" applyAlignment="1">
      <alignment horizontal="center"/>
    </xf>
    <xf numFmtId="0" fontId="15" fillId="4" borderId="5" xfId="0" applyFont="1" applyFill="1" applyBorder="1" applyAlignment="1" quotePrefix="1">
      <alignment horizontal="center" wrapText="1"/>
    </xf>
    <xf numFmtId="0" fontId="19" fillId="4" borderId="4" xfId="0" applyFont="1" applyFill="1" applyBorder="1" applyAlignment="1">
      <alignment/>
    </xf>
    <xf numFmtId="0" fontId="19" fillId="4" borderId="6" xfId="0" applyFont="1" applyFill="1" applyBorder="1" applyAlignment="1">
      <alignment horizontal="center"/>
    </xf>
    <xf numFmtId="0" fontId="19" fillId="4" borderId="4" xfId="0" applyFont="1" applyFill="1" applyBorder="1" applyAlignment="1">
      <alignment horizontal="center"/>
    </xf>
    <xf numFmtId="0" fontId="12" fillId="0" borderId="7" xfId="0" applyFont="1" applyFill="1" applyBorder="1" applyAlignment="1">
      <alignment/>
    </xf>
    <xf numFmtId="0" fontId="12" fillId="5" borderId="1" xfId="0" applyFont="1" applyFill="1" applyBorder="1" applyAlignment="1">
      <alignment/>
    </xf>
    <xf numFmtId="0" fontId="12" fillId="0" borderId="1" xfId="0" applyFont="1" applyFill="1" applyBorder="1" applyAlignment="1">
      <alignment/>
    </xf>
    <xf numFmtId="0" fontId="3" fillId="4" borderId="10" xfId="0" applyFont="1" applyFill="1" applyBorder="1" applyAlignment="1">
      <alignment horizontal="center"/>
    </xf>
    <xf numFmtId="0" fontId="3" fillId="4" borderId="12" xfId="0" applyFont="1" applyFill="1" applyBorder="1" applyAlignment="1">
      <alignment horizontal="center"/>
    </xf>
    <xf numFmtId="0" fontId="15" fillId="4" borderId="11" xfId="0" applyFont="1" applyFill="1" applyBorder="1" applyAlignment="1">
      <alignment horizontal="center"/>
    </xf>
    <xf numFmtId="0" fontId="3" fillId="4" borderId="1" xfId="0" applyFont="1" applyFill="1" applyBorder="1" applyAlignment="1">
      <alignment/>
    </xf>
    <xf numFmtId="0" fontId="15" fillId="4" borderId="5" xfId="0" applyFont="1" applyFill="1" applyBorder="1" applyAlignment="1" quotePrefix="1">
      <alignment horizontal="center"/>
    </xf>
    <xf numFmtId="0" fontId="19" fillId="4" borderId="6" xfId="0" applyFont="1" applyFill="1" applyBorder="1" applyAlignment="1">
      <alignment/>
    </xf>
    <xf numFmtId="0" fontId="6" fillId="4" borderId="10" xfId="0" applyFont="1" applyFill="1" applyBorder="1" applyAlignment="1">
      <alignment horizontal="center"/>
    </xf>
    <xf numFmtId="0" fontId="6" fillId="4" borderId="3" xfId="0" applyFont="1" applyFill="1" applyBorder="1" applyAlignment="1">
      <alignment horizontal="center"/>
    </xf>
    <xf numFmtId="0" fontId="6" fillId="4" borderId="12" xfId="0" applyFont="1" applyFill="1" applyBorder="1" applyAlignment="1">
      <alignment horizontal="center"/>
    </xf>
    <xf numFmtId="0" fontId="3" fillId="4" borderId="5" xfId="0" applyFont="1" applyFill="1" applyBorder="1" applyAlignment="1">
      <alignment horizontal="center"/>
    </xf>
    <xf numFmtId="3" fontId="2" fillId="0" borderId="0" xfId="0" applyNumberFormat="1" applyFont="1" applyAlignment="1">
      <alignment horizontal="right"/>
    </xf>
    <xf numFmtId="0" fontId="3" fillId="0" borderId="0" xfId="0" applyFont="1" applyAlignment="1">
      <alignment horizontal="left"/>
    </xf>
    <xf numFmtId="0" fontId="6" fillId="4" borderId="1" xfId="0" applyFont="1" applyFill="1" applyBorder="1" applyAlignment="1">
      <alignment horizontal="center"/>
    </xf>
    <xf numFmtId="0" fontId="3" fillId="4" borderId="0" xfId="0" applyFont="1" applyFill="1" applyBorder="1" applyAlignment="1">
      <alignment horizontal="center" vertical="center"/>
    </xf>
    <xf numFmtId="0" fontId="3" fillId="0" borderId="0" xfId="0" applyFont="1" applyBorder="1" applyAlignment="1">
      <alignment horizontal="left" wrapText="1"/>
    </xf>
    <xf numFmtId="0" fontId="3" fillId="4" borderId="9" xfId="0" applyFont="1" applyFill="1" applyBorder="1" applyAlignment="1">
      <alignment horizontal="center"/>
    </xf>
    <xf numFmtId="0" fontId="2" fillId="4" borderId="9" xfId="0" applyFont="1" applyFill="1" applyBorder="1" applyAlignment="1">
      <alignment horizontal="centerContinuous"/>
    </xf>
    <xf numFmtId="0" fontId="15" fillId="4" borderId="11" xfId="0" applyFont="1" applyFill="1" applyBorder="1" applyAlignment="1">
      <alignment horizontal="centerContinuous" vertical="center" wrapText="1"/>
    </xf>
    <xf numFmtId="0" fontId="15" fillId="4" borderId="5" xfId="0" applyFont="1" applyFill="1" applyBorder="1" applyAlignment="1" quotePrefix="1">
      <alignment horizontal="center" vertical="center"/>
    </xf>
    <xf numFmtId="0" fontId="3" fillId="4" borderId="4" xfId="0" applyFont="1" applyFill="1" applyBorder="1" applyAlignment="1">
      <alignment horizontal="center"/>
    </xf>
    <xf numFmtId="0" fontId="3" fillId="4" borderId="6" xfId="0" applyFont="1" applyFill="1" applyBorder="1" applyAlignment="1">
      <alignment horizontal="center"/>
    </xf>
    <xf numFmtId="170" fontId="2" fillId="0" borderId="5" xfId="0" applyNumberFormat="1" applyFont="1" applyFill="1" applyBorder="1" applyAlignment="1">
      <alignment horizontal="right" vertical="center"/>
    </xf>
    <xf numFmtId="0" fontId="17" fillId="5" borderId="1" xfId="0" applyFont="1" applyFill="1" applyBorder="1" applyAlignment="1">
      <alignment horizontal="center" vertical="center"/>
    </xf>
    <xf numFmtId="0" fontId="15" fillId="4" borderId="11"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8" xfId="0" applyFont="1" applyFill="1" applyBorder="1" applyAlignment="1">
      <alignment horizontal="center"/>
    </xf>
    <xf numFmtId="0" fontId="17" fillId="5" borderId="1" xfId="0" applyFont="1" applyFill="1" applyBorder="1" applyAlignment="1">
      <alignment horizontal="center"/>
    </xf>
    <xf numFmtId="0" fontId="2" fillId="4" borderId="1" xfId="0" applyFont="1" applyFill="1" applyBorder="1" applyAlignment="1">
      <alignment horizontal="center"/>
    </xf>
    <xf numFmtId="0" fontId="6" fillId="4" borderId="8" xfId="0" applyFont="1" applyFill="1" applyBorder="1" applyAlignment="1">
      <alignment horizontal="center" vertical="top"/>
    </xf>
    <xf numFmtId="0" fontId="7" fillId="4"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4" borderId="7" xfId="0" applyFont="1" applyFill="1" applyBorder="1" applyAlignment="1">
      <alignment horizontal="centerContinuous"/>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3" fillId="4" borderId="13" xfId="0" applyFont="1" applyFill="1" applyBorder="1" applyAlignment="1">
      <alignment horizontal="center"/>
    </xf>
    <xf numFmtId="0" fontId="2" fillId="4" borderId="14" xfId="0" applyFont="1" applyFill="1" applyBorder="1" applyAlignment="1">
      <alignment horizontal="center"/>
    </xf>
    <xf numFmtId="0" fontId="2" fillId="4" borderId="10" xfId="0" applyFont="1" applyFill="1" applyBorder="1" applyAlignment="1">
      <alignment/>
    </xf>
    <xf numFmtId="0" fontId="2" fillId="0" borderId="3" xfId="0" applyFont="1" applyFill="1" applyBorder="1" applyAlignment="1">
      <alignment/>
    </xf>
    <xf numFmtId="0" fontId="2" fillId="5" borderId="4" xfId="0" applyFont="1" applyFill="1" applyBorder="1" applyAlignment="1">
      <alignment/>
    </xf>
    <xf numFmtId="0" fontId="0" fillId="0" borderId="10" xfId="0" applyFill="1" applyBorder="1" applyAlignment="1">
      <alignment/>
    </xf>
    <xf numFmtId="0" fontId="2" fillId="0" borderId="9" xfId="0" applyFont="1" applyFill="1" applyBorder="1" applyAlignment="1">
      <alignment/>
    </xf>
    <xf numFmtId="0" fontId="17" fillId="0" borderId="7" xfId="0" applyFont="1" applyFill="1" applyBorder="1" applyAlignment="1">
      <alignment horizontal="center"/>
    </xf>
    <xf numFmtId="0" fontId="0" fillId="0" borderId="3" xfId="0" applyFill="1" applyBorder="1" applyAlignment="1">
      <alignment/>
    </xf>
    <xf numFmtId="0" fontId="2" fillId="0" borderId="0" xfId="0" applyFont="1" applyFill="1" applyBorder="1" applyAlignment="1">
      <alignment/>
    </xf>
    <xf numFmtId="0" fontId="17" fillId="0" borderId="1" xfId="0" applyFont="1" applyFill="1" applyBorder="1" applyAlignment="1">
      <alignment horizontal="center"/>
    </xf>
    <xf numFmtId="0" fontId="2" fillId="5" borderId="0" xfId="0" applyFont="1" applyFill="1" applyBorder="1" applyAlignment="1">
      <alignment/>
    </xf>
    <xf numFmtId="170" fontId="2" fillId="5" borderId="5" xfId="0" applyNumberFormat="1" applyFont="1" applyFill="1" applyBorder="1" applyAlignment="1">
      <alignment/>
    </xf>
    <xf numFmtId="170" fontId="2" fillId="0" borderId="5" xfId="0" applyNumberFormat="1" applyFont="1" applyFill="1" applyBorder="1" applyAlignment="1">
      <alignment/>
    </xf>
    <xf numFmtId="0" fontId="0" fillId="0" borderId="10" xfId="0" applyFill="1" applyBorder="1" applyAlignment="1">
      <alignment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0" fillId="5" borderId="3" xfId="0" applyFill="1" applyBorder="1" applyAlignment="1">
      <alignment vertical="center"/>
    </xf>
    <xf numFmtId="170" fontId="2" fillId="5" borderId="5" xfId="0" applyNumberFormat="1" applyFont="1" applyFill="1" applyBorder="1" applyAlignment="1">
      <alignment horizontal="right" vertical="center"/>
    </xf>
    <xf numFmtId="0" fontId="0" fillId="5" borderId="3" xfId="0" applyFill="1" applyBorder="1" applyAlignment="1">
      <alignment/>
    </xf>
    <xf numFmtId="170" fontId="2" fillId="0" borderId="11" xfId="0" applyNumberFormat="1" applyFont="1" applyFill="1" applyBorder="1" applyAlignment="1">
      <alignment/>
    </xf>
    <xf numFmtId="168" fontId="2" fillId="5" borderId="0" xfId="0" applyNumberFormat="1" applyFont="1" applyFill="1" applyBorder="1" applyAlignment="1">
      <alignment/>
    </xf>
    <xf numFmtId="2" fontId="3" fillId="5" borderId="11" xfId="0" applyNumberFormat="1" applyFont="1" applyFill="1" applyBorder="1" applyAlignment="1">
      <alignment horizontal="center" vertical="center"/>
    </xf>
    <xf numFmtId="2" fontId="3" fillId="5" borderId="5" xfId="0" applyNumberFormat="1" applyFont="1" applyFill="1" applyBorder="1" applyAlignment="1">
      <alignment horizontal="center" vertical="center"/>
    </xf>
    <xf numFmtId="2" fontId="3" fillId="5" borderId="8" xfId="0" applyNumberFormat="1" applyFont="1" applyFill="1" applyBorder="1" applyAlignment="1">
      <alignment horizontal="center" vertical="center"/>
    </xf>
    <xf numFmtId="2" fontId="3" fillId="5" borderId="5" xfId="0" applyNumberFormat="1" applyFont="1" applyFill="1" applyBorder="1" applyAlignment="1">
      <alignment horizontal="center"/>
    </xf>
    <xf numFmtId="2" fontId="3" fillId="0" borderId="5" xfId="0" applyNumberFormat="1" applyFont="1" applyFill="1" applyBorder="1" applyAlignment="1">
      <alignment horizontal="center"/>
    </xf>
    <xf numFmtId="2" fontId="3" fillId="5" borderId="5" xfId="0" applyNumberFormat="1" applyFont="1" applyFill="1" applyBorder="1" applyAlignment="1">
      <alignment horizontal="center"/>
    </xf>
    <xf numFmtId="2" fontId="3" fillId="0" borderId="8" xfId="0" applyNumberFormat="1" applyFont="1" applyFill="1" applyBorder="1" applyAlignment="1">
      <alignment horizontal="center"/>
    </xf>
    <xf numFmtId="3" fontId="3" fillId="5" borderId="10" xfId="0" applyNumberFormat="1" applyFont="1" applyFill="1" applyBorder="1" applyAlignment="1">
      <alignment horizontal="right"/>
    </xf>
    <xf numFmtId="0" fontId="3" fillId="4" borderId="15" xfId="0" applyFont="1" applyFill="1" applyBorder="1" applyAlignment="1">
      <alignment horizontal="center" wrapText="1"/>
    </xf>
    <xf numFmtId="3" fontId="3" fillId="5" borderId="9" xfId="0" applyNumberFormat="1" applyFont="1" applyFill="1" applyBorder="1" applyAlignment="1">
      <alignment horizontal="right"/>
    </xf>
    <xf numFmtId="3" fontId="3" fillId="5" borderId="3" xfId="0" applyNumberFormat="1" applyFont="1" applyFill="1" applyBorder="1" applyAlignment="1">
      <alignment horizontal="right"/>
    </xf>
    <xf numFmtId="3" fontId="3" fillId="5" borderId="0" xfId="0" applyNumberFormat="1" applyFont="1" applyFill="1" applyBorder="1" applyAlignment="1">
      <alignment horizontal="right"/>
    </xf>
    <xf numFmtId="3" fontId="3" fillId="5" borderId="12" xfId="0" applyNumberFormat="1" applyFont="1" applyFill="1" applyBorder="1" applyAlignment="1">
      <alignment horizontal="right"/>
    </xf>
    <xf numFmtId="3" fontId="3" fillId="5" borderId="4" xfId="0" applyNumberFormat="1" applyFont="1" applyFill="1" applyBorder="1" applyAlignment="1">
      <alignment horizontal="right"/>
    </xf>
    <xf numFmtId="0" fontId="2" fillId="4" borderId="4" xfId="0" applyFont="1" applyFill="1" applyBorder="1" applyAlignment="1">
      <alignment horizontal="center"/>
    </xf>
    <xf numFmtId="9" fontId="2" fillId="0" borderId="13" xfId="0" applyNumberFormat="1" applyFont="1" applyFill="1" applyBorder="1" applyAlignment="1">
      <alignment horizontal="center" vertical="center"/>
    </xf>
    <xf numFmtId="9" fontId="2" fillId="0" borderId="16"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4" xfId="0" applyNumberFormat="1" applyFont="1" applyFill="1" applyBorder="1" applyAlignment="1">
      <alignment horizontal="center" vertical="center"/>
    </xf>
    <xf numFmtId="9" fontId="2" fillId="0" borderId="17" xfId="0" applyNumberFormat="1" applyFont="1" applyFill="1" applyBorder="1" applyAlignment="1">
      <alignment horizontal="center" vertical="center"/>
    </xf>
    <xf numFmtId="9" fontId="2" fillId="0" borderId="6" xfId="0" applyNumberFormat="1" applyFont="1" applyFill="1" applyBorder="1" applyAlignment="1">
      <alignment horizontal="center" vertical="center"/>
    </xf>
    <xf numFmtId="170" fontId="2" fillId="0" borderId="13" xfId="0" applyNumberFormat="1" applyFont="1" applyFill="1" applyBorder="1" applyAlignment="1">
      <alignment horizontal="center" vertical="center"/>
    </xf>
    <xf numFmtId="170" fontId="2" fillId="0" borderId="14" xfId="0" applyNumberFormat="1"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6" xfId="0" applyFont="1" applyFill="1" applyBorder="1" applyAlignment="1">
      <alignment horizontal="center" vertical="center" wrapText="1"/>
    </xf>
    <xf numFmtId="9" fontId="15" fillId="4" borderId="1" xfId="0" applyNumberFormat="1" applyFont="1" applyFill="1" applyBorder="1" applyAlignment="1">
      <alignment horizontal="center" vertical="center" wrapText="1"/>
    </xf>
    <xf numFmtId="0" fontId="3" fillId="4" borderId="14" xfId="0" applyFont="1" applyFill="1" applyBorder="1" applyAlignment="1">
      <alignment horizontal="right" vertical="center" wrapText="1"/>
    </xf>
    <xf numFmtId="0" fontId="15" fillId="4" borderId="14" xfId="0" applyFont="1" applyFill="1" applyBorder="1" applyAlignment="1">
      <alignment horizontal="center" vertical="center" wrapText="1"/>
    </xf>
    <xf numFmtId="0" fontId="15" fillId="4" borderId="17" xfId="0" applyFont="1" applyFill="1" applyBorder="1" applyAlignment="1">
      <alignment horizontal="center" vertical="center" wrapText="1"/>
    </xf>
    <xf numFmtId="9" fontId="15" fillId="4" borderId="6" xfId="0"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3" xfId="0" applyFont="1" applyFill="1" applyBorder="1" applyAlignment="1">
      <alignment vertical="center"/>
    </xf>
    <xf numFmtId="170" fontId="2" fillId="0" borderId="7" xfId="0" applyNumberFormat="1" applyFont="1" applyFill="1" applyBorder="1" applyAlignment="1">
      <alignment horizontal="right" vertical="center"/>
    </xf>
    <xf numFmtId="170" fontId="2" fillId="0" borderId="1" xfId="0" applyNumberFormat="1" applyFont="1" applyFill="1" applyBorder="1" applyAlignment="1">
      <alignment horizontal="right" vertical="center"/>
    </xf>
    <xf numFmtId="0" fontId="3" fillId="5" borderId="11" xfId="0" applyFont="1" applyFill="1" applyBorder="1" applyAlignment="1">
      <alignment horizontal="center" vertical="center"/>
    </xf>
    <xf numFmtId="1" fontId="3" fillId="5" borderId="11" xfId="0" applyNumberFormat="1" applyFont="1" applyFill="1" applyBorder="1" applyAlignment="1">
      <alignment horizontal="center" vertical="center"/>
    </xf>
    <xf numFmtId="1" fontId="3" fillId="5" borderId="5" xfId="0" applyNumberFormat="1" applyFont="1" applyFill="1" applyBorder="1" applyAlignment="1">
      <alignment horizontal="center" vertical="center"/>
    </xf>
    <xf numFmtId="1" fontId="3" fillId="5" borderId="8" xfId="0" applyNumberFormat="1" applyFont="1" applyFill="1" applyBorder="1" applyAlignment="1">
      <alignment horizontal="center" vertical="center"/>
    </xf>
    <xf numFmtId="0" fontId="3" fillId="4" borderId="5" xfId="0" applyFont="1" applyFill="1" applyBorder="1" applyAlignment="1">
      <alignment horizontal="center" vertical="top"/>
    </xf>
    <xf numFmtId="170" fontId="3" fillId="0" borderId="1" xfId="0" applyNumberFormat="1" applyFont="1" applyFill="1" applyBorder="1" applyAlignment="1">
      <alignment horizontal="center" vertical="center"/>
    </xf>
    <xf numFmtId="0" fontId="17" fillId="5" borderId="1" xfId="0" applyFont="1" applyFill="1" applyBorder="1" applyAlignment="1">
      <alignment horizontal="right" vertical="center"/>
    </xf>
    <xf numFmtId="0" fontId="2" fillId="4" borderId="13" xfId="0" applyFont="1" applyFill="1" applyBorder="1" applyAlignment="1">
      <alignment horizontal="right" vertical="center" wrapText="1"/>
    </xf>
    <xf numFmtId="0" fontId="3" fillId="4" borderId="13"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2" fillId="4" borderId="1" xfId="0" applyFont="1" applyFill="1" applyBorder="1" applyAlignment="1" quotePrefix="1">
      <alignment horizontal="center" vertical="top" wrapText="1"/>
    </xf>
    <xf numFmtId="0" fontId="2" fillId="0" borderId="0" xfId="0" applyFont="1" applyBorder="1" applyAlignment="1">
      <alignment horizontal="center" vertical="center"/>
    </xf>
    <xf numFmtId="0" fontId="6" fillId="0" borderId="0" xfId="0" applyFont="1" applyFill="1" applyBorder="1" applyAlignment="1">
      <alignment horizontal="center"/>
    </xf>
    <xf numFmtId="0" fontId="6" fillId="0" borderId="10" xfId="0" applyFont="1" applyBorder="1" applyAlignment="1">
      <alignment horizontal="left"/>
    </xf>
    <xf numFmtId="0" fontId="6" fillId="0" borderId="10" xfId="0" applyFont="1" applyBorder="1" applyAlignment="1">
      <alignment vertical="center"/>
    </xf>
    <xf numFmtId="0" fontId="0" fillId="0" borderId="9" xfId="0" applyBorder="1" applyAlignment="1">
      <alignment/>
    </xf>
    <xf numFmtId="0" fontId="0" fillId="0" borderId="7" xfId="0" applyBorder="1" applyAlignment="1">
      <alignment/>
    </xf>
    <xf numFmtId="0" fontId="6" fillId="4" borderId="1" xfId="0" applyFont="1" applyFill="1" applyBorder="1" applyAlignment="1">
      <alignment vertical="center"/>
    </xf>
    <xf numFmtId="0" fontId="7" fillId="4" borderId="3" xfId="0" applyFont="1" applyFill="1" applyBorder="1" applyAlignment="1">
      <alignment horizontal="centerContinuous" vertical="center"/>
    </xf>
    <xf numFmtId="0" fontId="8" fillId="4" borderId="1" xfId="0" applyFont="1" applyFill="1" applyBorder="1" applyAlignment="1">
      <alignment horizontal="centerContinuous" vertical="center"/>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184" fontId="2" fillId="0" borderId="11" xfId="0" applyNumberFormat="1" applyFont="1" applyFill="1" applyBorder="1" applyAlignment="1">
      <alignment horizontal="right" vertical="center"/>
    </xf>
    <xf numFmtId="184" fontId="2" fillId="0" borderId="5" xfId="0" applyNumberFormat="1" applyFont="1" applyFill="1" applyBorder="1" applyAlignment="1">
      <alignment horizontal="right" vertical="center"/>
    </xf>
    <xf numFmtId="0" fontId="3" fillId="0" borderId="0" xfId="0" applyFont="1" applyBorder="1" applyAlignment="1">
      <alignment wrapText="1"/>
    </xf>
    <xf numFmtId="0" fontId="4" fillId="0" borderId="0" xfId="0" applyFont="1" applyAlignment="1">
      <alignment horizontal="center" vertical="top" wrapText="1"/>
    </xf>
    <xf numFmtId="0" fontId="8" fillId="0" borderId="0" xfId="0" applyFont="1" applyBorder="1" applyAlignment="1">
      <alignment horizontal="center" vertical="center" wrapText="1"/>
    </xf>
    <xf numFmtId="0" fontId="3" fillId="4" borderId="8" xfId="0" applyFont="1" applyFill="1" applyBorder="1" applyAlignment="1">
      <alignment horizontal="center" vertical="top" wrapText="1"/>
    </xf>
    <xf numFmtId="175" fontId="2" fillId="0" borderId="3" xfId="0" applyNumberFormat="1" applyFont="1" applyFill="1" applyBorder="1" applyAlignment="1">
      <alignment horizontal="center" vertical="center"/>
    </xf>
    <xf numFmtId="175" fontId="2" fillId="0" borderId="1" xfId="0" applyNumberFormat="1" applyFont="1" applyFill="1" applyBorder="1" applyAlignment="1">
      <alignment horizontal="center" vertical="center"/>
    </xf>
    <xf numFmtId="169" fontId="2" fillId="0" borderId="18" xfId="0" applyNumberFormat="1" applyFont="1" applyFill="1" applyBorder="1" applyAlignment="1">
      <alignment horizontal="right" vertical="center"/>
    </xf>
    <xf numFmtId="169" fontId="2" fillId="0" borderId="13" xfId="0" applyNumberFormat="1" applyFont="1" applyFill="1" applyBorder="1" applyAlignment="1">
      <alignment horizontal="right" vertical="center"/>
    </xf>
    <xf numFmtId="169" fontId="2" fillId="0" borderId="14"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3" fontId="2" fillId="0" borderId="18"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175" fontId="2" fillId="0" borderId="9" xfId="0" applyNumberFormat="1" applyFont="1" applyFill="1" applyBorder="1" applyAlignment="1">
      <alignment horizontal="right" vertical="center"/>
    </xf>
    <xf numFmtId="175" fontId="2" fillId="5" borderId="0" xfId="0" applyNumberFormat="1" applyFont="1" applyFill="1" applyBorder="1" applyAlignment="1">
      <alignment horizontal="right" vertical="center"/>
    </xf>
    <xf numFmtId="175" fontId="2" fillId="0" borderId="0" xfId="0" applyNumberFormat="1" applyFont="1" applyFill="1" applyBorder="1" applyAlignment="1">
      <alignment horizontal="right" vertical="center"/>
    </xf>
    <xf numFmtId="175" fontId="2" fillId="5" borderId="4" xfId="0" applyNumberFormat="1" applyFont="1" applyFill="1" applyBorder="1" applyAlignment="1">
      <alignment horizontal="right" vertical="center"/>
    </xf>
    <xf numFmtId="0" fontId="3" fillId="4" borderId="2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 xfId="0" applyFont="1" applyFill="1" applyBorder="1" applyAlignment="1">
      <alignment horizontal="center" vertical="top"/>
    </xf>
    <xf numFmtId="0" fontId="2" fillId="0" borderId="4" xfId="0" applyFont="1" applyBorder="1" applyAlignment="1">
      <alignment horizontal="right" vertical="center"/>
    </xf>
    <xf numFmtId="168" fontId="2" fillId="0" borderId="3" xfId="0" applyNumberFormat="1" applyFont="1" applyFill="1" applyBorder="1" applyAlignment="1">
      <alignment horizontal="right"/>
    </xf>
    <xf numFmtId="0" fontId="3" fillId="0" borderId="0" xfId="0" applyFont="1" applyFill="1" applyBorder="1" applyAlignment="1">
      <alignment horizontal="center" vertical="top" wrapText="1"/>
    </xf>
    <xf numFmtId="0" fontId="2" fillId="0" borderId="4" xfId="0" applyFont="1" applyFill="1" applyBorder="1" applyAlignment="1">
      <alignment horizontal="center" vertical="top" wrapText="1"/>
    </xf>
    <xf numFmtId="0" fontId="3" fillId="4" borderId="13" xfId="0" applyFont="1" applyFill="1" applyBorder="1" applyAlignment="1">
      <alignment horizontal="center" vertical="top"/>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Alignment="1">
      <alignment horizontal="center" vertical="center"/>
    </xf>
    <xf numFmtId="0" fontId="6" fillId="4" borderId="6" xfId="0" applyFont="1" applyFill="1" applyBorder="1" applyAlignment="1">
      <alignment horizontal="center"/>
    </xf>
    <xf numFmtId="0" fontId="2" fillId="0" borderId="0" xfId="0" applyFont="1" applyAlignment="1">
      <alignment vertical="center"/>
    </xf>
    <xf numFmtId="0" fontId="8" fillId="0" borderId="0" xfId="0" applyFont="1" applyBorder="1" applyAlignment="1">
      <alignment horizontal="center" vertical="center"/>
    </xf>
    <xf numFmtId="0" fontId="3" fillId="4" borderId="13" xfId="0" applyFont="1" applyFill="1" applyBorder="1" applyAlignment="1">
      <alignment horizontal="center" vertical="top" wrapText="1"/>
    </xf>
    <xf numFmtId="0" fontId="3" fillId="6" borderId="3" xfId="0" applyFont="1" applyFill="1" applyBorder="1" applyAlignment="1">
      <alignment horizontal="center"/>
    </xf>
    <xf numFmtId="0" fontId="16" fillId="6" borderId="12" xfId="0" applyFont="1" applyFill="1" applyBorder="1" applyAlignment="1">
      <alignment horizontal="center"/>
    </xf>
    <xf numFmtId="0" fontId="3" fillId="6" borderId="0" xfId="0" applyFont="1" applyFill="1" applyBorder="1" applyAlignment="1">
      <alignment/>
    </xf>
    <xf numFmtId="0" fontId="16" fillId="4" borderId="3" xfId="0" applyFont="1" applyFill="1" applyBorder="1" applyAlignment="1">
      <alignment horizontal="center"/>
    </xf>
    <xf numFmtId="0" fontId="16" fillId="4" borderId="12" xfId="0" applyFont="1" applyFill="1" applyBorder="1" applyAlignment="1">
      <alignment horizontal="center"/>
    </xf>
    <xf numFmtId="0" fontId="12" fillId="0" borderId="3" xfId="0" applyFont="1" applyFill="1" applyBorder="1" applyAlignment="1">
      <alignment horizontal="center"/>
    </xf>
    <xf numFmtId="0" fontId="12" fillId="5" borderId="3" xfId="0" applyFont="1" applyFill="1" applyBorder="1" applyAlignment="1">
      <alignment horizontal="center"/>
    </xf>
    <xf numFmtId="0" fontId="12" fillId="5" borderId="6" xfId="0" applyFont="1" applyFill="1" applyBorder="1" applyAlignment="1">
      <alignment/>
    </xf>
    <xf numFmtId="0" fontId="3" fillId="4" borderId="16" xfId="0" applyFont="1" applyFill="1" applyBorder="1" applyAlignment="1">
      <alignment horizontal="center" vertical="top"/>
    </xf>
    <xf numFmtId="0" fontId="3" fillId="4" borderId="16" xfId="0" applyFont="1" applyFill="1" applyBorder="1" applyAlignment="1">
      <alignment horizontal="center" vertical="top" wrapText="1"/>
    </xf>
    <xf numFmtId="0" fontId="3" fillId="4" borderId="4" xfId="0" applyFont="1" applyFill="1" applyBorder="1" applyAlignment="1">
      <alignment horizontal="center" vertical="center"/>
    </xf>
    <xf numFmtId="0" fontId="15" fillId="4" borderId="5" xfId="0" applyFont="1" applyFill="1" applyBorder="1" applyAlignment="1" quotePrefix="1">
      <alignment horizontal="center" vertical="center" wrapText="1"/>
    </xf>
    <xf numFmtId="0" fontId="15" fillId="4" borderId="8" xfId="0" applyFont="1" applyFill="1" applyBorder="1" applyAlignment="1">
      <alignment horizontal="center" wrapText="1"/>
    </xf>
    <xf numFmtId="167" fontId="2" fillId="5" borderId="8" xfId="0" applyNumberFormat="1" applyFont="1" applyFill="1" applyBorder="1" applyAlignment="1" applyProtection="1">
      <alignment horizontal="right" vertical="center"/>
      <protection/>
    </xf>
    <xf numFmtId="0" fontId="2" fillId="4" borderId="21" xfId="0" applyFont="1" applyFill="1" applyBorder="1" applyAlignment="1">
      <alignment horizontal="center" vertical="center" wrapText="1"/>
    </xf>
    <xf numFmtId="0" fontId="3" fillId="4" borderId="20" xfId="0" applyFont="1" applyFill="1" applyBorder="1" applyAlignment="1">
      <alignment horizontal="center" vertical="top" wrapText="1"/>
    </xf>
    <xf numFmtId="0" fontId="3" fillId="4" borderId="15" xfId="0" applyFont="1" applyFill="1" applyBorder="1" applyAlignment="1">
      <alignment horizontal="center" vertical="top" wrapText="1"/>
    </xf>
    <xf numFmtId="0" fontId="3" fillId="0" borderId="11" xfId="0" applyFont="1" applyBorder="1" applyAlignment="1">
      <alignment horizontal="center"/>
    </xf>
    <xf numFmtId="0" fontId="3" fillId="5" borderId="5" xfId="0" applyFont="1" applyFill="1" applyBorder="1" applyAlignment="1">
      <alignment horizontal="center"/>
    </xf>
    <xf numFmtId="0" fontId="3" fillId="0" borderId="5" xfId="0" applyFont="1" applyBorder="1" applyAlignment="1">
      <alignment horizontal="center"/>
    </xf>
    <xf numFmtId="0" fontId="3" fillId="5" borderId="8" xfId="0" applyFont="1" applyFill="1" applyBorder="1" applyAlignment="1">
      <alignment horizontal="center"/>
    </xf>
    <xf numFmtId="0" fontId="3" fillId="4" borderId="16" xfId="0" applyFont="1" applyFill="1" applyBorder="1" applyAlignment="1">
      <alignment horizontal="center" wrapText="1"/>
    </xf>
    <xf numFmtId="184" fontId="2" fillId="0" borderId="7" xfId="0" applyNumberFormat="1" applyFont="1" applyBorder="1" applyAlignment="1">
      <alignment/>
    </xf>
    <xf numFmtId="184" fontId="2" fillId="5" borderId="1" xfId="0" applyNumberFormat="1" applyFont="1" applyFill="1" applyBorder="1" applyAlignment="1">
      <alignment/>
    </xf>
    <xf numFmtId="184" fontId="2" fillId="0" borderId="1" xfId="0" applyNumberFormat="1" applyFont="1" applyBorder="1" applyAlignment="1">
      <alignment/>
    </xf>
    <xf numFmtId="184" fontId="2" fillId="5" borderId="6" xfId="0" applyNumberFormat="1" applyFont="1" applyFill="1" applyBorder="1" applyAlignment="1">
      <alignment/>
    </xf>
    <xf numFmtId="0" fontId="19" fillId="4" borderId="8" xfId="0" applyFont="1" applyFill="1" applyBorder="1" applyAlignment="1">
      <alignment horizontal="center"/>
    </xf>
    <xf numFmtId="0" fontId="2" fillId="0" borderId="1" xfId="0" applyFont="1" applyFill="1" applyBorder="1" applyAlignment="1">
      <alignment/>
    </xf>
    <xf numFmtId="0" fontId="2" fillId="0" borderId="6" xfId="0" applyFont="1" applyFill="1" applyBorder="1" applyAlignment="1">
      <alignment/>
    </xf>
    <xf numFmtId="0" fontId="2" fillId="0" borderId="12" xfId="0" applyFont="1" applyFill="1" applyBorder="1" applyAlignment="1">
      <alignment/>
    </xf>
    <xf numFmtId="192" fontId="3" fillId="5" borderId="7" xfId="0" applyNumberFormat="1" applyFont="1" applyFill="1" applyBorder="1" applyAlignment="1">
      <alignment horizontal="right"/>
    </xf>
    <xf numFmtId="192" fontId="3" fillId="5" borderId="1" xfId="0" applyNumberFormat="1" applyFont="1" applyFill="1" applyBorder="1" applyAlignment="1">
      <alignment horizontal="right"/>
    </xf>
    <xf numFmtId="0" fontId="3" fillId="4" borderId="23" xfId="0" applyFont="1" applyFill="1" applyBorder="1" applyAlignment="1">
      <alignment horizontal="center"/>
    </xf>
    <xf numFmtId="3" fontId="3" fillId="5" borderId="24" xfId="0" applyNumberFormat="1" applyFont="1" applyFill="1" applyBorder="1" applyAlignment="1">
      <alignment horizontal="right"/>
    </xf>
    <xf numFmtId="3" fontId="3" fillId="5" borderId="15" xfId="0" applyNumberFormat="1" applyFont="1" applyFill="1" applyBorder="1" applyAlignment="1">
      <alignment horizontal="right"/>
    </xf>
    <xf numFmtId="3" fontId="3" fillId="5" borderId="23" xfId="0" applyNumberFormat="1" applyFont="1" applyFill="1" applyBorder="1" applyAlignment="1">
      <alignment horizontal="right"/>
    </xf>
    <xf numFmtId="0" fontId="12" fillId="0" borderId="3" xfId="0" applyFont="1" applyFill="1" applyBorder="1" applyAlignment="1">
      <alignment horizontal="center" vertical="center"/>
    </xf>
    <xf numFmtId="0" fontId="12" fillId="5" borderId="3" xfId="0" applyFont="1" applyFill="1" applyBorder="1" applyAlignment="1">
      <alignment horizontal="center" vertical="center"/>
    </xf>
    <xf numFmtId="189" fontId="2" fillId="0" borderId="10" xfId="0" applyNumberFormat="1" applyFont="1" applyFill="1" applyBorder="1" applyAlignment="1">
      <alignment horizontal="right" vertical="center"/>
    </xf>
    <xf numFmtId="189" fontId="2" fillId="0" borderId="9" xfId="0" applyNumberFormat="1" applyFont="1" applyFill="1" applyBorder="1" applyAlignment="1">
      <alignment horizontal="right" vertical="center"/>
    </xf>
    <xf numFmtId="189" fontId="2" fillId="0" borderId="7" xfId="0" applyNumberFormat="1" applyFont="1" applyFill="1" applyBorder="1" applyAlignment="1">
      <alignment horizontal="right" vertical="center"/>
    </xf>
    <xf numFmtId="189" fontId="2" fillId="0" borderId="3" xfId="0" applyNumberFormat="1" applyFont="1" applyFill="1" applyBorder="1" applyAlignment="1">
      <alignment horizontal="right" vertical="center"/>
    </xf>
    <xf numFmtId="189" fontId="2" fillId="0" borderId="0" xfId="0" applyNumberFormat="1" applyFont="1" applyFill="1" applyBorder="1" applyAlignment="1">
      <alignment horizontal="right" vertical="center"/>
    </xf>
    <xf numFmtId="189" fontId="2" fillId="0" borderId="1" xfId="0" applyNumberFormat="1" applyFont="1" applyFill="1" applyBorder="1" applyAlignment="1">
      <alignment horizontal="right" vertical="center"/>
    </xf>
    <xf numFmtId="189" fontId="12" fillId="0" borderId="0" xfId="0" applyNumberFormat="1" applyFont="1" applyFill="1" applyBorder="1" applyAlignment="1">
      <alignment horizontal="right" vertical="center"/>
    </xf>
    <xf numFmtId="189" fontId="12" fillId="0" borderId="1" xfId="0" applyNumberFormat="1" applyFont="1" applyFill="1" applyBorder="1" applyAlignment="1">
      <alignment horizontal="right" vertical="center"/>
    </xf>
    <xf numFmtId="189" fontId="2" fillId="0" borderId="12" xfId="0" applyNumberFormat="1" applyFont="1" applyFill="1" applyBorder="1" applyAlignment="1">
      <alignment horizontal="right" vertical="center"/>
    </xf>
    <xf numFmtId="189" fontId="2" fillId="0" borderId="4" xfId="0" applyNumberFormat="1" applyFont="1" applyFill="1" applyBorder="1" applyAlignment="1">
      <alignment horizontal="right" vertical="center"/>
    </xf>
    <xf numFmtId="189" fontId="2" fillId="0" borderId="6" xfId="0" applyNumberFormat="1" applyFont="1" applyFill="1" applyBorder="1" applyAlignment="1">
      <alignment horizontal="right" vertical="center"/>
    </xf>
    <xf numFmtId="191" fontId="2" fillId="0" borderId="10" xfId="0" applyNumberFormat="1" applyFont="1" applyBorder="1" applyAlignment="1">
      <alignment horizontal="right" vertical="center"/>
    </xf>
    <xf numFmtId="191" fontId="2" fillId="0" borderId="9" xfId="0" applyNumberFormat="1" applyFont="1" applyBorder="1" applyAlignment="1">
      <alignment horizontal="right" vertical="center"/>
    </xf>
    <xf numFmtId="191" fontId="2" fillId="0" borderId="7" xfId="0" applyNumberFormat="1" applyFont="1" applyBorder="1" applyAlignment="1">
      <alignment horizontal="right" vertical="center"/>
    </xf>
    <xf numFmtId="191" fontId="2" fillId="0" borderId="3" xfId="0" applyNumberFormat="1" applyFont="1" applyBorder="1" applyAlignment="1">
      <alignment horizontal="right" vertical="center"/>
    </xf>
    <xf numFmtId="191" fontId="2" fillId="0" borderId="0" xfId="0" applyNumberFormat="1" applyFont="1" applyBorder="1" applyAlignment="1">
      <alignment horizontal="right" vertical="center"/>
    </xf>
    <xf numFmtId="191" fontId="2" fillId="0" borderId="1" xfId="0" applyNumberFormat="1" applyFont="1" applyBorder="1" applyAlignment="1">
      <alignment horizontal="right" vertical="center"/>
    </xf>
    <xf numFmtId="191" fontId="12" fillId="0" borderId="0" xfId="0" applyNumberFormat="1" applyFont="1" applyBorder="1" applyAlignment="1">
      <alignment horizontal="right" vertical="center"/>
    </xf>
    <xf numFmtId="191" fontId="12" fillId="0" borderId="1" xfId="0" applyNumberFormat="1" applyFont="1" applyBorder="1" applyAlignment="1">
      <alignment horizontal="right" vertical="center"/>
    </xf>
    <xf numFmtId="191" fontId="2" fillId="0" borderId="4" xfId="0" applyNumberFormat="1" applyFont="1" applyBorder="1" applyAlignment="1">
      <alignment horizontal="right" vertical="center"/>
    </xf>
    <xf numFmtId="191" fontId="2" fillId="0" borderId="6" xfId="0" applyNumberFormat="1" applyFont="1" applyBorder="1" applyAlignment="1">
      <alignment horizontal="right" vertical="center"/>
    </xf>
    <xf numFmtId="191" fontId="2" fillId="0" borderId="3"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91" fontId="2" fillId="0" borderId="1" xfId="0" applyNumberFormat="1" applyFont="1" applyFill="1" applyBorder="1" applyAlignment="1">
      <alignment horizontal="right" vertical="center"/>
    </xf>
    <xf numFmtId="191" fontId="2" fillId="0" borderId="12" xfId="0" applyNumberFormat="1" applyFont="1" applyFill="1" applyBorder="1" applyAlignment="1">
      <alignment horizontal="right" vertical="center"/>
    </xf>
    <xf numFmtId="191" fontId="2" fillId="0" borderId="4" xfId="0" applyNumberFormat="1" applyFont="1" applyFill="1" applyBorder="1" applyAlignment="1">
      <alignment horizontal="right" vertical="center"/>
    </xf>
    <xf numFmtId="191" fontId="2" fillId="0" borderId="6" xfId="0" applyNumberFormat="1" applyFont="1" applyFill="1" applyBorder="1" applyAlignment="1">
      <alignment horizontal="right" vertical="center"/>
    </xf>
    <xf numFmtId="191" fontId="2" fillId="0" borderId="5" xfId="0" applyNumberFormat="1" applyFont="1" applyFill="1" applyBorder="1" applyAlignment="1">
      <alignment horizontal="right" vertical="center"/>
    </xf>
    <xf numFmtId="191" fontId="2" fillId="0" borderId="8" xfId="0" applyNumberFormat="1" applyFont="1" applyFill="1" applyBorder="1" applyAlignment="1">
      <alignment horizontal="right" vertical="center"/>
    </xf>
    <xf numFmtId="164" fontId="2" fillId="0" borderId="10" xfId="0" applyNumberFormat="1" applyFont="1" applyFill="1" applyBorder="1" applyAlignment="1">
      <alignment horizontal="right" vertical="center"/>
    </xf>
    <xf numFmtId="164" fontId="2" fillId="0" borderId="3" xfId="0" applyNumberFormat="1" applyFont="1" applyFill="1" applyBorder="1" applyAlignment="1">
      <alignment horizontal="right" vertical="center"/>
    </xf>
    <xf numFmtId="164" fontId="2" fillId="0" borderId="12"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3" fillId="0" borderId="6" xfId="0" applyNumberFormat="1" applyFont="1" applyFill="1" applyBorder="1" applyAlignment="1">
      <alignment horizontal="center" vertical="center"/>
    </xf>
    <xf numFmtId="0" fontId="3" fillId="0" borderId="0" xfId="0" applyFont="1" applyAlignment="1">
      <alignment/>
    </xf>
    <xf numFmtId="0" fontId="4" fillId="0" borderId="0" xfId="0" applyFont="1" applyBorder="1" applyAlignment="1">
      <alignment horizontal="center" vertical="top"/>
    </xf>
    <xf numFmtId="0" fontId="4" fillId="0" borderId="0" xfId="0" applyFont="1" applyAlignment="1">
      <alignment horizontal="center" vertical="top"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4" borderId="3"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0" borderId="0" xfId="0" applyFont="1" applyAlignment="1">
      <alignment horizontal="center" vertical="center"/>
    </xf>
    <xf numFmtId="3"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9" fontId="2" fillId="0" borderId="0" xfId="0" applyNumberFormat="1" applyFont="1" applyFill="1" applyBorder="1" applyAlignment="1">
      <alignment horizontal="right" vertical="center"/>
    </xf>
    <xf numFmtId="0" fontId="3" fillId="5" borderId="12" xfId="0" applyFont="1" applyFill="1" applyBorder="1" applyAlignment="1">
      <alignment vertical="center"/>
    </xf>
    <xf numFmtId="0" fontId="3" fillId="0" borderId="10" xfId="0" applyFont="1" applyFill="1" applyBorder="1" applyAlignment="1">
      <alignment vertical="center"/>
    </xf>
    <xf numFmtId="0" fontId="3" fillId="0" borderId="3" xfId="0" applyFont="1" applyFill="1" applyBorder="1" applyAlignment="1">
      <alignment vertical="center"/>
    </xf>
    <xf numFmtId="184" fontId="2" fillId="5" borderId="5" xfId="0" applyNumberFormat="1" applyFont="1" applyFill="1" applyBorder="1" applyAlignment="1">
      <alignment horizontal="right" vertical="center"/>
    </xf>
    <xf numFmtId="184" fontId="2" fillId="5" borderId="8" xfId="0" applyNumberFormat="1" applyFont="1" applyFill="1" applyBorder="1" applyAlignment="1">
      <alignment horizontal="right" vertical="center"/>
    </xf>
    <xf numFmtId="0" fontId="15" fillId="4" borderId="5" xfId="0" applyFont="1" applyFill="1" applyBorder="1" applyAlignment="1">
      <alignment horizontal="center" vertical="top" wrapText="1"/>
    </xf>
    <xf numFmtId="0" fontId="3" fillId="0" borderId="4" xfId="0" applyFont="1" applyFill="1" applyBorder="1" applyAlignment="1">
      <alignment/>
    </xf>
    <xf numFmtId="0" fontId="3" fillId="4" borderId="5" xfId="0" applyFont="1" applyFill="1" applyBorder="1" applyAlignment="1">
      <alignment horizontal="center" wrapText="1"/>
    </xf>
    <xf numFmtId="0" fontId="15" fillId="4" borderId="21" xfId="0" applyFont="1" applyFill="1" applyBorder="1" applyAlignment="1">
      <alignment horizontal="center" vertical="top" wrapText="1"/>
    </xf>
    <xf numFmtId="184" fontId="2" fillId="0" borderId="20" xfId="0" applyNumberFormat="1" applyFont="1" applyFill="1" applyBorder="1" applyAlignment="1">
      <alignment horizontal="right" vertical="center"/>
    </xf>
    <xf numFmtId="0" fontId="3" fillId="4" borderId="8" xfId="0" applyFont="1" applyFill="1" applyBorder="1" applyAlignment="1">
      <alignment horizontal="center" vertical="top"/>
    </xf>
    <xf numFmtId="0" fontId="3" fillId="5" borderId="5" xfId="0" applyFont="1" applyFill="1" applyBorder="1" applyAlignment="1">
      <alignment horizontal="center" vertical="center" wrapText="1"/>
    </xf>
    <xf numFmtId="0" fontId="0" fillId="0" borderId="0" xfId="0" applyFont="1" applyAlignment="1">
      <alignment/>
    </xf>
    <xf numFmtId="170" fontId="3" fillId="0" borderId="7"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0" fillId="5" borderId="12" xfId="0" applyFill="1" applyBorder="1" applyAlignment="1">
      <alignment/>
    </xf>
    <xf numFmtId="175" fontId="2" fillId="0" borderId="0" xfId="0" applyNumberFormat="1" applyFont="1" applyFill="1" applyBorder="1" applyAlignment="1">
      <alignment vertical="center"/>
    </xf>
    <xf numFmtId="175" fontId="2" fillId="5" borderId="0" xfId="0" applyNumberFormat="1" applyFont="1" applyFill="1" applyBorder="1" applyAlignment="1">
      <alignment vertical="center"/>
    </xf>
    <xf numFmtId="175" fontId="2" fillId="5" borderId="4" xfId="0" applyNumberFormat="1" applyFont="1" applyFill="1" applyBorder="1" applyAlignment="1">
      <alignment vertical="center"/>
    </xf>
    <xf numFmtId="175" fontId="2" fillId="0" borderId="7" xfId="0" applyNumberFormat="1" applyFont="1" applyFill="1" applyBorder="1" applyAlignment="1">
      <alignment horizontal="right" vertical="center"/>
    </xf>
    <xf numFmtId="175" fontId="2" fillId="5" borderId="1" xfId="0" applyNumberFormat="1" applyFont="1" applyFill="1" applyBorder="1" applyAlignment="1">
      <alignment horizontal="right" vertical="center"/>
    </xf>
    <xf numFmtId="175" fontId="2" fillId="0" borderId="1" xfId="0" applyNumberFormat="1" applyFont="1" applyFill="1" applyBorder="1" applyAlignment="1">
      <alignment horizontal="right" vertical="center"/>
    </xf>
    <xf numFmtId="0" fontId="3" fillId="0" borderId="7" xfId="0" applyFont="1" applyFill="1" applyBorder="1" applyAlignment="1">
      <alignment vertical="center"/>
    </xf>
    <xf numFmtId="0" fontId="3" fillId="5" borderId="1" xfId="0" applyFont="1" applyFill="1" applyBorder="1" applyAlignment="1">
      <alignment vertical="center"/>
    </xf>
    <xf numFmtId="0" fontId="3" fillId="0" borderId="1" xfId="0" applyFont="1" applyFill="1" applyBorder="1" applyAlignment="1">
      <alignment vertical="center"/>
    </xf>
    <xf numFmtId="0" fontId="3" fillId="5" borderId="6" xfId="0" applyFont="1" applyFill="1" applyBorder="1" applyAlignment="1">
      <alignment vertical="center"/>
    </xf>
    <xf numFmtId="175" fontId="2" fillId="5" borderId="6" xfId="0" applyNumberFormat="1" applyFont="1" applyFill="1" applyBorder="1" applyAlignment="1">
      <alignment horizontal="right" vertical="center"/>
    </xf>
    <xf numFmtId="0" fontId="3" fillId="4" borderId="25" xfId="0" applyFont="1" applyFill="1" applyBorder="1" applyAlignment="1">
      <alignment horizontal="center" vertical="center"/>
    </xf>
    <xf numFmtId="0" fontId="3" fillId="4" borderId="9" xfId="0" applyFont="1" applyFill="1" applyBorder="1" applyAlignment="1">
      <alignment horizontal="center" vertical="center"/>
    </xf>
    <xf numFmtId="168" fontId="2" fillId="0" borderId="0" xfId="0" applyNumberFormat="1" applyFont="1" applyFill="1" applyBorder="1" applyAlignment="1">
      <alignment horizontal="right"/>
    </xf>
    <xf numFmtId="168" fontId="2" fillId="5" borderId="0" xfId="0" applyNumberFormat="1" applyFont="1" applyFill="1" applyBorder="1" applyAlignment="1">
      <alignment horizontal="right"/>
    </xf>
    <xf numFmtId="168" fontId="2" fillId="5" borderId="4" xfId="0" applyNumberFormat="1" applyFont="1" applyFill="1" applyBorder="1" applyAlignment="1">
      <alignment horizontal="right"/>
    </xf>
    <xf numFmtId="0" fontId="12" fillId="5" borderId="12" xfId="0" applyFont="1" applyFill="1" applyBorder="1" applyAlignment="1">
      <alignment horizontal="center"/>
    </xf>
    <xf numFmtId="0" fontId="12" fillId="5" borderId="1" xfId="0" applyFont="1" applyFill="1" applyBorder="1" applyAlignment="1">
      <alignment horizontal="center"/>
    </xf>
    <xf numFmtId="167" fontId="2" fillId="0" borderId="11" xfId="0" applyNumberFormat="1" applyFont="1" applyFill="1" applyBorder="1" applyAlignment="1" applyProtection="1">
      <alignment horizontal="right" vertical="center"/>
      <protection/>
    </xf>
    <xf numFmtId="167" fontId="2" fillId="0" borderId="8" xfId="0" applyNumberFormat="1" applyFont="1" applyFill="1" applyBorder="1" applyAlignment="1" applyProtection="1">
      <alignment horizontal="right" vertical="center"/>
      <protection/>
    </xf>
    <xf numFmtId="168" fontId="2" fillId="5" borderId="0" xfId="0" applyNumberFormat="1" applyFont="1" applyFill="1" applyBorder="1" applyAlignment="1">
      <alignment vertical="center"/>
    </xf>
    <xf numFmtId="2" fontId="3" fillId="5" borderId="8" xfId="0" applyNumberFormat="1" applyFont="1" applyFill="1" applyBorder="1" applyAlignment="1">
      <alignment horizontal="center"/>
    </xf>
    <xf numFmtId="192" fontId="3" fillId="5" borderId="9" xfId="0" applyNumberFormat="1" applyFont="1" applyFill="1" applyBorder="1" applyAlignment="1">
      <alignment horizontal="right"/>
    </xf>
    <xf numFmtId="192" fontId="3" fillId="5" borderId="0" xfId="0" applyNumberFormat="1" applyFont="1" applyFill="1" applyBorder="1" applyAlignment="1">
      <alignment horizontal="right"/>
    </xf>
    <xf numFmtId="0" fontId="3" fillId="5" borderId="9" xfId="0" applyFont="1" applyFill="1" applyBorder="1" applyAlignment="1">
      <alignment/>
    </xf>
    <xf numFmtId="0" fontId="3" fillId="5" borderId="0" xfId="0" applyFont="1" applyFill="1" applyBorder="1" applyAlignment="1">
      <alignment/>
    </xf>
    <xf numFmtId="0" fontId="3" fillId="5" borderId="4" xfId="0" applyFont="1" applyFill="1" applyBorder="1" applyAlignment="1">
      <alignment/>
    </xf>
    <xf numFmtId="3" fontId="2" fillId="0" borderId="3" xfId="0" applyNumberFormat="1" applyFont="1" applyBorder="1" applyAlignment="1">
      <alignment horizontal="right"/>
    </xf>
    <xf numFmtId="3" fontId="2" fillId="0" borderId="0" xfId="0" applyNumberFormat="1" applyFont="1" applyBorder="1" applyAlignment="1">
      <alignment horizontal="right"/>
    </xf>
    <xf numFmtId="192" fontId="2" fillId="0" borderId="0" xfId="0" applyNumberFormat="1" applyFont="1" applyBorder="1" applyAlignment="1">
      <alignment horizontal="right"/>
    </xf>
    <xf numFmtId="192" fontId="2" fillId="0" borderId="1" xfId="0" applyNumberFormat="1" applyFont="1" applyBorder="1" applyAlignment="1">
      <alignment horizontal="right"/>
    </xf>
    <xf numFmtId="0" fontId="2" fillId="0" borderId="0" xfId="0" applyFont="1" applyBorder="1" applyAlignment="1">
      <alignment/>
    </xf>
    <xf numFmtId="3" fontId="2" fillId="5" borderId="3" xfId="0" applyNumberFormat="1" applyFont="1" applyFill="1" applyBorder="1" applyAlignment="1">
      <alignment horizontal="right"/>
    </xf>
    <xf numFmtId="3" fontId="2" fillId="5" borderId="0" xfId="0" applyNumberFormat="1" applyFont="1" applyFill="1" applyBorder="1" applyAlignment="1">
      <alignment horizontal="right"/>
    </xf>
    <xf numFmtId="192" fontId="2" fillId="5" borderId="0" xfId="0" applyNumberFormat="1" applyFont="1" applyFill="1" applyBorder="1" applyAlignment="1">
      <alignment horizontal="right"/>
    </xf>
    <xf numFmtId="192" fontId="2" fillId="5" borderId="1" xfId="0" applyNumberFormat="1" applyFont="1" applyFill="1" applyBorder="1" applyAlignment="1">
      <alignment horizontal="right"/>
    </xf>
    <xf numFmtId="0" fontId="2" fillId="5" borderId="0" xfId="0" applyFont="1" applyFill="1" applyBorder="1" applyAlignment="1">
      <alignment/>
    </xf>
    <xf numFmtId="3" fontId="2" fillId="0" borderId="12" xfId="0" applyNumberFormat="1" applyFont="1" applyBorder="1" applyAlignment="1">
      <alignment horizontal="right"/>
    </xf>
    <xf numFmtId="0" fontId="0" fillId="0" borderId="0" xfId="0" applyFont="1" applyBorder="1" applyAlignment="1">
      <alignment horizontal="center" vertical="top"/>
    </xf>
    <xf numFmtId="3" fontId="2" fillId="0" borderId="4" xfId="0" applyNumberFormat="1" applyFont="1" applyBorder="1" applyAlignment="1">
      <alignment horizontal="right"/>
    </xf>
    <xf numFmtId="192" fontId="2" fillId="0" borderId="4" xfId="0" applyNumberFormat="1" applyFont="1" applyBorder="1" applyAlignment="1">
      <alignment horizontal="right"/>
    </xf>
    <xf numFmtId="192" fontId="2" fillId="0" borderId="6" xfId="0" applyNumberFormat="1" applyFont="1" applyBorder="1" applyAlignment="1">
      <alignment horizontal="right"/>
    </xf>
    <xf numFmtId="0" fontId="2" fillId="0" borderId="4" xfId="0" applyFont="1" applyBorder="1" applyAlignment="1">
      <alignment/>
    </xf>
    <xf numFmtId="3" fontId="2" fillId="0" borderId="3" xfId="0" applyNumberFormat="1" applyFont="1" applyFill="1" applyBorder="1" applyAlignment="1">
      <alignment horizontal="right"/>
    </xf>
    <xf numFmtId="3" fontId="2" fillId="0" borderId="0" xfId="0" applyNumberFormat="1" applyFont="1" applyFill="1" applyBorder="1" applyAlignment="1">
      <alignment horizontal="right"/>
    </xf>
    <xf numFmtId="192" fontId="2" fillId="0" borderId="0" xfId="0" applyNumberFormat="1" applyFont="1" applyFill="1" applyBorder="1" applyAlignment="1">
      <alignment horizontal="right"/>
    </xf>
    <xf numFmtId="192" fontId="2" fillId="0" borderId="1" xfId="0" applyNumberFormat="1" applyFont="1" applyFill="1" applyBorder="1" applyAlignment="1">
      <alignment horizontal="right"/>
    </xf>
    <xf numFmtId="0" fontId="2" fillId="0" borderId="0" xfId="0" applyFont="1" applyFill="1" applyBorder="1" applyAlignment="1">
      <alignment/>
    </xf>
    <xf numFmtId="3" fontId="2" fillId="5" borderId="12" xfId="0" applyNumberFormat="1" applyFont="1" applyFill="1" applyBorder="1" applyAlignment="1">
      <alignment horizontal="right"/>
    </xf>
    <xf numFmtId="3" fontId="2" fillId="5" borderId="4" xfId="0" applyNumberFormat="1" applyFont="1" applyFill="1" applyBorder="1" applyAlignment="1">
      <alignment horizontal="right"/>
    </xf>
    <xf numFmtId="192" fontId="2" fillId="5" borderId="4" xfId="0" applyNumberFormat="1" applyFont="1" applyFill="1" applyBorder="1" applyAlignment="1">
      <alignment horizontal="right"/>
    </xf>
    <xf numFmtId="192" fontId="2" fillId="5" borderId="6" xfId="0" applyNumberFormat="1" applyFont="1" applyFill="1" applyBorder="1" applyAlignment="1">
      <alignment horizontal="right"/>
    </xf>
    <xf numFmtId="0" fontId="3" fillId="5" borderId="10" xfId="0" applyFont="1" applyFill="1" applyBorder="1" applyAlignment="1">
      <alignment/>
    </xf>
    <xf numFmtId="0" fontId="3" fillId="5" borderId="3" xfId="0" applyFont="1" applyFill="1" applyBorder="1" applyAlignment="1">
      <alignment/>
    </xf>
    <xf numFmtId="0" fontId="3" fillId="5" borderId="12" xfId="0" applyFont="1" applyFill="1" applyBorder="1" applyAlignment="1">
      <alignment/>
    </xf>
    <xf numFmtId="0" fontId="2" fillId="0" borderId="3" xfId="0" applyFont="1" applyBorder="1" applyAlignment="1">
      <alignment/>
    </xf>
    <xf numFmtId="0" fontId="2" fillId="5" borderId="3" xfId="0" applyFont="1" applyFill="1" applyBorder="1" applyAlignment="1">
      <alignment/>
    </xf>
    <xf numFmtId="3" fontId="2" fillId="5" borderId="15" xfId="0" applyNumberFormat="1" applyFont="1" applyFill="1" applyBorder="1" applyAlignment="1">
      <alignment horizontal="right"/>
    </xf>
    <xf numFmtId="3" fontId="2" fillId="0" borderId="15" xfId="0" applyNumberFormat="1" applyFont="1" applyBorder="1" applyAlignment="1">
      <alignment horizontal="right"/>
    </xf>
    <xf numFmtId="0" fontId="2" fillId="0" borderId="12" xfId="0" applyFont="1" applyBorder="1" applyAlignment="1">
      <alignment/>
    </xf>
    <xf numFmtId="3" fontId="2" fillId="0" borderId="15" xfId="0" applyNumberFormat="1" applyFont="1" applyFill="1" applyBorder="1" applyAlignment="1">
      <alignment horizontal="right"/>
    </xf>
    <xf numFmtId="3" fontId="2" fillId="5" borderId="23" xfId="0" applyNumberFormat="1" applyFont="1" applyFill="1" applyBorder="1" applyAlignment="1">
      <alignment horizontal="right"/>
    </xf>
    <xf numFmtId="3" fontId="2" fillId="0" borderId="23" xfId="0" applyNumberFormat="1" applyFont="1" applyBorder="1" applyAlignment="1">
      <alignment horizontal="right"/>
    </xf>
    <xf numFmtId="3" fontId="0" fillId="0" borderId="0" xfId="0" applyNumberFormat="1" applyAlignment="1">
      <alignment/>
    </xf>
    <xf numFmtId="170" fontId="2" fillId="5" borderId="8" xfId="0" applyNumberFormat="1" applyFont="1" applyFill="1" applyBorder="1" applyAlignment="1">
      <alignment/>
    </xf>
    <xf numFmtId="0" fontId="17" fillId="5" borderId="6" xfId="0" applyFont="1" applyFill="1" applyBorder="1" applyAlignment="1">
      <alignment horizontal="center"/>
    </xf>
    <xf numFmtId="168" fontId="2" fillId="0" borderId="9" xfId="0" applyNumberFormat="1" applyFont="1" applyFill="1" applyBorder="1" applyAlignment="1">
      <alignment/>
    </xf>
    <xf numFmtId="168" fontId="2" fillId="0" borderId="0" xfId="0" applyNumberFormat="1" applyFont="1" applyFill="1" applyBorder="1" applyAlignment="1">
      <alignment/>
    </xf>
    <xf numFmtId="0" fontId="2" fillId="4" borderId="5" xfId="0" applyFont="1" applyFill="1" applyBorder="1" applyAlignment="1">
      <alignment vertical="center"/>
    </xf>
    <xf numFmtId="0" fontId="2" fillId="4" borderId="8" xfId="0" applyFont="1" applyFill="1" applyBorder="1" applyAlignment="1">
      <alignment vertical="center"/>
    </xf>
    <xf numFmtId="0" fontId="2" fillId="4" borderId="12"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11" xfId="0" applyFont="1" applyFill="1" applyBorder="1" applyAlignment="1">
      <alignment horizontal="right" vertical="center"/>
    </xf>
    <xf numFmtId="0" fontId="2" fillId="4" borderId="5" xfId="0" applyFont="1" applyFill="1" applyBorder="1" applyAlignment="1">
      <alignment horizontal="right" vertical="center"/>
    </xf>
    <xf numFmtId="0" fontId="2" fillId="4" borderId="8" xfId="0" applyFont="1" applyFill="1" applyBorder="1" applyAlignment="1">
      <alignment horizontal="right" vertical="center"/>
    </xf>
    <xf numFmtId="168" fontId="2" fillId="7" borderId="0" xfId="0" applyNumberFormat="1" applyFont="1" applyFill="1" applyAlignment="1">
      <alignment horizontal="right" vertical="center"/>
    </xf>
    <xf numFmtId="168" fontId="2" fillId="0" borderId="0" xfId="0" applyNumberFormat="1" applyFont="1" applyAlignment="1">
      <alignment horizontal="right" vertical="center"/>
    </xf>
    <xf numFmtId="168" fontId="2" fillId="5" borderId="0" xfId="0" applyNumberFormat="1" applyFont="1" applyFill="1" applyAlignment="1">
      <alignment horizontal="right" vertical="center"/>
    </xf>
    <xf numFmtId="168" fontId="2" fillId="0" borderId="12" xfId="0" applyNumberFormat="1" applyFont="1" applyBorder="1" applyAlignment="1">
      <alignment horizontal="right" vertical="center"/>
    </xf>
    <xf numFmtId="168" fontId="2" fillId="0" borderId="4" xfId="0" applyNumberFormat="1" applyFont="1" applyBorder="1" applyAlignment="1">
      <alignment horizontal="right" vertical="center"/>
    </xf>
    <xf numFmtId="168" fontId="2" fillId="7" borderId="4" xfId="0" applyNumberFormat="1" applyFont="1" applyFill="1" applyBorder="1" applyAlignment="1">
      <alignment horizontal="right" vertical="center"/>
    </xf>
    <xf numFmtId="0" fontId="3" fillId="4" borderId="6" xfId="0" applyFont="1" applyFill="1" applyBorder="1" applyAlignment="1">
      <alignment horizontal="center" vertical="top" wrapText="1"/>
    </xf>
    <xf numFmtId="0" fontId="2" fillId="0" borderId="0" xfId="0" applyFont="1" applyAlignment="1">
      <alignment wrapText="1"/>
    </xf>
    <xf numFmtId="170" fontId="2" fillId="0" borderId="0" xfId="0" applyNumberFormat="1" applyFont="1" applyFill="1" applyBorder="1" applyAlignment="1">
      <alignment horizontal="center"/>
    </xf>
    <xf numFmtId="175" fontId="2" fillId="5" borderId="1" xfId="0" applyNumberFormat="1" applyFont="1" applyFill="1" applyBorder="1" applyAlignment="1">
      <alignment horizontal="center"/>
    </xf>
    <xf numFmtId="175" fontId="2" fillId="0" borderId="1" xfId="0" applyNumberFormat="1" applyFont="1" applyFill="1" applyBorder="1" applyAlignment="1">
      <alignment horizontal="center"/>
    </xf>
    <xf numFmtId="175" fontId="2" fillId="0" borderId="0" xfId="0" applyNumberFormat="1" applyFont="1" applyFill="1" applyBorder="1" applyAlignment="1">
      <alignment horizontal="center"/>
    </xf>
    <xf numFmtId="0" fontId="0" fillId="0" borderId="0" xfId="0" applyAlignment="1">
      <alignment horizontal="left"/>
    </xf>
    <xf numFmtId="0" fontId="4" fillId="0" borderId="0" xfId="0" applyFont="1" applyAlignment="1">
      <alignment horizontal="left" vertical="top" wrapText="1"/>
    </xf>
    <xf numFmtId="0" fontId="3" fillId="0" borderId="0" xfId="0" applyFont="1" applyFill="1" applyBorder="1" applyAlignment="1">
      <alignment horizontal="left"/>
    </xf>
    <xf numFmtId="0" fontId="2" fillId="5" borderId="3" xfId="0" applyFont="1" applyFill="1" applyBorder="1" applyAlignment="1">
      <alignment horizontal="center"/>
    </xf>
    <xf numFmtId="0" fontId="2" fillId="5" borderId="15" xfId="0" applyFont="1" applyFill="1" applyBorder="1" applyAlignment="1">
      <alignment horizontal="left"/>
    </xf>
    <xf numFmtId="0" fontId="2" fillId="5" borderId="0" xfId="0" applyFont="1" applyFill="1" applyBorder="1" applyAlignment="1">
      <alignment horizontal="center"/>
    </xf>
    <xf numFmtId="0" fontId="2" fillId="0" borderId="3" xfId="0" applyFont="1" applyFill="1" applyBorder="1" applyAlignment="1">
      <alignment horizontal="center"/>
    </xf>
    <xf numFmtId="0" fontId="2" fillId="0" borderId="15" xfId="0" applyFont="1" applyFill="1" applyBorder="1" applyAlignment="1">
      <alignment horizontal="left"/>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23" xfId="0" applyFont="1" applyFill="1" applyBorder="1" applyAlignment="1">
      <alignment horizontal="left"/>
    </xf>
    <xf numFmtId="0" fontId="2" fillId="0" borderId="4" xfId="0" applyFont="1" applyFill="1" applyBorder="1" applyAlignment="1">
      <alignment horizontal="center"/>
    </xf>
    <xf numFmtId="175" fontId="2" fillId="0" borderId="6" xfId="0" applyNumberFormat="1" applyFont="1" applyFill="1" applyBorder="1" applyAlignment="1">
      <alignment horizontal="center"/>
    </xf>
    <xf numFmtId="0" fontId="3" fillId="4" borderId="19" xfId="0" applyFont="1" applyFill="1" applyBorder="1" applyAlignment="1">
      <alignment horizontal="center" vertical="top" wrapText="1"/>
    </xf>
    <xf numFmtId="0" fontId="3" fillId="4" borderId="12"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4" xfId="0" applyFont="1" applyFill="1" applyBorder="1" applyAlignment="1">
      <alignment horizontal="center" vertical="top" wrapText="1"/>
    </xf>
    <xf numFmtId="0" fontId="2" fillId="0" borderId="0" xfId="0" applyFont="1" applyFill="1" applyBorder="1" applyAlignment="1">
      <alignment horizontal="left"/>
    </xf>
    <xf numFmtId="168" fontId="2" fillId="5" borderId="3" xfId="0" applyNumberFormat="1" applyFont="1" applyFill="1" applyBorder="1" applyAlignment="1">
      <alignment horizontal="right"/>
    </xf>
    <xf numFmtId="0" fontId="2" fillId="0" borderId="7" xfId="0" applyFont="1" applyBorder="1" applyAlignment="1">
      <alignment vertical="center"/>
    </xf>
    <xf numFmtId="164" fontId="3" fillId="0" borderId="8" xfId="0" applyNumberFormat="1" applyFont="1" applyFill="1" applyBorder="1" applyAlignment="1">
      <alignment horizontal="center" vertical="center"/>
    </xf>
    <xf numFmtId="164" fontId="2" fillId="0" borderId="26" xfId="0" applyNumberFormat="1" applyFont="1" applyFill="1" applyBorder="1" applyAlignment="1">
      <alignment horizontal="right" vertical="center"/>
    </xf>
    <xf numFmtId="164" fontId="2" fillId="0" borderId="27" xfId="0" applyNumberFormat="1" applyFont="1" applyFill="1" applyBorder="1" applyAlignment="1">
      <alignment horizontal="right" vertical="center"/>
    </xf>
    <xf numFmtId="0" fontId="3" fillId="5" borderId="8" xfId="0" applyFont="1" applyFill="1" applyBorder="1" applyAlignment="1">
      <alignment horizontal="center" vertical="center" wrapText="1"/>
    </xf>
    <xf numFmtId="184" fontId="2" fillId="0" borderId="21" xfId="0" applyNumberFormat="1" applyFont="1" applyFill="1" applyBorder="1" applyAlignment="1">
      <alignment horizontal="right" vertical="center"/>
    </xf>
    <xf numFmtId="184" fontId="2" fillId="0" borderId="19" xfId="0" applyNumberFormat="1" applyFont="1" applyFill="1" applyBorder="1" applyAlignment="1">
      <alignment horizontal="right" vertical="center"/>
    </xf>
    <xf numFmtId="0" fontId="2" fillId="0" borderId="9" xfId="0" applyFont="1" applyFill="1" applyBorder="1" applyAlignment="1">
      <alignment vertical="center"/>
    </xf>
    <xf numFmtId="0" fontId="2" fillId="5" borderId="0" xfId="0" applyFont="1" applyFill="1" applyBorder="1" applyAlignment="1">
      <alignment vertical="center"/>
    </xf>
    <xf numFmtId="0" fontId="2" fillId="0" borderId="0" xfId="0" applyFont="1" applyFill="1" applyBorder="1" applyAlignment="1">
      <alignment vertical="center"/>
    </xf>
    <xf numFmtId="169" fontId="2" fillId="5" borderId="0" xfId="0" applyNumberFormat="1" applyFont="1" applyFill="1" applyBorder="1" applyAlignment="1">
      <alignment horizontal="right" vertical="center"/>
    </xf>
    <xf numFmtId="0" fontId="2" fillId="0" borderId="9" xfId="0" applyFont="1" applyFill="1" applyBorder="1" applyAlignment="1">
      <alignment/>
    </xf>
    <xf numFmtId="3" fontId="2" fillId="0" borderId="10" xfId="0" applyNumberFormat="1" applyFont="1" applyFill="1" applyBorder="1" applyAlignment="1">
      <alignment horizontal="right"/>
    </xf>
    <xf numFmtId="3" fontId="2" fillId="0" borderId="9" xfId="0" applyNumberFormat="1" applyFont="1" applyFill="1" applyBorder="1" applyAlignment="1">
      <alignment horizontal="right"/>
    </xf>
    <xf numFmtId="0" fontId="2" fillId="5" borderId="4" xfId="0" applyFont="1" applyFill="1" applyBorder="1" applyAlignment="1">
      <alignment/>
    </xf>
    <xf numFmtId="168" fontId="2" fillId="0" borderId="0" xfId="0" applyNumberFormat="1" applyFont="1" applyFill="1" applyBorder="1" applyAlignment="1">
      <alignment horizontal="right"/>
    </xf>
    <xf numFmtId="168" fontId="2" fillId="0" borderId="1" xfId="0" applyNumberFormat="1" applyFont="1" applyFill="1" applyBorder="1" applyAlignment="1">
      <alignment horizontal="right"/>
    </xf>
    <xf numFmtId="168" fontId="2" fillId="5" borderId="0" xfId="0" applyNumberFormat="1" applyFont="1" applyFill="1" applyBorder="1" applyAlignment="1">
      <alignment horizontal="right"/>
    </xf>
    <xf numFmtId="168" fontId="2" fillId="5" borderId="1" xfId="0" applyNumberFormat="1" applyFont="1" applyFill="1" applyBorder="1" applyAlignment="1">
      <alignment horizontal="right"/>
    </xf>
    <xf numFmtId="0" fontId="12" fillId="0" borderId="10" xfId="0" applyFont="1" applyFill="1" applyBorder="1" applyAlignment="1">
      <alignment horizontal="center"/>
    </xf>
    <xf numFmtId="168" fontId="2" fillId="5" borderId="12" xfId="0" applyNumberFormat="1" applyFont="1" applyFill="1" applyBorder="1" applyAlignment="1">
      <alignment horizontal="right"/>
    </xf>
    <xf numFmtId="0" fontId="6"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Alignment="1" quotePrefix="1">
      <alignment vertical="top"/>
    </xf>
    <xf numFmtId="0" fontId="3" fillId="6" borderId="9" xfId="0" applyFont="1" applyFill="1" applyBorder="1" applyAlignment="1">
      <alignment horizontal="center"/>
    </xf>
    <xf numFmtId="2" fontId="2" fillId="5" borderId="0" xfId="0" applyNumberFormat="1" applyFont="1" applyFill="1" applyBorder="1" applyAlignment="1">
      <alignment horizontal="right"/>
    </xf>
    <xf numFmtId="168" fontId="2" fillId="0" borderId="0" xfId="0" applyNumberFormat="1" applyFont="1" applyFill="1" applyBorder="1" applyAlignment="1">
      <alignment/>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8" xfId="0" applyFont="1" applyFill="1" applyBorder="1" applyAlignment="1" quotePrefix="1">
      <alignment horizontal="center" vertical="center"/>
    </xf>
    <xf numFmtId="0" fontId="6" fillId="0" borderId="0" xfId="0" applyFont="1" applyAlignment="1">
      <alignment horizontal="center" vertical="center" wrapText="1"/>
    </xf>
    <xf numFmtId="0" fontId="20" fillId="0" borderId="0" xfId="0" applyFont="1" applyAlignment="1">
      <alignment/>
    </xf>
    <xf numFmtId="0" fontId="0" fillId="0" borderId="0" xfId="0" applyFont="1" applyBorder="1" applyAlignment="1">
      <alignment horizontal="center" vertical="center"/>
    </xf>
    <xf numFmtId="0" fontId="21" fillId="0" borderId="0" xfId="0" applyFont="1" applyAlignment="1">
      <alignment horizontal="center"/>
    </xf>
    <xf numFmtId="0" fontId="22" fillId="0" borderId="0" xfId="0" applyFont="1" applyAlignment="1">
      <alignment/>
    </xf>
    <xf numFmtId="17" fontId="1" fillId="0" borderId="0" xfId="0" applyNumberFormat="1" applyFont="1" applyBorder="1" applyAlignment="1" quotePrefix="1">
      <alignment horizontal="center" vertical="center" wrapText="1"/>
    </xf>
    <xf numFmtId="0" fontId="22" fillId="0" borderId="0" xfId="0" applyFont="1" applyAlignment="1">
      <alignment horizontal="center"/>
    </xf>
    <xf numFmtId="0" fontId="1" fillId="0" borderId="0" xfId="0" applyFont="1" applyAlignment="1">
      <alignment horizontal="center" vertical="center" wrapText="1"/>
    </xf>
    <xf numFmtId="49" fontId="0" fillId="0" borderId="0" xfId="0" applyNumberFormat="1" applyFont="1" applyAlignment="1">
      <alignment horizontal="left" vertical="center"/>
    </xf>
    <xf numFmtId="0" fontId="21" fillId="0" borderId="0" xfId="0" applyFont="1" applyAlignment="1">
      <alignment horizontal="left" vertical="center"/>
    </xf>
    <xf numFmtId="0" fontId="0" fillId="0" borderId="0" xfId="0" applyFont="1" applyAlignment="1">
      <alignment horizontal="left" vertical="center" wrapText="1"/>
    </xf>
    <xf numFmtId="0" fontId="21" fillId="0" borderId="0" xfId="0" applyFont="1" applyAlignment="1">
      <alignment horizontal="center"/>
    </xf>
    <xf numFmtId="0" fontId="20" fillId="0" borderId="0" xfId="0" applyFont="1" applyAlignment="1">
      <alignment horizontal="left" vertical="center"/>
    </xf>
    <xf numFmtId="188" fontId="0" fillId="0" borderId="0" xfId="0" applyNumberFormat="1" applyFont="1" applyAlignment="1" quotePrefix="1">
      <alignment horizontal="left" vertical="center"/>
    </xf>
    <xf numFmtId="0" fontId="24" fillId="0" borderId="0" xfId="0" applyFont="1" applyAlignment="1">
      <alignment horizontal="left"/>
    </xf>
    <xf numFmtId="0" fontId="25" fillId="0" borderId="0" xfId="0" applyFont="1" applyAlignment="1">
      <alignment horizontal="left" vertical="center"/>
    </xf>
    <xf numFmtId="0" fontId="26" fillId="0" borderId="0" xfId="0" applyFont="1" applyAlignment="1">
      <alignment/>
    </xf>
    <xf numFmtId="0" fontId="2" fillId="0" borderId="4" xfId="0" applyFont="1" applyBorder="1" applyAlignment="1">
      <alignment horizontal="right" vertical="center" wrapText="1"/>
    </xf>
    <xf numFmtId="0" fontId="2" fillId="4" borderId="5" xfId="0" applyFont="1" applyFill="1" applyBorder="1" applyAlignment="1">
      <alignment horizontal="center" vertical="top" wrapText="1"/>
    </xf>
    <xf numFmtId="0" fontId="2" fillId="4" borderId="8" xfId="0" applyFont="1" applyFill="1" applyBorder="1" applyAlignment="1">
      <alignment horizontal="center" vertical="top" wrapText="1"/>
    </xf>
    <xf numFmtId="0" fontId="3" fillId="0" borderId="0" xfId="0" applyFont="1" applyFill="1" applyAlignment="1">
      <alignment horizontal="center"/>
    </xf>
    <xf numFmtId="0" fontId="17" fillId="0" borderId="6" xfId="0" applyFont="1" applyFill="1" applyBorder="1" applyAlignment="1">
      <alignment horizontal="right" vertical="center"/>
    </xf>
    <xf numFmtId="175" fontId="2" fillId="0" borderId="4" xfId="0" applyNumberFormat="1" applyFont="1" applyFill="1" applyBorder="1" applyAlignment="1">
      <alignment horizontal="right" vertical="center"/>
    </xf>
    <xf numFmtId="0" fontId="3" fillId="0" borderId="0" xfId="0" applyFont="1" applyFill="1" applyAlignment="1">
      <alignment horizontal="center" vertical="center"/>
    </xf>
    <xf numFmtId="2" fontId="2" fillId="0" borderId="0" xfId="0" applyNumberFormat="1" applyFont="1" applyFill="1" applyBorder="1" applyAlignment="1">
      <alignment horizontal="right"/>
    </xf>
    <xf numFmtId="0" fontId="12" fillId="0" borderId="1" xfId="0" applyFont="1" applyFill="1" applyBorder="1" applyAlignment="1">
      <alignment horizontal="center"/>
    </xf>
    <xf numFmtId="0" fontId="3" fillId="0" borderId="0" xfId="0" applyFont="1" applyFill="1" applyAlignment="1">
      <alignment horizontal="center"/>
    </xf>
    <xf numFmtId="0" fontId="27" fillId="0" borderId="0" xfId="0" applyFont="1" applyFill="1" applyAlignment="1">
      <alignment horizontal="center" vertical="center"/>
    </xf>
    <xf numFmtId="0" fontId="3" fillId="0" borderId="0" xfId="0" applyFont="1" applyAlignment="1">
      <alignment horizontal="center"/>
    </xf>
    <xf numFmtId="0" fontId="2" fillId="0" borderId="0" xfId="0" applyNumberFormat="1" applyFont="1" applyFill="1" applyBorder="1" applyAlignment="1">
      <alignment/>
    </xf>
    <xf numFmtId="0" fontId="3" fillId="0" borderId="0" xfId="0" applyFont="1" applyBorder="1" applyAlignment="1">
      <alignment horizontal="center"/>
    </xf>
    <xf numFmtId="168" fontId="2" fillId="0" borderId="9" xfId="0" applyNumberFormat="1" applyFont="1" applyFill="1" applyBorder="1" applyAlignment="1">
      <alignment horizontal="right"/>
    </xf>
    <xf numFmtId="168" fontId="2" fillId="0" borderId="7" xfId="0" applyNumberFormat="1" applyFont="1" applyFill="1" applyBorder="1" applyAlignment="1">
      <alignment horizontal="right"/>
    </xf>
    <xf numFmtId="0" fontId="28" fillId="0" borderId="0" xfId="0" applyFont="1" applyAlignment="1">
      <alignment/>
    </xf>
    <xf numFmtId="0" fontId="3" fillId="0" borderId="0" xfId="0" applyFont="1" applyAlignment="1">
      <alignment horizontal="center"/>
    </xf>
    <xf numFmtId="168" fontId="2" fillId="0" borderId="10" xfId="0" applyNumberFormat="1" applyFont="1" applyFill="1" applyBorder="1" applyAlignment="1">
      <alignment horizontal="right"/>
    </xf>
    <xf numFmtId="3" fontId="2" fillId="0" borderId="3"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5" borderId="3"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3" fontId="2" fillId="5" borderId="1"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3" fontId="2" fillId="5" borderId="4" xfId="0" applyNumberFormat="1" applyFont="1" applyFill="1" applyBorder="1" applyAlignment="1">
      <alignment horizontal="right" vertical="center"/>
    </xf>
    <xf numFmtId="3" fontId="2" fillId="5" borderId="6" xfId="0" applyNumberFormat="1" applyFont="1" applyFill="1" applyBorder="1" applyAlignment="1">
      <alignment horizontal="right" vertical="center"/>
    </xf>
    <xf numFmtId="0" fontId="5" fillId="0" borderId="0" xfId="0" applyFont="1" applyFill="1" applyBorder="1" applyAlignment="1">
      <alignment vertical="top"/>
    </xf>
    <xf numFmtId="0" fontId="5" fillId="0" borderId="0" xfId="0" applyFont="1" applyFill="1" applyAlignment="1">
      <alignment/>
    </xf>
    <xf numFmtId="0" fontId="4" fillId="0" borderId="0" xfId="0" applyFont="1" applyFill="1" applyBorder="1" applyAlignment="1" quotePrefix="1">
      <alignment horizontal="right" vertical="top"/>
    </xf>
    <xf numFmtId="0" fontId="2" fillId="5" borderId="0" xfId="0" applyFont="1" applyFill="1" applyAlignment="1">
      <alignment/>
    </xf>
    <xf numFmtId="168" fontId="2" fillId="0" borderId="4" xfId="0" applyNumberFormat="1" applyFont="1" applyFill="1" applyBorder="1" applyAlignment="1">
      <alignment/>
    </xf>
    <xf numFmtId="0" fontId="12" fillId="0" borderId="10" xfId="0" applyFont="1" applyFill="1" applyBorder="1" applyAlignment="1">
      <alignment horizontal="center" vertical="center"/>
    </xf>
    <xf numFmtId="168" fontId="2" fillId="0" borderId="9" xfId="0" applyNumberFormat="1" applyFont="1" applyFill="1" applyBorder="1" applyAlignment="1">
      <alignment vertical="center"/>
    </xf>
    <xf numFmtId="168" fontId="2" fillId="0" borderId="0" xfId="0" applyNumberFormat="1" applyFont="1" applyFill="1" applyBorder="1" applyAlignment="1">
      <alignment vertical="center"/>
    </xf>
    <xf numFmtId="0" fontId="0" fillId="0" borderId="3" xfId="0" applyBorder="1" applyAlignment="1">
      <alignment/>
    </xf>
    <xf numFmtId="0" fontId="12" fillId="0" borderId="1" xfId="0" applyFont="1" applyBorder="1" applyAlignment="1">
      <alignment/>
    </xf>
    <xf numFmtId="170" fontId="2" fillId="0" borderId="0" xfId="0" applyNumberFormat="1" applyFont="1" applyAlignment="1">
      <alignment/>
    </xf>
    <xf numFmtId="170" fontId="2" fillId="5" borderId="0" xfId="0" applyNumberFormat="1" applyFont="1" applyFill="1" applyAlignment="1">
      <alignment/>
    </xf>
    <xf numFmtId="3" fontId="3" fillId="5" borderId="6" xfId="0" applyNumberFormat="1" applyFont="1" applyFill="1" applyBorder="1" applyAlignment="1">
      <alignment horizontal="right"/>
    </xf>
    <xf numFmtId="169" fontId="2" fillId="0" borderId="9" xfId="0" applyNumberFormat="1" applyFont="1" applyFill="1" applyBorder="1" applyAlignment="1">
      <alignment horizontal="right" vertical="center"/>
    </xf>
    <xf numFmtId="170" fontId="2" fillId="0" borderId="11" xfId="0" applyNumberFormat="1" applyFont="1" applyFill="1" applyBorder="1" applyAlignment="1">
      <alignment horizontal="right" vertical="center"/>
    </xf>
    <xf numFmtId="169" fontId="2" fillId="0" borderId="4" xfId="0" applyNumberFormat="1" applyFont="1" applyFill="1" applyBorder="1" applyAlignment="1">
      <alignment horizontal="right" vertical="center"/>
    </xf>
    <xf numFmtId="170" fontId="2" fillId="0" borderId="8" xfId="0" applyNumberFormat="1" applyFont="1" applyFill="1" applyBorder="1" applyAlignment="1">
      <alignment horizontal="right" vertical="center"/>
    </xf>
    <xf numFmtId="0" fontId="12" fillId="0" borderId="0" xfId="0" applyFont="1" applyFill="1" applyBorder="1" applyAlignment="1">
      <alignment horizontal="center"/>
    </xf>
    <xf numFmtId="169" fontId="2" fillId="0" borderId="10" xfId="0" applyNumberFormat="1" applyFont="1" applyBorder="1" applyAlignment="1">
      <alignment/>
    </xf>
    <xf numFmtId="169" fontId="2" fillId="0" borderId="9" xfId="0" applyNumberFormat="1" applyFont="1" applyBorder="1" applyAlignment="1">
      <alignment/>
    </xf>
    <xf numFmtId="169" fontId="2" fillId="5" borderId="3" xfId="0" applyNumberFormat="1" applyFont="1" applyFill="1" applyBorder="1" applyAlignment="1">
      <alignment/>
    </xf>
    <xf numFmtId="169" fontId="2" fillId="5" borderId="0" xfId="0" applyNumberFormat="1" applyFont="1" applyFill="1" applyBorder="1" applyAlignment="1">
      <alignment/>
    </xf>
    <xf numFmtId="169" fontId="2" fillId="0" borderId="3" xfId="0" applyNumberFormat="1" applyFont="1" applyBorder="1" applyAlignment="1">
      <alignment/>
    </xf>
    <xf numFmtId="169" fontId="2" fillId="0" borderId="0" xfId="0" applyNumberFormat="1" applyFont="1" applyBorder="1" applyAlignment="1">
      <alignment/>
    </xf>
    <xf numFmtId="169" fontId="2" fillId="5" borderId="12" xfId="0" applyNumberFormat="1" applyFont="1" applyFill="1" applyBorder="1" applyAlignment="1">
      <alignment/>
    </xf>
    <xf numFmtId="169" fontId="2" fillId="5" borderId="4" xfId="0" applyNumberFormat="1" applyFont="1" applyFill="1" applyBorder="1" applyAlignment="1">
      <alignment/>
    </xf>
    <xf numFmtId="168" fontId="2" fillId="0" borderId="11" xfId="0" applyNumberFormat="1" applyFont="1" applyFill="1" applyBorder="1" applyAlignment="1">
      <alignment/>
    </xf>
    <xf numFmtId="168" fontId="2" fillId="5" borderId="5" xfId="0" applyNumberFormat="1" applyFont="1" applyFill="1" applyBorder="1" applyAlignment="1">
      <alignment/>
    </xf>
    <xf numFmtId="168" fontId="2" fillId="0" borderId="5" xfId="0" applyNumberFormat="1" applyFont="1" applyFill="1" applyBorder="1" applyAlignment="1">
      <alignment/>
    </xf>
    <xf numFmtId="168" fontId="2" fillId="0" borderId="5" xfId="0" applyNumberFormat="1" applyFont="1" applyFill="1" applyBorder="1" applyAlignment="1">
      <alignment/>
    </xf>
    <xf numFmtId="168" fontId="2" fillId="0" borderId="8" xfId="0" applyNumberFormat="1" applyFont="1" applyFill="1" applyBorder="1" applyAlignment="1">
      <alignment/>
    </xf>
    <xf numFmtId="0" fontId="0" fillId="0" borderId="12" xfId="0" applyFill="1" applyBorder="1" applyAlignment="1">
      <alignment/>
    </xf>
    <xf numFmtId="0" fontId="17" fillId="0" borderId="6" xfId="0" applyFont="1" applyFill="1" applyBorder="1" applyAlignment="1">
      <alignment horizontal="center"/>
    </xf>
    <xf numFmtId="168" fontId="12" fillId="0" borderId="0" xfId="0" applyNumberFormat="1" applyFont="1" applyFill="1" applyBorder="1" applyAlignment="1">
      <alignment/>
    </xf>
    <xf numFmtId="0" fontId="3" fillId="4" borderId="12" xfId="0" applyFont="1" applyFill="1" applyBorder="1" applyAlignment="1">
      <alignment horizontal="center" vertical="center"/>
    </xf>
    <xf numFmtId="0" fontId="3" fillId="0" borderId="9" xfId="0" applyFont="1" applyFill="1" applyBorder="1" applyAlignment="1">
      <alignment vertical="center"/>
    </xf>
    <xf numFmtId="175" fontId="2" fillId="0" borderId="9" xfId="0" applyNumberFormat="1" applyFont="1" applyFill="1" applyBorder="1" applyAlignment="1">
      <alignment vertical="center"/>
    </xf>
    <xf numFmtId="0" fontId="2" fillId="0" borderId="4" xfId="0" applyFont="1" applyFill="1" applyBorder="1" applyAlignment="1">
      <alignment horizontal="right"/>
    </xf>
    <xf numFmtId="175" fontId="2" fillId="0" borderId="10" xfId="0" applyNumberFormat="1" applyFont="1" applyFill="1" applyBorder="1" applyAlignment="1">
      <alignment horizontal="right" vertical="center"/>
    </xf>
    <xf numFmtId="175" fontId="2" fillId="5" borderId="3" xfId="0" applyNumberFormat="1" applyFont="1" applyFill="1" applyBorder="1" applyAlignment="1">
      <alignment horizontal="right" vertical="center"/>
    </xf>
    <xf numFmtId="175" fontId="2" fillId="0" borderId="3" xfId="0" applyNumberFormat="1" applyFont="1" applyFill="1" applyBorder="1" applyAlignment="1">
      <alignment horizontal="right" vertical="center"/>
    </xf>
    <xf numFmtId="175" fontId="2" fillId="5" borderId="12" xfId="0" applyNumberFormat="1" applyFont="1" applyFill="1" applyBorder="1" applyAlignment="1">
      <alignment horizontal="right" vertical="center"/>
    </xf>
    <xf numFmtId="170" fontId="3" fillId="0" borderId="6"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164" fontId="3" fillId="0" borderId="30" xfId="0" applyNumberFormat="1" applyFont="1" applyFill="1" applyBorder="1" applyAlignment="1">
      <alignment horizontal="center" vertical="center"/>
    </xf>
    <xf numFmtId="164" fontId="3" fillId="0" borderId="31" xfId="0" applyNumberFormat="1" applyFont="1" applyFill="1" applyBorder="1" applyAlignment="1">
      <alignment horizontal="center" vertical="center"/>
    </xf>
    <xf numFmtId="0" fontId="3" fillId="0" borderId="0" xfId="0" applyFont="1" applyBorder="1" applyAlignment="1">
      <alignment horizontal="center" textRotation="90" wrapText="1"/>
    </xf>
    <xf numFmtId="0" fontId="2" fillId="4" borderId="20" xfId="0" applyFont="1" applyFill="1" applyBorder="1" applyAlignment="1">
      <alignment horizontal="center" vertical="center" wrapText="1"/>
    </xf>
    <xf numFmtId="0" fontId="2" fillId="0" borderId="10" xfId="0" applyFont="1" applyFill="1" applyBorder="1" applyAlignment="1">
      <alignment/>
    </xf>
    <xf numFmtId="0" fontId="2" fillId="5" borderId="3" xfId="0" applyFont="1" applyFill="1" applyBorder="1" applyAlignment="1">
      <alignment/>
    </xf>
    <xf numFmtId="0" fontId="2" fillId="5" borderId="12" xfId="0" applyFont="1" applyFill="1" applyBorder="1" applyAlignment="1">
      <alignment/>
    </xf>
    <xf numFmtId="0" fontId="2" fillId="0" borderId="1" xfId="0" applyFont="1" applyFill="1" applyBorder="1" applyAlignment="1">
      <alignment vertical="center"/>
    </xf>
    <xf numFmtId="0" fontId="2" fillId="5" borderId="1" xfId="0" applyFont="1" applyFill="1" applyBorder="1" applyAlignment="1">
      <alignment vertical="center"/>
    </xf>
    <xf numFmtId="0" fontId="2" fillId="0" borderId="3" xfId="0" applyFont="1" applyFill="1" applyBorder="1" applyAlignment="1">
      <alignment vertical="center"/>
    </xf>
    <xf numFmtId="0" fontId="2" fillId="5" borderId="3" xfId="0" applyFont="1" applyFill="1" applyBorder="1" applyAlignment="1">
      <alignment vertical="center"/>
    </xf>
    <xf numFmtId="0" fontId="2" fillId="5" borderId="6" xfId="0" applyFont="1" applyFill="1" applyBorder="1" applyAlignment="1">
      <alignment vertical="center"/>
    </xf>
    <xf numFmtId="0" fontId="2" fillId="4" borderId="20"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wrapText="1"/>
    </xf>
    <xf numFmtId="0" fontId="3" fillId="0" borderId="4" xfId="0" applyFont="1" applyBorder="1" applyAlignment="1">
      <alignment horizontal="center"/>
    </xf>
    <xf numFmtId="170" fontId="2" fillId="5" borderId="4" xfId="0" applyNumberFormat="1" applyFont="1" applyFill="1" applyBorder="1" applyAlignment="1">
      <alignment/>
    </xf>
    <xf numFmtId="0" fontId="12" fillId="5" borderId="0" xfId="0" applyFont="1" applyFill="1" applyBorder="1" applyAlignment="1">
      <alignment horizontal="center"/>
    </xf>
    <xf numFmtId="0" fontId="0" fillId="5" borderId="10" xfId="0" applyFill="1" applyBorder="1" applyAlignment="1">
      <alignment/>
    </xf>
    <xf numFmtId="0" fontId="12" fillId="0" borderId="4"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wrapText="1"/>
    </xf>
    <xf numFmtId="0" fontId="6" fillId="0" borderId="0" xfId="0" applyFont="1" applyAlignment="1">
      <alignment horizontal="center" vertical="top" wrapText="1"/>
    </xf>
    <xf numFmtId="0" fontId="3" fillId="4" borderId="3" xfId="0" applyFont="1" applyFill="1" applyBorder="1" applyAlignment="1">
      <alignment horizontal="center" vertical="center" wrapText="1"/>
    </xf>
    <xf numFmtId="0" fontId="0" fillId="0" borderId="0" xfId="0" applyFill="1" applyBorder="1" applyAlignment="1">
      <alignment/>
    </xf>
    <xf numFmtId="0" fontId="3" fillId="5" borderId="10" xfId="0" applyFont="1" applyFill="1" applyBorder="1" applyAlignment="1">
      <alignment horizontal="left" vertical="center"/>
    </xf>
    <xf numFmtId="0" fontId="17" fillId="5" borderId="7" xfId="0" applyFont="1" applyFill="1" applyBorder="1" applyAlignment="1">
      <alignment horizontal="right" vertical="center"/>
    </xf>
    <xf numFmtId="175" fontId="2" fillId="5" borderId="9" xfId="0" applyNumberFormat="1" applyFont="1" applyFill="1" applyBorder="1" applyAlignment="1">
      <alignment horizontal="right" vertical="center"/>
    </xf>
    <xf numFmtId="175" fontId="2" fillId="5" borderId="7" xfId="0" applyNumberFormat="1" applyFont="1" applyFill="1" applyBorder="1" applyAlignment="1">
      <alignment horizontal="right" vertical="center"/>
    </xf>
    <xf numFmtId="0" fontId="3" fillId="0" borderId="3" xfId="0" applyFont="1" applyFill="1" applyBorder="1" applyAlignment="1">
      <alignment horizontal="left" vertical="center"/>
    </xf>
    <xf numFmtId="0" fontId="3" fillId="5" borderId="3" xfId="0" applyFont="1" applyFill="1" applyBorder="1" applyAlignment="1">
      <alignment horizontal="left" vertical="center"/>
    </xf>
    <xf numFmtId="0" fontId="3" fillId="0" borderId="12" xfId="0" applyFont="1" applyFill="1" applyBorder="1" applyAlignment="1">
      <alignment horizontal="left" vertical="center"/>
    </xf>
    <xf numFmtId="175" fontId="2" fillId="0" borderId="6" xfId="0" applyNumberFormat="1" applyFont="1" applyFill="1" applyBorder="1" applyAlignment="1">
      <alignment horizontal="right" vertical="center"/>
    </xf>
    <xf numFmtId="4" fontId="0" fillId="0" borderId="0" xfId="0" applyNumberFormat="1" applyAlignment="1">
      <alignment/>
    </xf>
    <xf numFmtId="2" fontId="2" fillId="5" borderId="0" xfId="0" applyNumberFormat="1" applyFont="1" applyFill="1" applyBorder="1" applyAlignment="1">
      <alignment/>
    </xf>
    <xf numFmtId="2" fontId="12" fillId="5" borderId="7" xfId="0" applyNumberFormat="1" applyFont="1" applyFill="1" applyBorder="1" applyAlignment="1">
      <alignment horizontal="center"/>
    </xf>
    <xf numFmtId="2" fontId="2" fillId="0" borderId="0" xfId="0" applyNumberFormat="1" applyFont="1" applyFill="1" applyBorder="1" applyAlignment="1">
      <alignment/>
    </xf>
    <xf numFmtId="2" fontId="12" fillId="0" borderId="1" xfId="0" applyNumberFormat="1" applyFont="1" applyFill="1" applyBorder="1" applyAlignment="1">
      <alignment horizontal="center"/>
    </xf>
    <xf numFmtId="2" fontId="12" fillId="0" borderId="0" xfId="0" applyNumberFormat="1" applyFont="1" applyFill="1" applyBorder="1" applyAlignment="1">
      <alignment horizontal="right"/>
    </xf>
    <xf numFmtId="2" fontId="12" fillId="5" borderId="1" xfId="0" applyNumberFormat="1" applyFont="1" applyFill="1" applyBorder="1" applyAlignment="1">
      <alignment horizontal="center"/>
    </xf>
    <xf numFmtId="2" fontId="12" fillId="5" borderId="0" xfId="0" applyNumberFormat="1" applyFont="1" applyFill="1" applyBorder="1" applyAlignment="1">
      <alignment horizontal="right"/>
    </xf>
    <xf numFmtId="2" fontId="2" fillId="0" borderId="0" xfId="0" applyNumberFormat="1" applyFont="1" applyFill="1" applyBorder="1" applyAlignment="1">
      <alignment/>
    </xf>
    <xf numFmtId="2" fontId="2" fillId="0" borderId="4" xfId="0" applyNumberFormat="1" applyFont="1" applyFill="1" applyBorder="1" applyAlignment="1">
      <alignment/>
    </xf>
    <xf numFmtId="2" fontId="12" fillId="0" borderId="6" xfId="0" applyNumberFormat="1" applyFont="1" applyFill="1" applyBorder="1" applyAlignment="1">
      <alignment horizontal="center"/>
    </xf>
    <xf numFmtId="2" fontId="2" fillId="0" borderId="4" xfId="0" applyNumberFormat="1" applyFont="1" applyFill="1" applyBorder="1" applyAlignment="1">
      <alignment horizontal="right"/>
    </xf>
    <xf numFmtId="0" fontId="3" fillId="4" borderId="32" xfId="0" applyFont="1" applyFill="1" applyBorder="1" applyAlignment="1">
      <alignment horizontal="center" vertical="center" wrapText="1"/>
    </xf>
    <xf numFmtId="0" fontId="2" fillId="0" borderId="7" xfId="0" applyFont="1" applyFill="1" applyBorder="1" applyAlignment="1">
      <alignment/>
    </xf>
    <xf numFmtId="184" fontId="2" fillId="0" borderId="1" xfId="0" applyNumberFormat="1" applyFont="1" applyBorder="1" applyAlignment="1">
      <alignment/>
    </xf>
    <xf numFmtId="0" fontId="2" fillId="5" borderId="1" xfId="0" applyFont="1" applyFill="1" applyBorder="1" applyAlignment="1">
      <alignment/>
    </xf>
    <xf numFmtId="184" fontId="2" fillId="5" borderId="1" xfId="21" applyNumberFormat="1" applyFont="1" applyFill="1" applyBorder="1" applyAlignment="1">
      <alignment horizontal="right"/>
    </xf>
    <xf numFmtId="0" fontId="2" fillId="0" borderId="1" xfId="0" applyFont="1" applyFill="1" applyBorder="1" applyAlignment="1">
      <alignment/>
    </xf>
    <xf numFmtId="0" fontId="2" fillId="5" borderId="6" xfId="0" applyFont="1" applyFill="1" applyBorder="1" applyAlignment="1">
      <alignment/>
    </xf>
    <xf numFmtId="168" fontId="2" fillId="5" borderId="4" xfId="0" applyNumberFormat="1" applyFont="1" applyFill="1" applyBorder="1" applyAlignment="1">
      <alignment horizontal="right"/>
    </xf>
    <xf numFmtId="168" fontId="2" fillId="5" borderId="6" xfId="0" applyNumberFormat="1" applyFont="1" applyFill="1" applyBorder="1" applyAlignment="1">
      <alignment horizontal="right"/>
    </xf>
    <xf numFmtId="184" fontId="2" fillId="5" borderId="6" xfId="21" applyNumberFormat="1" applyFont="1" applyFill="1" applyBorder="1" applyAlignment="1">
      <alignment horizontal="right"/>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2" fillId="4" borderId="7" xfId="0" applyFont="1" applyFill="1" applyBorder="1" applyAlignment="1">
      <alignment horizontal="center" vertical="center" wrapText="1"/>
    </xf>
    <xf numFmtId="1" fontId="2" fillId="0" borderId="0" xfId="0" applyNumberFormat="1" applyFont="1" applyBorder="1" applyAlignment="1">
      <alignment vertical="center"/>
    </xf>
    <xf numFmtId="0" fontId="3" fillId="0" borderId="0" xfId="0" applyFont="1" applyFill="1" applyBorder="1" applyAlignment="1">
      <alignment/>
    </xf>
    <xf numFmtId="170" fontId="2" fillId="0" borderId="9" xfId="0" applyNumberFormat="1" applyFont="1" applyFill="1" applyBorder="1" applyAlignment="1">
      <alignment/>
    </xf>
    <xf numFmtId="170" fontId="2" fillId="0" borderId="9" xfId="0" applyNumberFormat="1" applyFont="1" applyFill="1" applyBorder="1" applyAlignment="1">
      <alignment vertical="center"/>
    </xf>
    <xf numFmtId="167" fontId="2" fillId="0" borderId="11" xfId="0" applyNumberFormat="1" applyFont="1" applyFill="1" applyBorder="1" applyAlignment="1" applyProtection="1">
      <alignment vertical="center"/>
      <protection/>
    </xf>
    <xf numFmtId="170" fontId="2" fillId="5" borderId="0" xfId="0" applyNumberFormat="1" applyFont="1" applyFill="1" applyBorder="1" applyAlignment="1">
      <alignment/>
    </xf>
    <xf numFmtId="170" fontId="2" fillId="5" borderId="0" xfId="0" applyNumberFormat="1" applyFont="1" applyFill="1" applyBorder="1" applyAlignment="1">
      <alignment vertical="center"/>
    </xf>
    <xf numFmtId="167" fontId="2" fillId="5" borderId="5" xfId="0" applyNumberFormat="1" applyFont="1" applyFill="1" applyBorder="1" applyAlignment="1" applyProtection="1">
      <alignment vertical="center"/>
      <protection/>
    </xf>
    <xf numFmtId="170" fontId="2" fillId="0" borderId="0" xfId="0" applyNumberFormat="1" applyFont="1" applyFill="1" applyBorder="1" applyAlignment="1">
      <alignment/>
    </xf>
    <xf numFmtId="170" fontId="2" fillId="0" borderId="0" xfId="0" applyNumberFormat="1" applyFont="1" applyFill="1" applyBorder="1" applyAlignment="1">
      <alignment vertical="center"/>
    </xf>
    <xf numFmtId="170" fontId="12" fillId="5" borderId="0" xfId="0" applyNumberFormat="1" applyFont="1" applyFill="1" applyBorder="1" applyAlignment="1">
      <alignment vertical="center"/>
    </xf>
    <xf numFmtId="170" fontId="12" fillId="0" borderId="3" xfId="0" applyNumberFormat="1" applyFont="1" applyFill="1" applyBorder="1" applyAlignment="1">
      <alignment vertical="center"/>
    </xf>
    <xf numFmtId="170" fontId="12" fillId="0" borderId="0" xfId="0" applyNumberFormat="1" applyFont="1" applyFill="1" applyBorder="1" applyAlignment="1">
      <alignment vertical="center"/>
    </xf>
    <xf numFmtId="170" fontId="12" fillId="0" borderId="33" xfId="0" applyNumberFormat="1" applyFont="1" applyFill="1" applyBorder="1" applyAlignment="1">
      <alignment vertical="center"/>
    </xf>
    <xf numFmtId="170" fontId="2" fillId="0" borderId="1" xfId="0" applyNumberFormat="1" applyFont="1" applyFill="1" applyBorder="1" applyAlignment="1">
      <alignment vertical="center"/>
    </xf>
    <xf numFmtId="170" fontId="12" fillId="5" borderId="0" xfId="0" applyNumberFormat="1" applyFont="1" applyFill="1" applyBorder="1" applyAlignment="1">
      <alignment horizontal="right"/>
    </xf>
    <xf numFmtId="170" fontId="12" fillId="5" borderId="33" xfId="0" applyNumberFormat="1" applyFont="1" applyFill="1" applyBorder="1" applyAlignment="1">
      <alignment horizontal="right"/>
    </xf>
    <xf numFmtId="170" fontId="12" fillId="5" borderId="3" xfId="0" applyNumberFormat="1" applyFont="1" applyFill="1" applyBorder="1" applyAlignment="1">
      <alignment horizontal="right"/>
    </xf>
    <xf numFmtId="170" fontId="2" fillId="0" borderId="3" xfId="0" applyNumberFormat="1" applyFont="1" applyFill="1" applyBorder="1" applyAlignment="1">
      <alignment/>
    </xf>
    <xf numFmtId="170" fontId="12" fillId="0" borderId="3" xfId="0" applyNumberFormat="1" applyFont="1" applyFill="1" applyBorder="1" applyAlignment="1">
      <alignment horizontal="right"/>
    </xf>
    <xf numFmtId="170" fontId="12" fillId="0" borderId="0" xfId="0" applyNumberFormat="1" applyFont="1" applyFill="1" applyBorder="1" applyAlignment="1">
      <alignment horizontal="right"/>
    </xf>
    <xf numFmtId="170" fontId="2" fillId="5" borderId="3" xfId="0" applyNumberFormat="1" applyFont="1" applyFill="1" applyBorder="1" applyAlignment="1">
      <alignment/>
    </xf>
    <xf numFmtId="170" fontId="2" fillId="5" borderId="1" xfId="0" applyNumberFormat="1" applyFont="1" applyFill="1" applyBorder="1" applyAlignment="1">
      <alignment vertical="center"/>
    </xf>
    <xf numFmtId="170" fontId="12" fillId="5" borderId="33" xfId="0" applyNumberFormat="1" applyFont="1" applyFill="1" applyBorder="1" applyAlignment="1">
      <alignment vertical="center"/>
    </xf>
    <xf numFmtId="170" fontId="2" fillId="0" borderId="0" xfId="0" applyNumberFormat="1" applyFont="1" applyFill="1" applyBorder="1" applyAlignment="1">
      <alignment horizontal="right"/>
    </xf>
    <xf numFmtId="170" fontId="12" fillId="0" borderId="33" xfId="0" applyNumberFormat="1" applyFont="1" applyFill="1" applyBorder="1" applyAlignment="1">
      <alignment horizontal="right"/>
    </xf>
    <xf numFmtId="170" fontId="2" fillId="5" borderId="0" xfId="0" applyNumberFormat="1" applyFont="1" applyFill="1" applyBorder="1" applyAlignment="1">
      <alignment horizontal="right"/>
    </xf>
    <xf numFmtId="168" fontId="2" fillId="5" borderId="0" xfId="0" applyNumberFormat="1" applyFont="1" applyFill="1" applyBorder="1" applyAlignment="1">
      <alignment/>
    </xf>
    <xf numFmtId="168" fontId="12" fillId="0" borderId="0" xfId="0" applyNumberFormat="1" applyFont="1" applyFill="1" applyBorder="1" applyAlignment="1">
      <alignment horizontal="right"/>
    </xf>
    <xf numFmtId="168" fontId="12" fillId="0" borderId="33" xfId="0" applyNumberFormat="1" applyFont="1" applyFill="1" applyBorder="1" applyAlignment="1">
      <alignment horizontal="right"/>
    </xf>
    <xf numFmtId="0" fontId="2" fillId="5" borderId="12" xfId="0" applyFont="1" applyFill="1" applyBorder="1" applyAlignment="1">
      <alignment/>
    </xf>
    <xf numFmtId="168" fontId="2" fillId="5" borderId="4" xfId="0" applyNumberFormat="1" applyFont="1" applyFill="1" applyBorder="1" applyAlignment="1">
      <alignment vertical="center"/>
    </xf>
    <xf numFmtId="168" fontId="12" fillId="5" borderId="34" xfId="0" applyNumberFormat="1" applyFont="1" applyFill="1" applyBorder="1" applyAlignment="1">
      <alignment horizontal="right"/>
    </xf>
    <xf numFmtId="168" fontId="2" fillId="5" borderId="4" xfId="0" applyNumberFormat="1" applyFont="1" applyFill="1" applyBorder="1" applyAlignment="1">
      <alignment/>
    </xf>
    <xf numFmtId="0" fontId="2" fillId="5" borderId="4" xfId="0" applyFont="1" applyFill="1" applyBorder="1" applyAlignment="1">
      <alignment vertical="center"/>
    </xf>
    <xf numFmtId="167" fontId="2" fillId="5" borderId="8" xfId="0" applyNumberFormat="1" applyFont="1" applyFill="1" applyBorder="1" applyAlignment="1" applyProtection="1">
      <alignment vertical="center"/>
      <protection/>
    </xf>
    <xf numFmtId="0" fontId="2" fillId="0" borderId="0" xfId="0" applyFont="1" applyBorder="1" applyAlignment="1">
      <alignment/>
    </xf>
    <xf numFmtId="170" fontId="2" fillId="0" borderId="0" xfId="0" applyNumberFormat="1" applyFont="1" applyBorder="1" applyAlignment="1">
      <alignment/>
    </xf>
    <xf numFmtId="192" fontId="5" fillId="0" borderId="0" xfId="0" applyNumberFormat="1" applyFont="1" applyAlignment="1">
      <alignment/>
    </xf>
    <xf numFmtId="0" fontId="3" fillId="5" borderId="7" xfId="0" applyFont="1" applyFill="1" applyBorder="1" applyAlignment="1">
      <alignment/>
    </xf>
    <xf numFmtId="0" fontId="3" fillId="5" borderId="1" xfId="0" applyFont="1" applyFill="1" applyBorder="1" applyAlignment="1">
      <alignment/>
    </xf>
    <xf numFmtId="0" fontId="3" fillId="5" borderId="6" xfId="0" applyFont="1" applyFill="1" applyBorder="1" applyAlignment="1">
      <alignment/>
    </xf>
    <xf numFmtId="0" fontId="2" fillId="0" borderId="1" xfId="0" applyFont="1" applyBorder="1" applyAlignment="1">
      <alignment/>
    </xf>
    <xf numFmtId="3" fontId="2" fillId="5"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6" xfId="0" applyFont="1" applyBorder="1" applyAlignment="1">
      <alignment/>
    </xf>
    <xf numFmtId="3" fontId="2" fillId="0" borderId="1" xfId="0" applyNumberFormat="1" applyFont="1" applyFill="1" applyBorder="1" applyAlignment="1">
      <alignment horizontal="right"/>
    </xf>
    <xf numFmtId="3" fontId="2" fillId="5" borderId="6" xfId="0" applyNumberFormat="1" applyFont="1" applyFill="1" applyBorder="1" applyAlignment="1">
      <alignment horizontal="right"/>
    </xf>
    <xf numFmtId="0" fontId="7" fillId="4" borderId="10" xfId="0" applyFont="1" applyFill="1" applyBorder="1" applyAlignment="1">
      <alignment horizontal="center" vertical="center" wrapText="1"/>
    </xf>
    <xf numFmtId="0" fontId="7" fillId="4" borderId="12" xfId="0" applyFont="1" applyFill="1" applyBorder="1" applyAlignment="1">
      <alignment horizontal="center" vertical="center" wrapText="1"/>
    </xf>
    <xf numFmtId="169" fontId="0" fillId="0" borderId="0" xfId="0" applyNumberFormat="1" applyAlignment="1">
      <alignment/>
    </xf>
    <xf numFmtId="0" fontId="0" fillId="5" borderId="12" xfId="0" applyFill="1" applyBorder="1" applyAlignment="1">
      <alignment vertical="center"/>
    </xf>
    <xf numFmtId="0" fontId="2" fillId="0" borderId="0" xfId="0" applyFont="1" applyFill="1" applyBorder="1" applyAlignment="1">
      <alignment horizontal="center"/>
    </xf>
    <xf numFmtId="169" fontId="0" fillId="0" borderId="0" xfId="0" applyNumberFormat="1" applyBorder="1" applyAlignment="1">
      <alignment/>
    </xf>
    <xf numFmtId="0" fontId="2" fillId="0" borderId="0" xfId="0" applyFont="1" applyFill="1" applyBorder="1" applyAlignment="1">
      <alignment horizontal="center" vertical="center"/>
    </xf>
    <xf numFmtId="170" fontId="3" fillId="0" borderId="5" xfId="0" applyNumberFormat="1" applyFont="1" applyFill="1" applyBorder="1" applyAlignment="1">
      <alignment horizontal="center" vertical="center"/>
    </xf>
    <xf numFmtId="191" fontId="2" fillId="0" borderId="12" xfId="0" applyNumberFormat="1" applyFont="1" applyBorder="1" applyAlignment="1">
      <alignment horizontal="right" vertical="center"/>
    </xf>
    <xf numFmtId="0" fontId="10" fillId="0" borderId="0" xfId="20" applyAlignment="1">
      <alignment horizontal="left" indent="4"/>
    </xf>
    <xf numFmtId="0" fontId="2" fillId="0" borderId="0" xfId="0" applyFont="1" applyBorder="1" applyAlignment="1">
      <alignment vertical="top" wrapText="1"/>
    </xf>
    <xf numFmtId="0" fontId="0" fillId="4" borderId="1" xfId="0" applyFill="1" applyBorder="1" applyAlignment="1">
      <alignment/>
    </xf>
    <xf numFmtId="0" fontId="2" fillId="4" borderId="21" xfId="0" applyFont="1" applyFill="1" applyBorder="1" applyAlignment="1">
      <alignment horizontal="center"/>
    </xf>
    <xf numFmtId="168" fontId="2" fillId="0" borderId="35"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168" fontId="2" fillId="0" borderId="16"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189" fontId="2" fillId="0" borderId="1" xfId="0" applyNumberFormat="1" applyFont="1" applyBorder="1" applyAlignment="1">
      <alignment horizontal="right" vertical="center"/>
    </xf>
    <xf numFmtId="189" fontId="12" fillId="0" borderId="1" xfId="0" applyNumberFormat="1" applyFont="1" applyBorder="1" applyAlignment="1">
      <alignment horizontal="right" vertical="center"/>
    </xf>
    <xf numFmtId="168" fontId="2" fillId="0" borderId="17"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89" fontId="12" fillId="0" borderId="6" xfId="0" applyNumberFormat="1" applyFont="1" applyBorder="1" applyAlignment="1">
      <alignment horizontal="right" vertical="center"/>
    </xf>
    <xf numFmtId="0" fontId="4" fillId="0" borderId="0" xfId="0" applyFont="1" applyBorder="1" applyAlignment="1" quotePrefix="1">
      <alignment horizontal="left" vertical="top"/>
    </xf>
    <xf numFmtId="0" fontId="4" fillId="0" borderId="0" xfId="0" applyFont="1" applyBorder="1" applyAlignment="1">
      <alignment horizontal="center" vertical="top"/>
    </xf>
    <xf numFmtId="0" fontId="0" fillId="0" borderId="4" xfId="0" applyFont="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4"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4" borderId="36" xfId="0" applyFont="1" applyFill="1" applyBorder="1" applyAlignment="1">
      <alignment horizontal="center"/>
    </xf>
    <xf numFmtId="0" fontId="3" fillId="4" borderId="1" xfId="0" applyFont="1" applyFill="1" applyBorder="1" applyAlignment="1">
      <alignment horizontal="center"/>
    </xf>
    <xf numFmtId="0" fontId="6" fillId="0" borderId="0" xfId="0" applyFont="1" applyBorder="1" applyAlignment="1">
      <alignment horizontal="center" vertical="center" wrapText="1"/>
    </xf>
    <xf numFmtId="0" fontId="3" fillId="0" borderId="1" xfId="0" applyFont="1" applyBorder="1" applyAlignment="1">
      <alignment horizontal="center" textRotation="90" wrapText="1"/>
    </xf>
    <xf numFmtId="0" fontId="7" fillId="4"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0" borderId="0" xfId="0" applyFont="1" applyFill="1" applyBorder="1" applyAlignment="1">
      <alignment vertical="center"/>
    </xf>
    <xf numFmtId="0" fontId="0" fillId="0" borderId="7" xfId="0" applyBorder="1" applyAlignment="1">
      <alignment/>
    </xf>
    <xf numFmtId="0" fontId="0" fillId="0" borderId="0" xfId="0" applyAlignment="1">
      <alignment/>
    </xf>
    <xf numFmtId="0" fontId="0" fillId="0" borderId="1" xfId="0" applyBorder="1" applyAlignment="1">
      <alignment/>
    </xf>
    <xf numFmtId="0" fontId="3" fillId="4" borderId="9"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1" xfId="0" applyFont="1" applyFill="1" applyBorder="1" applyAlignment="1">
      <alignment horizontal="center" vertical="top" wrapText="1"/>
    </xf>
    <xf numFmtId="0" fontId="0" fillId="0" borderId="4" xfId="0" applyFont="1" applyBorder="1" applyAlignment="1">
      <alignment horizontal="center" vertical="top"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4" borderId="3" xfId="0" applyFont="1" applyFill="1" applyBorder="1" applyAlignment="1">
      <alignment horizontal="center"/>
    </xf>
    <xf numFmtId="0" fontId="3" fillId="4" borderId="0" xfId="0" applyFont="1" applyFill="1" applyBorder="1" applyAlignment="1">
      <alignment horizontal="center"/>
    </xf>
    <xf numFmtId="0" fontId="3" fillId="4" borderId="15" xfId="0" applyFont="1" applyFill="1" applyBorder="1" applyAlignment="1">
      <alignment horizontal="center"/>
    </xf>
    <xf numFmtId="0" fontId="3" fillId="4" borderId="10" xfId="0" applyFont="1" applyFill="1" applyBorder="1" applyAlignment="1">
      <alignment horizontal="center" wrapText="1"/>
    </xf>
    <xf numFmtId="0" fontId="3" fillId="4" borderId="9" xfId="0" applyFont="1" applyFill="1" applyBorder="1" applyAlignment="1">
      <alignment horizontal="center" wrapText="1"/>
    </xf>
    <xf numFmtId="0" fontId="3" fillId="4" borderId="7" xfId="0" applyFont="1" applyFill="1" applyBorder="1" applyAlignment="1">
      <alignment horizontal="center" wrapText="1"/>
    </xf>
    <xf numFmtId="0" fontId="3" fillId="4" borderId="10" xfId="0" applyFont="1" applyFill="1" applyBorder="1" applyAlignment="1">
      <alignment horizontal="center" vertical="top" wrapText="1"/>
    </xf>
    <xf numFmtId="0" fontId="5" fillId="0" borderId="0" xfId="0" applyFont="1" applyBorder="1" applyAlignment="1">
      <alignment horizontal="left" vertical="top"/>
    </xf>
    <xf numFmtId="0" fontId="6"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textRotation="90" wrapText="1"/>
    </xf>
    <xf numFmtId="0" fontId="2" fillId="0" borderId="0" xfId="0" applyFont="1" applyAlignment="1">
      <alignment horizontal="center" wrapText="1"/>
    </xf>
    <xf numFmtId="0" fontId="2" fillId="0" borderId="4" xfId="0" applyFont="1" applyBorder="1" applyAlignment="1">
      <alignment horizontal="right" vertical="center"/>
    </xf>
    <xf numFmtId="0" fontId="4" fillId="0" borderId="0" xfId="0" applyFont="1" applyAlignment="1">
      <alignment horizontal="center" vertical="top" wrapText="1"/>
    </xf>
    <xf numFmtId="0" fontId="3" fillId="0" borderId="0" xfId="0" applyFont="1" applyFill="1" applyBorder="1" applyAlignment="1">
      <alignment wrapText="1"/>
    </xf>
    <xf numFmtId="0" fontId="6" fillId="0" borderId="0" xfId="0" applyFont="1" applyAlignment="1">
      <alignment horizontal="center" vertical="top" wrapText="1"/>
    </xf>
    <xf numFmtId="0" fontId="3" fillId="0" borderId="1" xfId="0" applyFont="1" applyBorder="1" applyAlignment="1">
      <alignment horizontal="center" textRotation="90" wrapText="1"/>
    </xf>
    <xf numFmtId="0" fontId="0" fillId="0" borderId="0" xfId="0" applyFont="1" applyAlignment="1">
      <alignment wrapText="1"/>
    </xf>
    <xf numFmtId="0" fontId="4"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3" fillId="0" borderId="0" xfId="0" applyFont="1" applyBorder="1" applyAlignment="1">
      <alignment horizontal="left" wrapText="1"/>
    </xf>
    <xf numFmtId="0" fontId="1" fillId="0" borderId="0" xfId="0" applyNumberFormat="1" applyFont="1" applyBorder="1" applyAlignment="1" quotePrefix="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0" xfId="0" applyFont="1" applyAlignment="1">
      <alignment horizontal="center" vertical="center" wrapText="1"/>
    </xf>
    <xf numFmtId="0" fontId="23" fillId="0" borderId="0" xfId="0" applyFont="1" applyAlignment="1">
      <alignment horizontal="center" vertical="center" wrapText="1"/>
    </xf>
    <xf numFmtId="0" fontId="1" fillId="0" borderId="0" xfId="0" applyFont="1" applyAlignment="1">
      <alignment horizontal="center" vertical="top" wrapText="1"/>
    </xf>
    <xf numFmtId="0" fontId="0" fillId="0" borderId="0" xfId="0" applyFont="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xf>
    <xf numFmtId="0" fontId="15" fillId="0" borderId="0" xfId="0" applyFont="1" applyFill="1" applyBorder="1" applyAlignment="1">
      <alignment horizontal="center" vertical="center" textRotation="90" wrapText="1"/>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2" xfId="0" applyFont="1" applyFill="1" applyBorder="1" applyAlignment="1">
      <alignment horizontal="center" vertical="center"/>
    </xf>
    <xf numFmtId="0" fontId="4" fillId="0" borderId="0" xfId="0" applyFont="1" applyBorder="1" applyAlignment="1">
      <alignment horizontal="center" vertical="top" wrapText="1"/>
    </xf>
    <xf numFmtId="0" fontId="6" fillId="0" borderId="0" xfId="0" applyFont="1" applyBorder="1" applyAlignment="1">
      <alignment horizontal="center" vertical="center"/>
    </xf>
    <xf numFmtId="0" fontId="2" fillId="0" borderId="4" xfId="0" applyFont="1" applyFill="1" applyBorder="1" applyAlignment="1">
      <alignment horizontal="right" vertical="center"/>
    </xf>
    <xf numFmtId="0" fontId="6" fillId="4" borderId="10"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2" xfId="0" applyFont="1" applyFill="1" applyBorder="1" applyAlignment="1">
      <alignment horizontal="center" vertical="center"/>
    </xf>
    <xf numFmtId="0" fontId="3" fillId="0" borderId="9" xfId="0" applyFont="1" applyBorder="1" applyAlignment="1">
      <alignment wrapText="1"/>
    </xf>
    <xf numFmtId="0" fontId="2" fillId="0" borderId="0" xfId="0" applyFont="1" applyAlignment="1" quotePrefix="1">
      <alignment vertical="top" wrapText="1"/>
    </xf>
    <xf numFmtId="0" fontId="0" fillId="0" borderId="0" xfId="0" applyAlignment="1">
      <alignment horizontal="center"/>
    </xf>
    <xf numFmtId="0" fontId="3" fillId="0" borderId="0" xfId="0" applyFont="1" applyAlignment="1">
      <alignment wrapText="1"/>
    </xf>
    <xf numFmtId="0" fontId="3" fillId="0" borderId="1" xfId="0" applyFont="1" applyBorder="1" applyAlignment="1">
      <alignment textRotation="90" wrapText="1"/>
    </xf>
    <xf numFmtId="0" fontId="2" fillId="4" borderId="1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center" wrapText="1"/>
    </xf>
    <xf numFmtId="0" fontId="3" fillId="4" borderId="24"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0" xfId="0" applyFont="1" applyFill="1" applyBorder="1" applyAlignment="1">
      <alignment horizontal="center" vertical="center"/>
    </xf>
    <xf numFmtId="0" fontId="3" fillId="0" borderId="0" xfId="0" applyFont="1" applyFill="1" applyAlignment="1">
      <alignment horizontal="lef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4" xfId="0" applyFont="1" applyBorder="1" applyAlignment="1">
      <alignment horizontal="center" vertical="top"/>
    </xf>
    <xf numFmtId="0" fontId="6" fillId="4" borderId="7"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3" fillId="4" borderId="3"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 xfId="0" applyFont="1" applyFill="1" applyBorder="1" applyAlignment="1">
      <alignment horizontal="center" vertical="top" wrapText="1"/>
    </xf>
    <xf numFmtId="0" fontId="2" fillId="4" borderId="3" xfId="0" applyFont="1" applyFill="1" applyBorder="1" applyAlignment="1">
      <alignment horizontal="center" vertical="top" wrapText="1"/>
    </xf>
    <xf numFmtId="0" fontId="3" fillId="4" borderId="3" xfId="0" applyFont="1" applyFill="1" applyBorder="1" applyAlignment="1">
      <alignment horizontal="center" wrapText="1"/>
    </xf>
    <xf numFmtId="0" fontId="3" fillId="4" borderId="1" xfId="0" applyFont="1" applyFill="1" applyBorder="1" applyAlignment="1">
      <alignment horizontal="center" wrapText="1"/>
    </xf>
    <xf numFmtId="0" fontId="3" fillId="4" borderId="0" xfId="0" applyFont="1" applyFill="1" applyBorder="1" applyAlignment="1">
      <alignment horizontal="center" wrapText="1"/>
    </xf>
    <xf numFmtId="170" fontId="2" fillId="0" borderId="0" xfId="0" applyNumberFormat="1" applyFont="1" applyFill="1" applyBorder="1" applyAlignment="1">
      <alignment horizontal="center" vertical="center"/>
    </xf>
    <xf numFmtId="170" fontId="2" fillId="0" borderId="15" xfId="0" applyNumberFormat="1" applyFont="1" applyFill="1" applyBorder="1" applyAlignment="1">
      <alignment horizontal="center" vertical="center"/>
    </xf>
    <xf numFmtId="170" fontId="2" fillId="0" borderId="10" xfId="0" applyNumberFormat="1" applyFont="1" applyFill="1" applyBorder="1" applyAlignment="1">
      <alignment horizontal="center" vertical="center"/>
    </xf>
    <xf numFmtId="170" fontId="2" fillId="0" borderId="24" xfId="0" applyNumberFormat="1" applyFont="1" applyFill="1" applyBorder="1" applyAlignment="1">
      <alignment horizontal="center" vertical="center"/>
    </xf>
    <xf numFmtId="170" fontId="2" fillId="0" borderId="3" xfId="0" applyNumberFormat="1" applyFont="1" applyFill="1" applyBorder="1" applyAlignment="1">
      <alignment horizontal="center" vertical="center"/>
    </xf>
    <xf numFmtId="0" fontId="3" fillId="4" borderId="4" xfId="0" applyFont="1" applyFill="1" applyBorder="1" applyAlignment="1">
      <alignment horizontal="center" vertical="top"/>
    </xf>
    <xf numFmtId="0" fontId="3" fillId="4" borderId="23" xfId="0" applyFont="1" applyFill="1" applyBorder="1" applyAlignment="1">
      <alignment horizontal="center" vertical="top"/>
    </xf>
    <xf numFmtId="170" fontId="2" fillId="0" borderId="16" xfId="0" applyNumberFormat="1" applyFont="1" applyFill="1" applyBorder="1" applyAlignment="1">
      <alignment horizontal="center" vertical="center"/>
    </xf>
    <xf numFmtId="170" fontId="2" fillId="0" borderId="23" xfId="0" applyNumberFormat="1" applyFont="1" applyFill="1" applyBorder="1" applyAlignment="1">
      <alignment horizontal="center" vertical="center"/>
    </xf>
    <xf numFmtId="170" fontId="2" fillId="0" borderId="17" xfId="0" applyNumberFormat="1" applyFont="1" applyFill="1" applyBorder="1" applyAlignment="1">
      <alignment horizontal="center" vertical="center"/>
    </xf>
    <xf numFmtId="0" fontId="4" fillId="0" borderId="4" xfId="0" applyFont="1" applyBorder="1" applyAlignment="1">
      <alignment horizontal="center" vertical="top"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left" vertical="top" wrapText="1"/>
    </xf>
    <xf numFmtId="0" fontId="4" fillId="0" borderId="0" xfId="0" applyFont="1" applyAlignment="1">
      <alignment horizontal="center" vertical="top" wrapText="1"/>
    </xf>
    <xf numFmtId="0" fontId="3" fillId="4" borderId="20" xfId="0" applyFont="1" applyFill="1" applyBorder="1" applyAlignment="1">
      <alignment horizontal="center" vertical="top" wrapText="1"/>
    </xf>
    <xf numFmtId="0" fontId="3" fillId="4" borderId="21" xfId="0" applyFont="1" applyFill="1" applyBorder="1" applyAlignment="1">
      <alignment horizontal="center" vertical="top" wrapText="1"/>
    </xf>
    <xf numFmtId="0" fontId="8" fillId="4" borderId="3"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4" borderId="5" xfId="0" applyFont="1" applyFill="1" applyBorder="1" applyAlignment="1">
      <alignment horizontal="center" vertical="top"/>
    </xf>
    <xf numFmtId="0" fontId="2" fillId="4" borderId="8" xfId="0" applyFont="1" applyFill="1" applyBorder="1" applyAlignment="1">
      <alignment horizontal="center" vertical="top"/>
    </xf>
    <xf numFmtId="0" fontId="3" fillId="4" borderId="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 xfId="0" applyFont="1" applyFill="1" applyBorder="1" applyAlignment="1">
      <alignment horizontal="center" vertical="center"/>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0" applyFont="1" applyBorder="1" applyAlignment="1">
      <alignment/>
    </xf>
    <xf numFmtId="0" fontId="0" fillId="0" borderId="0" xfId="0" applyFont="1" applyBorder="1" applyAlignment="1">
      <alignment horizontal="center" vertical="top"/>
    </xf>
    <xf numFmtId="0" fontId="7" fillId="4" borderId="10" xfId="0" applyFont="1" applyFill="1" applyBorder="1" applyAlignment="1">
      <alignment horizontal="center" vertical="top"/>
    </xf>
    <xf numFmtId="0" fontId="7" fillId="4" borderId="7" xfId="0" applyFont="1" applyFill="1" applyBorder="1" applyAlignment="1">
      <alignment horizontal="center" vertical="top"/>
    </xf>
    <xf numFmtId="0" fontId="3" fillId="4" borderId="1" xfId="0" applyFont="1" applyFill="1" applyBorder="1" applyAlignment="1">
      <alignment horizontal="center" vertical="top"/>
    </xf>
    <xf numFmtId="0" fontId="3" fillId="4" borderId="15" xfId="0" applyFont="1" applyFill="1" applyBorder="1" applyAlignment="1">
      <alignment horizontal="center" vertical="center" wrapText="1"/>
    </xf>
    <xf numFmtId="0" fontId="7" fillId="4" borderId="9" xfId="0" applyFont="1" applyFill="1" applyBorder="1" applyAlignment="1">
      <alignment horizontal="center" vertical="top"/>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J59"/>
  <sheetViews>
    <sheetView tabSelected="1" workbookViewId="0" topLeftCell="A10">
      <selection activeCell="D43" sqref="D43"/>
    </sheetView>
  </sheetViews>
  <sheetFormatPr defaultColWidth="9.140625" defaultRowHeight="12.75"/>
  <cols>
    <col min="1" max="1" width="0.85546875" style="492" customWidth="1"/>
    <col min="2" max="2" width="8.140625" style="494" customWidth="1"/>
    <col min="3" max="3" width="1.421875" style="495" customWidth="1"/>
    <col min="4" max="4" width="62.57421875" style="492" customWidth="1"/>
    <col min="5" max="5" width="20.00390625" style="492" customWidth="1"/>
    <col min="6" max="16384" width="9.140625" style="492" customWidth="1"/>
  </cols>
  <sheetData>
    <row r="1" spans="2:5" ht="19.5" customHeight="1">
      <c r="B1" s="765" t="s">
        <v>495</v>
      </c>
      <c r="C1" s="765"/>
      <c r="D1" s="765"/>
      <c r="E1" s="765"/>
    </row>
    <row r="2" spans="2:5" ht="19.5" customHeight="1">
      <c r="B2" s="767" t="s">
        <v>496</v>
      </c>
      <c r="C2" s="767"/>
      <c r="D2" s="767"/>
      <c r="E2" s="767"/>
    </row>
    <row r="3" spans="2:5" ht="19.5" customHeight="1">
      <c r="B3" s="768" t="s">
        <v>593</v>
      </c>
      <c r="C3" s="768"/>
      <c r="D3" s="768"/>
      <c r="E3" s="768"/>
    </row>
    <row r="4" spans="2:5" ht="19.5" customHeight="1">
      <c r="B4" s="769" t="s">
        <v>513</v>
      </c>
      <c r="C4" s="769"/>
      <c r="D4" s="769"/>
      <c r="E4" s="769"/>
    </row>
    <row r="5" spans="3:5" ht="19.5" customHeight="1">
      <c r="C5" s="493"/>
      <c r="D5" s="493"/>
      <c r="E5" s="493"/>
    </row>
    <row r="6" ht="19.5" customHeight="1"/>
    <row r="7" spans="2:5" ht="19.5" customHeight="1">
      <c r="B7" s="765" t="s">
        <v>594</v>
      </c>
      <c r="C7" s="765"/>
      <c r="D7" s="765"/>
      <c r="E7" s="765"/>
    </row>
    <row r="8" spans="2:5" ht="19.5" customHeight="1">
      <c r="B8" s="764">
        <v>2011</v>
      </c>
      <c r="C8" s="764"/>
      <c r="D8" s="764"/>
      <c r="E8" s="764"/>
    </row>
    <row r="9" spans="2:5" ht="19.5" customHeight="1">
      <c r="B9" s="496"/>
      <c r="C9" s="496"/>
      <c r="D9" s="496"/>
      <c r="E9" s="496"/>
    </row>
    <row r="10" spans="2:5" ht="19.5" customHeight="1">
      <c r="B10" s="771" t="s">
        <v>595</v>
      </c>
      <c r="C10" s="771"/>
      <c r="D10" s="771"/>
      <c r="E10" s="771"/>
    </row>
    <row r="11" spans="2:5" ht="19.5" customHeight="1">
      <c r="B11" s="497"/>
      <c r="E11" s="497"/>
    </row>
    <row r="12" spans="2:5" ht="19.5" customHeight="1">
      <c r="B12" s="772" t="s">
        <v>596</v>
      </c>
      <c r="C12" s="772"/>
      <c r="D12" s="772"/>
      <c r="E12" s="772"/>
    </row>
    <row r="13" spans="2:10" ht="19.5" customHeight="1">
      <c r="B13" s="766" t="s">
        <v>497</v>
      </c>
      <c r="C13" s="766"/>
      <c r="D13" s="766"/>
      <c r="E13" s="766"/>
      <c r="F13" s="498"/>
      <c r="G13" s="498"/>
      <c r="H13" s="498"/>
      <c r="I13" s="498"/>
      <c r="J13" s="498"/>
    </row>
    <row r="14" spans="2:10" ht="19.5" customHeight="1">
      <c r="B14" s="770" t="s">
        <v>498</v>
      </c>
      <c r="C14" s="770"/>
      <c r="D14" s="770"/>
      <c r="E14" s="770"/>
      <c r="F14" s="491"/>
      <c r="G14" s="491"/>
      <c r="H14" s="491"/>
      <c r="I14" s="491"/>
      <c r="J14" s="491"/>
    </row>
    <row r="15" spans="2:5" ht="19.5" customHeight="1">
      <c r="B15" s="497"/>
      <c r="D15"/>
      <c r="E15" s="497"/>
    </row>
    <row r="16" spans="2:5" ht="19.5" customHeight="1">
      <c r="B16" s="497"/>
      <c r="E16" s="497"/>
    </row>
    <row r="17" spans="2:5" ht="15" customHeight="1">
      <c r="B17" s="499" t="s">
        <v>597</v>
      </c>
      <c r="C17" s="500"/>
      <c r="D17" s="501" t="s">
        <v>499</v>
      </c>
      <c r="E17" s="502"/>
    </row>
    <row r="18" spans="2:5" ht="15" customHeight="1">
      <c r="B18" s="499" t="s">
        <v>598</v>
      </c>
      <c r="C18" s="500"/>
      <c r="D18" s="501" t="s">
        <v>500</v>
      </c>
      <c r="E18" s="502"/>
    </row>
    <row r="19" spans="2:5" ht="15" customHeight="1">
      <c r="B19" s="499" t="s">
        <v>598</v>
      </c>
      <c r="C19" s="500"/>
      <c r="D19" s="501" t="s">
        <v>501</v>
      </c>
      <c r="E19" s="502"/>
    </row>
    <row r="20" spans="2:5" ht="15" customHeight="1">
      <c r="B20" s="499" t="s">
        <v>599</v>
      </c>
      <c r="C20" s="500"/>
      <c r="D20" s="501" t="s">
        <v>502</v>
      </c>
      <c r="E20" s="502"/>
    </row>
    <row r="21" spans="2:6" ht="15" customHeight="1">
      <c r="B21" s="499" t="s">
        <v>600</v>
      </c>
      <c r="C21" s="500"/>
      <c r="D21" s="773" t="s">
        <v>503</v>
      </c>
      <c r="E21" s="773"/>
      <c r="F21" s="501"/>
    </row>
    <row r="22" spans="2:5" ht="15" customHeight="1">
      <c r="B22" s="499" t="s">
        <v>601</v>
      </c>
      <c r="C22" s="500"/>
      <c r="D22" s="501" t="s">
        <v>504</v>
      </c>
      <c r="E22" s="502"/>
    </row>
    <row r="23" spans="2:5" ht="15" customHeight="1">
      <c r="B23" s="499" t="s">
        <v>602</v>
      </c>
      <c r="C23" s="500"/>
      <c r="D23" s="501" t="s">
        <v>505</v>
      </c>
      <c r="E23" s="348"/>
    </row>
    <row r="24" spans="2:5" ht="15" customHeight="1">
      <c r="B24" s="499" t="s">
        <v>603</v>
      </c>
      <c r="C24" s="500"/>
      <c r="D24" s="501" t="s">
        <v>506</v>
      </c>
      <c r="E24" s="502"/>
    </row>
    <row r="25" spans="2:5" ht="15" customHeight="1">
      <c r="B25" s="499" t="s">
        <v>604</v>
      </c>
      <c r="C25" s="503"/>
      <c r="D25" s="501" t="s">
        <v>507</v>
      </c>
      <c r="E25" s="502"/>
    </row>
    <row r="26" spans="2:5" ht="15" customHeight="1">
      <c r="B26" s="499" t="s">
        <v>605</v>
      </c>
      <c r="C26" s="503"/>
      <c r="D26" s="501" t="s">
        <v>508</v>
      </c>
      <c r="E26" s="502"/>
    </row>
    <row r="27" spans="2:4" ht="15" customHeight="1">
      <c r="B27" s="499" t="s">
        <v>606</v>
      </c>
      <c r="C27" s="504"/>
      <c r="D27" s="501" t="s">
        <v>509</v>
      </c>
    </row>
    <row r="28" spans="2:4" ht="15" customHeight="1">
      <c r="B28" s="499" t="s">
        <v>607</v>
      </c>
      <c r="C28" s="504"/>
      <c r="D28" s="501" t="s">
        <v>425</v>
      </c>
    </row>
    <row r="29" spans="2:4" ht="15" customHeight="1">
      <c r="B29" s="499" t="s">
        <v>608</v>
      </c>
      <c r="C29" s="504"/>
      <c r="D29" s="501" t="s">
        <v>574</v>
      </c>
    </row>
    <row r="30" spans="2:5" ht="15" customHeight="1">
      <c r="B30" s="499" t="s">
        <v>609</v>
      </c>
      <c r="C30" s="504"/>
      <c r="D30" s="501" t="s">
        <v>386</v>
      </c>
      <c r="E30" s="348"/>
    </row>
    <row r="31" spans="2:5" ht="15" customHeight="1">
      <c r="B31" s="499" t="s">
        <v>610</v>
      </c>
      <c r="C31" s="504"/>
      <c r="D31" s="501" t="s">
        <v>510</v>
      </c>
      <c r="E31" s="348"/>
    </row>
    <row r="32" spans="2:5" ht="15" customHeight="1">
      <c r="B32" s="499" t="s">
        <v>611</v>
      </c>
      <c r="C32" s="504"/>
      <c r="D32" s="501" t="s">
        <v>438</v>
      </c>
      <c r="E32" s="348"/>
    </row>
    <row r="33" spans="2:5" ht="15" customHeight="1">
      <c r="B33" s="499" t="s">
        <v>612</v>
      </c>
      <c r="C33" s="504"/>
      <c r="D33" s="501" t="s">
        <v>511</v>
      </c>
      <c r="E33" s="502"/>
    </row>
    <row r="34" spans="2:5" ht="15" customHeight="1">
      <c r="B34" s="499" t="s">
        <v>613</v>
      </c>
      <c r="C34" s="504"/>
      <c r="D34" s="501" t="s">
        <v>512</v>
      </c>
      <c r="E34" s="502"/>
    </row>
    <row r="35" spans="2:5" ht="12.75">
      <c r="B35" s="499" t="s">
        <v>614</v>
      </c>
      <c r="C35" s="504"/>
      <c r="D35" s="501" t="s">
        <v>409</v>
      </c>
      <c r="E35" s="497"/>
    </row>
    <row r="36" spans="2:5" ht="12.75">
      <c r="B36" s="497"/>
      <c r="E36" s="497"/>
    </row>
    <row r="37" spans="2:5" ht="12.75">
      <c r="B37" s="497"/>
      <c r="E37" s="497"/>
    </row>
    <row r="39" spans="2:5" ht="13.5">
      <c r="B39" s="505"/>
      <c r="E39"/>
    </row>
    <row r="40" spans="2:5" ht="12.75">
      <c r="B40" s="497"/>
      <c r="E40" s="497"/>
    </row>
    <row r="41" spans="2:5" ht="12.75">
      <c r="B41" s="497"/>
      <c r="E41" s="497"/>
    </row>
    <row r="42" spans="2:5" ht="12.75">
      <c r="B42" s="497"/>
      <c r="E42" s="497"/>
    </row>
    <row r="49" spans="3:4" ht="12.75">
      <c r="C49" s="506"/>
      <c r="D49" s="507"/>
    </row>
    <row r="56" ht="12.75"/>
    <row r="59" spans="3:5" ht="12.75">
      <c r="C59"/>
      <c r="D59"/>
      <c r="E59"/>
    </row>
  </sheetData>
  <mergeCells count="11">
    <mergeCell ref="B14:E14"/>
    <mergeCell ref="B10:E10"/>
    <mergeCell ref="B12:E12"/>
    <mergeCell ref="D21:E21"/>
    <mergeCell ref="B8:E8"/>
    <mergeCell ref="B7:E7"/>
    <mergeCell ref="B13:E13"/>
    <mergeCell ref="B1:E1"/>
    <mergeCell ref="B2:E2"/>
    <mergeCell ref="B3:E3"/>
    <mergeCell ref="B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53"/>
  <dimension ref="A1:Q78"/>
  <sheetViews>
    <sheetView workbookViewId="0" topLeftCell="A1">
      <selection activeCell="A64" sqref="A64"/>
    </sheetView>
  </sheetViews>
  <sheetFormatPr defaultColWidth="9.140625" defaultRowHeight="12.75"/>
  <cols>
    <col min="1" max="1" width="3.7109375" style="0" customWidth="1"/>
    <col min="2" max="2" width="0.85546875" style="0" customWidth="1"/>
    <col min="3" max="3" width="20.7109375" style="0" customWidth="1"/>
    <col min="4" max="4" width="3.140625" style="0" customWidth="1"/>
    <col min="5" max="5" width="7.28125" style="0" customWidth="1"/>
    <col min="6" max="9" width="7.28125" style="0" hidden="1" customWidth="1"/>
    <col min="10" max="14" width="7.28125" style="0" customWidth="1"/>
    <col min="15" max="15" width="6.140625" style="0" customWidth="1"/>
  </cols>
  <sheetData>
    <row r="1" spans="1:15" ht="14.25" customHeight="1">
      <c r="A1" s="1"/>
      <c r="B1" s="24"/>
      <c r="C1" s="24"/>
      <c r="D1" s="25"/>
      <c r="I1" s="13"/>
      <c r="J1" s="13"/>
      <c r="K1" s="13"/>
      <c r="L1" s="13"/>
      <c r="M1" s="13"/>
      <c r="N1" s="13"/>
      <c r="O1" s="11" t="s">
        <v>604</v>
      </c>
    </row>
    <row r="2" spans="1:15" ht="30" customHeight="1">
      <c r="A2" s="1"/>
      <c r="B2" s="784" t="s">
        <v>10</v>
      </c>
      <c r="C2" s="784"/>
      <c r="D2" s="784"/>
      <c r="E2" s="784"/>
      <c r="F2" s="784"/>
      <c r="G2" s="784"/>
      <c r="H2" s="784"/>
      <c r="I2" s="784"/>
      <c r="J2" s="784"/>
      <c r="K2" s="784"/>
      <c r="L2" s="784"/>
      <c r="M2" s="784"/>
      <c r="N2" s="784"/>
      <c r="O2" s="784"/>
    </row>
    <row r="3" spans="1:15" ht="15" customHeight="1">
      <c r="A3" s="1"/>
      <c r="B3" s="722" t="s">
        <v>458</v>
      </c>
      <c r="C3" s="722"/>
      <c r="D3" s="722"/>
      <c r="E3" s="722"/>
      <c r="F3" s="722"/>
      <c r="G3" s="722"/>
      <c r="H3" s="722"/>
      <c r="I3" s="722"/>
      <c r="J3" s="722"/>
      <c r="K3" s="722"/>
      <c r="L3" s="722"/>
      <c r="M3" s="722"/>
      <c r="N3" s="722"/>
      <c r="O3" s="722"/>
    </row>
    <row r="4" spans="2:15" ht="12" customHeight="1">
      <c r="B4" s="755">
        <v>1000</v>
      </c>
      <c r="C4" s="755"/>
      <c r="D4" s="755"/>
      <c r="E4" s="755"/>
      <c r="F4" s="755"/>
      <c r="G4" s="755"/>
      <c r="H4" s="755"/>
      <c r="I4" s="755"/>
      <c r="J4" s="755"/>
      <c r="K4" s="755"/>
      <c r="L4" s="755"/>
      <c r="M4" s="755"/>
      <c r="N4" s="755"/>
      <c r="O4" s="755"/>
    </row>
    <row r="5" spans="1:15" s="14" customFormat="1" ht="12" customHeight="1">
      <c r="A5" s="723" t="s">
        <v>368</v>
      </c>
      <c r="B5" s="101"/>
      <c r="C5" s="724" t="s">
        <v>147</v>
      </c>
      <c r="D5" s="725"/>
      <c r="E5" s="691"/>
      <c r="F5" s="124"/>
      <c r="G5" s="124"/>
      <c r="H5" s="124"/>
      <c r="I5" s="111"/>
      <c r="J5" s="111"/>
      <c r="K5" s="111"/>
      <c r="L5" s="111"/>
      <c r="M5" s="111"/>
      <c r="N5" s="127"/>
      <c r="O5" s="112" t="s">
        <v>460</v>
      </c>
    </row>
    <row r="6" spans="1:15" s="14" customFormat="1" ht="9.75" customHeight="1">
      <c r="A6" s="723"/>
      <c r="B6" s="102"/>
      <c r="C6" s="726"/>
      <c r="D6" s="727"/>
      <c r="E6" s="608">
        <v>2000</v>
      </c>
      <c r="F6" s="128">
        <v>2001</v>
      </c>
      <c r="G6" s="128">
        <v>2002</v>
      </c>
      <c r="H6" s="128">
        <v>2003</v>
      </c>
      <c r="I6" s="108">
        <v>2004</v>
      </c>
      <c r="J6" s="108">
        <v>2005</v>
      </c>
      <c r="K6" s="108">
        <v>2006</v>
      </c>
      <c r="L6" s="108">
        <v>2007</v>
      </c>
      <c r="M6" s="108">
        <v>2008</v>
      </c>
      <c r="N6" s="78">
        <v>2009</v>
      </c>
      <c r="O6" s="113" t="s">
        <v>666</v>
      </c>
    </row>
    <row r="7" spans="1:15" s="14" customFormat="1" ht="15.75" customHeight="1">
      <c r="A7" s="723"/>
      <c r="B7" s="103"/>
      <c r="C7" s="125"/>
      <c r="D7" s="126"/>
      <c r="E7" s="692"/>
      <c r="F7" s="125"/>
      <c r="G7" s="125"/>
      <c r="H7" s="125"/>
      <c r="I7" s="114"/>
      <c r="J7" s="114"/>
      <c r="K7" s="114"/>
      <c r="L7" s="114"/>
      <c r="M7" s="114"/>
      <c r="N7" s="115"/>
      <c r="O7" s="120" t="s">
        <v>269</v>
      </c>
    </row>
    <row r="8" spans="1:17" s="8" customFormat="1" ht="12" customHeight="1">
      <c r="A8" s="514">
        <v>1</v>
      </c>
      <c r="B8" s="135"/>
      <c r="C8" s="470" t="s">
        <v>148</v>
      </c>
      <c r="D8" s="137" t="s">
        <v>254</v>
      </c>
      <c r="E8" s="471">
        <v>16197</v>
      </c>
      <c r="F8" s="472">
        <v>15957</v>
      </c>
      <c r="G8" s="472">
        <v>16449</v>
      </c>
      <c r="H8" s="472">
        <v>14770</v>
      </c>
      <c r="I8" s="472">
        <v>14429</v>
      </c>
      <c r="J8" s="472">
        <v>13501</v>
      </c>
      <c r="K8" s="472">
        <v>13987</v>
      </c>
      <c r="L8" s="472">
        <v>14433</v>
      </c>
      <c r="M8" s="472">
        <v>14006</v>
      </c>
      <c r="N8" s="472">
        <v>13265</v>
      </c>
      <c r="O8" s="150">
        <f>((N8/M8)-1)*100</f>
        <v>-5.290589747251174</v>
      </c>
      <c r="Q8"/>
    </row>
    <row r="9" spans="1:17" s="8" customFormat="1" ht="12" customHeight="1">
      <c r="A9" s="517">
        <v>2</v>
      </c>
      <c r="B9" s="149"/>
      <c r="C9" s="388" t="s">
        <v>22</v>
      </c>
      <c r="D9" s="121" t="s">
        <v>252</v>
      </c>
      <c r="E9" s="384"/>
      <c r="F9" s="385">
        <v>3624</v>
      </c>
      <c r="G9" s="385">
        <v>12133</v>
      </c>
      <c r="H9" s="385">
        <v>12541</v>
      </c>
      <c r="I9" s="385">
        <v>11568</v>
      </c>
      <c r="J9" s="385">
        <v>11663</v>
      </c>
      <c r="K9" s="385">
        <v>11981</v>
      </c>
      <c r="L9" s="385">
        <v>13066</v>
      </c>
      <c r="M9" s="385">
        <v>13063</v>
      </c>
      <c r="N9" s="385">
        <v>12821</v>
      </c>
      <c r="O9" s="142">
        <f aca="true" t="shared" si="0" ref="O9:O72">((N9/M9)-1)*100</f>
        <v>-1.8525606675342532</v>
      </c>
      <c r="Q9"/>
    </row>
    <row r="10" spans="1:17" s="8" customFormat="1" ht="12" customHeight="1">
      <c r="A10" s="517"/>
      <c r="B10" s="138"/>
      <c r="C10" s="399" t="s">
        <v>23</v>
      </c>
      <c r="D10" s="140" t="s">
        <v>252</v>
      </c>
      <c r="E10" s="395"/>
      <c r="F10" s="396">
        <v>3624</v>
      </c>
      <c r="G10" s="396">
        <v>12133</v>
      </c>
      <c r="H10" s="396">
        <v>12541</v>
      </c>
      <c r="I10" s="396">
        <v>11568</v>
      </c>
      <c r="J10" s="396">
        <v>11663</v>
      </c>
      <c r="K10" s="396">
        <v>11981</v>
      </c>
      <c r="L10" s="396">
        <v>13066</v>
      </c>
      <c r="M10" s="396">
        <v>13063</v>
      </c>
      <c r="N10" s="396">
        <v>12821</v>
      </c>
      <c r="O10" s="143">
        <f t="shared" si="0"/>
        <v>-1.8525606675342532</v>
      </c>
      <c r="Q10"/>
    </row>
    <row r="11" spans="1:17" s="8" customFormat="1" ht="12" customHeight="1">
      <c r="A11" s="514">
        <v>4</v>
      </c>
      <c r="B11" s="149"/>
      <c r="C11" s="388" t="s">
        <v>586</v>
      </c>
      <c r="D11" s="121" t="s">
        <v>260</v>
      </c>
      <c r="E11" s="384">
        <v>11839</v>
      </c>
      <c r="F11" s="385">
        <v>11511</v>
      </c>
      <c r="G11" s="385">
        <v>10137</v>
      </c>
      <c r="H11" s="385">
        <v>9698</v>
      </c>
      <c r="I11" s="385">
        <v>9992</v>
      </c>
      <c r="J11" s="385">
        <v>9645</v>
      </c>
      <c r="K11" s="385">
        <v>10669</v>
      </c>
      <c r="L11" s="385">
        <v>10336</v>
      </c>
      <c r="M11" s="385">
        <v>10116</v>
      </c>
      <c r="N11" s="385">
        <v>11047</v>
      </c>
      <c r="O11" s="142">
        <f t="shared" si="0"/>
        <v>9.203242388295774</v>
      </c>
      <c r="Q11"/>
    </row>
    <row r="12" spans="1:17" s="8" customFormat="1" ht="12" customHeight="1">
      <c r="A12" s="514">
        <v>5</v>
      </c>
      <c r="B12" s="138"/>
      <c r="C12" s="399" t="s">
        <v>152</v>
      </c>
      <c r="D12" s="140" t="s">
        <v>252</v>
      </c>
      <c r="E12" s="395">
        <v>7289</v>
      </c>
      <c r="F12" s="396">
        <v>8237</v>
      </c>
      <c r="G12" s="396">
        <v>8639</v>
      </c>
      <c r="H12" s="396">
        <v>9315</v>
      </c>
      <c r="I12" s="396">
        <v>10713</v>
      </c>
      <c r="J12" s="396">
        <v>11076</v>
      </c>
      <c r="K12" s="396">
        <v>11539</v>
      </c>
      <c r="L12" s="396">
        <v>11063</v>
      </c>
      <c r="M12" s="396">
        <v>11079</v>
      </c>
      <c r="N12" s="396">
        <v>10444</v>
      </c>
      <c r="O12" s="143">
        <f t="shared" si="0"/>
        <v>-5.731564220597529</v>
      </c>
      <c r="Q12"/>
    </row>
    <row r="13" spans="1:17" s="8" customFormat="1" ht="12" customHeight="1">
      <c r="A13" s="514">
        <v>6</v>
      </c>
      <c r="B13" s="149"/>
      <c r="C13" s="388" t="s">
        <v>151</v>
      </c>
      <c r="D13" s="121" t="s">
        <v>260</v>
      </c>
      <c r="E13" s="384">
        <v>11898</v>
      </c>
      <c r="F13" s="385">
        <v>11612</v>
      </c>
      <c r="G13" s="385">
        <v>10256</v>
      </c>
      <c r="H13" s="385">
        <v>9833</v>
      </c>
      <c r="I13" s="385">
        <v>10128</v>
      </c>
      <c r="J13" s="385">
        <v>9802</v>
      </c>
      <c r="K13" s="385">
        <v>10834</v>
      </c>
      <c r="L13" s="385">
        <v>10603</v>
      </c>
      <c r="M13" s="385">
        <v>10380</v>
      </c>
      <c r="N13" s="385">
        <v>10441</v>
      </c>
      <c r="O13" s="142">
        <f t="shared" si="0"/>
        <v>0.5876685934489423</v>
      </c>
      <c r="Q13"/>
    </row>
    <row r="14" spans="1:17" s="8" customFormat="1" ht="12" customHeight="1">
      <c r="A14" s="514">
        <v>7</v>
      </c>
      <c r="B14" s="138"/>
      <c r="C14" s="399" t="s">
        <v>149</v>
      </c>
      <c r="D14" s="140" t="s">
        <v>258</v>
      </c>
      <c r="E14" s="395">
        <v>15066</v>
      </c>
      <c r="F14" s="396">
        <v>14370</v>
      </c>
      <c r="G14" s="396">
        <v>14991</v>
      </c>
      <c r="H14" s="396">
        <v>13729</v>
      </c>
      <c r="I14" s="396">
        <v>13259</v>
      </c>
      <c r="J14" s="396">
        <v>11695</v>
      </c>
      <c r="K14" s="396">
        <v>11460</v>
      </c>
      <c r="L14" s="396">
        <v>11519</v>
      </c>
      <c r="M14" s="396">
        <v>11002</v>
      </c>
      <c r="N14" s="396">
        <v>10158</v>
      </c>
      <c r="O14" s="143">
        <f t="shared" si="0"/>
        <v>-7.671332485002724</v>
      </c>
      <c r="Q14"/>
    </row>
    <row r="15" spans="1:17" s="8" customFormat="1" ht="12" customHeight="1">
      <c r="A15" s="514">
        <v>8</v>
      </c>
      <c r="B15" s="149"/>
      <c r="C15" s="388" t="s">
        <v>29</v>
      </c>
      <c r="D15" s="121" t="s">
        <v>251</v>
      </c>
      <c r="E15" s="384">
        <v>13322</v>
      </c>
      <c r="F15" s="385">
        <v>11513</v>
      </c>
      <c r="G15" s="385">
        <v>11609</v>
      </c>
      <c r="H15" s="385">
        <v>11646</v>
      </c>
      <c r="I15" s="385">
        <v>11612</v>
      </c>
      <c r="J15" s="385">
        <v>11023</v>
      </c>
      <c r="K15" s="385">
        <v>10721</v>
      </c>
      <c r="L15" s="385">
        <v>10966</v>
      </c>
      <c r="M15" s="385">
        <v>10912</v>
      </c>
      <c r="N15" s="385">
        <v>9415</v>
      </c>
      <c r="O15" s="142">
        <f t="shared" si="0"/>
        <v>-13.71884164222874</v>
      </c>
      <c r="Q15"/>
    </row>
    <row r="16" spans="1:17" s="8" customFormat="1" ht="12" customHeight="1">
      <c r="A16" s="514">
        <v>9</v>
      </c>
      <c r="B16" s="138"/>
      <c r="C16" s="399" t="s">
        <v>150</v>
      </c>
      <c r="D16" s="140" t="s">
        <v>265</v>
      </c>
      <c r="E16" s="395">
        <v>13525</v>
      </c>
      <c r="F16" s="396">
        <v>11771</v>
      </c>
      <c r="G16" s="396">
        <v>11666</v>
      </c>
      <c r="H16" s="396">
        <v>11693</v>
      </c>
      <c r="I16" s="396">
        <v>11808</v>
      </c>
      <c r="J16" s="396">
        <v>11102</v>
      </c>
      <c r="K16" s="396">
        <v>10776</v>
      </c>
      <c r="L16" s="396">
        <v>10966</v>
      </c>
      <c r="M16" s="396">
        <v>10911</v>
      </c>
      <c r="N16" s="396">
        <v>9415</v>
      </c>
      <c r="O16" s="143">
        <f t="shared" si="0"/>
        <v>-13.71093391989735</v>
      </c>
      <c r="Q16"/>
    </row>
    <row r="17" spans="1:17" s="8" customFormat="1" ht="12" customHeight="1">
      <c r="A17" s="514">
        <v>10</v>
      </c>
      <c r="B17" s="149"/>
      <c r="C17" s="388" t="s">
        <v>153</v>
      </c>
      <c r="D17" s="121" t="s">
        <v>265</v>
      </c>
      <c r="E17" s="384">
        <v>7746</v>
      </c>
      <c r="F17" s="385">
        <v>7001</v>
      </c>
      <c r="G17" s="385">
        <v>6826</v>
      </c>
      <c r="H17" s="385">
        <v>7294</v>
      </c>
      <c r="I17" s="385">
        <v>7823</v>
      </c>
      <c r="J17" s="385">
        <v>8211</v>
      </c>
      <c r="K17" s="385">
        <v>8054</v>
      </c>
      <c r="L17" s="385">
        <v>8127</v>
      </c>
      <c r="M17" s="385">
        <v>8677</v>
      </c>
      <c r="N17" s="385">
        <v>9089</v>
      </c>
      <c r="O17" s="142">
        <f t="shared" si="0"/>
        <v>4.7481848565172236</v>
      </c>
      <c r="Q17"/>
    </row>
    <row r="18" spans="1:17" s="8" customFormat="1" ht="12" customHeight="1">
      <c r="A18" s="514">
        <v>11</v>
      </c>
      <c r="B18" s="138"/>
      <c r="C18" s="399" t="s">
        <v>465</v>
      </c>
      <c r="D18" s="140" t="s">
        <v>264</v>
      </c>
      <c r="E18" s="395">
        <v>9251</v>
      </c>
      <c r="F18" s="396">
        <v>9010</v>
      </c>
      <c r="G18" s="396">
        <v>8871</v>
      </c>
      <c r="H18" s="396">
        <v>8549</v>
      </c>
      <c r="I18" s="396">
        <v>8747</v>
      </c>
      <c r="J18" s="396">
        <v>8854</v>
      </c>
      <c r="K18" s="396">
        <v>8548</v>
      </c>
      <c r="L18" s="396">
        <v>8561</v>
      </c>
      <c r="M18" s="396">
        <v>8976</v>
      </c>
      <c r="N18" s="396">
        <v>9085</v>
      </c>
      <c r="O18" s="143">
        <f t="shared" si="0"/>
        <v>1.2143493761140878</v>
      </c>
      <c r="Q18"/>
    </row>
    <row r="19" spans="1:17" s="8" customFormat="1" ht="12" customHeight="1">
      <c r="A19" s="514">
        <v>12</v>
      </c>
      <c r="B19" s="149"/>
      <c r="C19" s="388" t="s">
        <v>156</v>
      </c>
      <c r="D19" s="121" t="s">
        <v>260</v>
      </c>
      <c r="E19" s="384">
        <v>5404</v>
      </c>
      <c r="F19" s="385">
        <v>5546</v>
      </c>
      <c r="G19" s="385">
        <v>5028</v>
      </c>
      <c r="H19" s="385">
        <v>4749</v>
      </c>
      <c r="I19" s="385">
        <v>4771</v>
      </c>
      <c r="J19" s="385">
        <v>3860</v>
      </c>
      <c r="K19" s="385">
        <v>4940</v>
      </c>
      <c r="L19" s="385">
        <v>5421</v>
      </c>
      <c r="M19" s="385">
        <v>7169</v>
      </c>
      <c r="N19" s="385">
        <v>6944</v>
      </c>
      <c r="O19" s="142">
        <f t="shared" si="0"/>
        <v>-3.138513042265312</v>
      </c>
      <c r="Q19"/>
    </row>
    <row r="20" spans="1:17" s="8" customFormat="1" ht="12" customHeight="1">
      <c r="A20" s="514">
        <v>13</v>
      </c>
      <c r="B20" s="138"/>
      <c r="C20" s="399" t="s">
        <v>154</v>
      </c>
      <c r="D20" s="140" t="s">
        <v>260</v>
      </c>
      <c r="E20" s="395">
        <v>6748</v>
      </c>
      <c r="F20" s="396">
        <v>7056</v>
      </c>
      <c r="G20" s="396">
        <v>6708</v>
      </c>
      <c r="H20" s="396">
        <v>6811</v>
      </c>
      <c r="I20" s="396">
        <v>6801</v>
      </c>
      <c r="J20" s="396">
        <v>6084</v>
      </c>
      <c r="K20" s="396">
        <v>6804</v>
      </c>
      <c r="L20" s="396">
        <v>6598</v>
      </c>
      <c r="M20" s="396">
        <v>6185</v>
      </c>
      <c r="N20" s="396">
        <v>6932</v>
      </c>
      <c r="O20" s="143">
        <f t="shared" si="0"/>
        <v>12.077607113985444</v>
      </c>
      <c r="Q20"/>
    </row>
    <row r="21" spans="1:17" s="8" customFormat="1" ht="12" customHeight="1">
      <c r="A21" s="514">
        <v>14</v>
      </c>
      <c r="B21" s="149"/>
      <c r="C21" s="388" t="s">
        <v>468</v>
      </c>
      <c r="D21" s="121" t="s">
        <v>241</v>
      </c>
      <c r="E21" s="384"/>
      <c r="F21" s="385">
        <v>5740</v>
      </c>
      <c r="G21" s="385">
        <v>5136</v>
      </c>
      <c r="H21" s="385">
        <v>5172</v>
      </c>
      <c r="I21" s="385">
        <v>6452</v>
      </c>
      <c r="J21" s="385">
        <v>6701</v>
      </c>
      <c r="K21" s="385">
        <v>6447</v>
      </c>
      <c r="L21" s="385">
        <v>6220</v>
      </c>
      <c r="M21" s="385">
        <v>6870</v>
      </c>
      <c r="N21" s="385">
        <v>6841</v>
      </c>
      <c r="O21" s="142">
        <f t="shared" si="0"/>
        <v>-0.42212518195050563</v>
      </c>
      <c r="Q21"/>
    </row>
    <row r="22" spans="1:17" s="8" customFormat="1" ht="12" customHeight="1">
      <c r="A22" s="514">
        <v>15</v>
      </c>
      <c r="B22" s="138"/>
      <c r="C22" s="399" t="s">
        <v>155</v>
      </c>
      <c r="D22" s="140" t="s">
        <v>256</v>
      </c>
      <c r="E22" s="395">
        <v>5430</v>
      </c>
      <c r="F22" s="396">
        <v>5984</v>
      </c>
      <c r="G22" s="396">
        <v>6592</v>
      </c>
      <c r="H22" s="396">
        <v>6422</v>
      </c>
      <c r="I22" s="396">
        <v>6741</v>
      </c>
      <c r="J22" s="396">
        <v>6760</v>
      </c>
      <c r="K22" s="396">
        <v>6789</v>
      </c>
      <c r="L22" s="396">
        <v>7069</v>
      </c>
      <c r="M22" s="396">
        <v>6768</v>
      </c>
      <c r="N22" s="396">
        <v>6305</v>
      </c>
      <c r="O22" s="143">
        <f t="shared" si="0"/>
        <v>-6.841016548463353</v>
      </c>
      <c r="Q22"/>
    </row>
    <row r="23" spans="1:17" s="8" customFormat="1" ht="12" customHeight="1">
      <c r="A23" s="514">
        <v>16</v>
      </c>
      <c r="B23" s="149"/>
      <c r="C23" s="388" t="s">
        <v>30</v>
      </c>
      <c r="D23" s="121" t="s">
        <v>251</v>
      </c>
      <c r="E23" s="384">
        <v>5430</v>
      </c>
      <c r="F23" s="385">
        <v>6028</v>
      </c>
      <c r="G23" s="385">
        <v>6508</v>
      </c>
      <c r="H23" s="385">
        <v>6421</v>
      </c>
      <c r="I23" s="385">
        <v>6744</v>
      </c>
      <c r="J23" s="385">
        <v>6761</v>
      </c>
      <c r="K23" s="385">
        <v>6789</v>
      </c>
      <c r="L23" s="385">
        <v>7058</v>
      </c>
      <c r="M23" s="385">
        <v>6756</v>
      </c>
      <c r="N23" s="385">
        <v>6305</v>
      </c>
      <c r="O23" s="142">
        <f t="shared" si="0"/>
        <v>-6.675547661338066</v>
      </c>
      <c r="Q23"/>
    </row>
    <row r="24" spans="1:17" s="8" customFormat="1" ht="12" customHeight="1">
      <c r="A24" s="514">
        <v>17</v>
      </c>
      <c r="B24" s="138"/>
      <c r="C24" s="399" t="s">
        <v>176</v>
      </c>
      <c r="D24" s="140" t="s">
        <v>260</v>
      </c>
      <c r="E24" s="395">
        <v>3161</v>
      </c>
      <c r="F24" s="396">
        <v>3501</v>
      </c>
      <c r="G24" s="396">
        <v>3675</v>
      </c>
      <c r="H24" s="396">
        <v>3716</v>
      </c>
      <c r="I24" s="396">
        <v>3702</v>
      </c>
      <c r="J24" s="396">
        <v>3277</v>
      </c>
      <c r="K24" s="396">
        <v>3948</v>
      </c>
      <c r="L24" s="396">
        <v>3982</v>
      </c>
      <c r="M24" s="396">
        <v>5036</v>
      </c>
      <c r="N24" s="396">
        <v>4987</v>
      </c>
      <c r="O24" s="143">
        <f t="shared" si="0"/>
        <v>-0.9729944400317714</v>
      </c>
      <c r="Q24"/>
    </row>
    <row r="25" spans="1:17" s="8" customFormat="1" ht="12" customHeight="1">
      <c r="A25" s="514">
        <v>18</v>
      </c>
      <c r="B25" s="149"/>
      <c r="C25" s="388" t="s">
        <v>537</v>
      </c>
      <c r="D25" s="121" t="s">
        <v>257</v>
      </c>
      <c r="E25" s="384">
        <v>1864</v>
      </c>
      <c r="F25" s="385">
        <v>1873</v>
      </c>
      <c r="G25" s="385">
        <v>2286</v>
      </c>
      <c r="H25" s="385">
        <v>2537</v>
      </c>
      <c r="I25" s="385">
        <v>3773</v>
      </c>
      <c r="J25" s="385">
        <v>4611</v>
      </c>
      <c r="K25" s="385">
        <v>4942</v>
      </c>
      <c r="L25" s="385">
        <v>5275</v>
      </c>
      <c r="M25" s="385">
        <v>5048</v>
      </c>
      <c r="N25" s="385">
        <v>4692</v>
      </c>
      <c r="O25" s="142">
        <f t="shared" si="0"/>
        <v>-7.052297939778129</v>
      </c>
      <c r="Q25"/>
    </row>
    <row r="26" spans="1:17" s="8" customFormat="1" ht="12" customHeight="1">
      <c r="A26" s="514">
        <v>19</v>
      </c>
      <c r="B26" s="138"/>
      <c r="C26" s="399" t="s">
        <v>157</v>
      </c>
      <c r="D26" s="140" t="s">
        <v>257</v>
      </c>
      <c r="E26" s="395"/>
      <c r="F26" s="396">
        <v>4402</v>
      </c>
      <c r="G26" s="396">
        <v>4286</v>
      </c>
      <c r="H26" s="396">
        <v>4542</v>
      </c>
      <c r="I26" s="396">
        <v>4605</v>
      </c>
      <c r="J26" s="396">
        <v>4828</v>
      </c>
      <c r="K26" s="396">
        <v>5166</v>
      </c>
      <c r="L26" s="396">
        <v>5227</v>
      </c>
      <c r="M26" s="396">
        <v>4988</v>
      </c>
      <c r="N26" s="396">
        <v>4608</v>
      </c>
      <c r="O26" s="143">
        <f t="shared" si="0"/>
        <v>-7.618283881315158</v>
      </c>
      <c r="Q26"/>
    </row>
    <row r="27" spans="1:17" s="8" customFormat="1" ht="12" customHeight="1">
      <c r="A27" s="514">
        <v>20</v>
      </c>
      <c r="B27" s="149"/>
      <c r="C27" s="388" t="s">
        <v>177</v>
      </c>
      <c r="D27" s="121" t="s">
        <v>260</v>
      </c>
      <c r="E27" s="384">
        <v>2641</v>
      </c>
      <c r="F27" s="385">
        <v>3036</v>
      </c>
      <c r="G27" s="385">
        <v>3176</v>
      </c>
      <c r="H27" s="385">
        <v>3120</v>
      </c>
      <c r="I27" s="385">
        <v>3195</v>
      </c>
      <c r="J27" s="385">
        <v>2829</v>
      </c>
      <c r="K27" s="385">
        <v>3198</v>
      </c>
      <c r="L27" s="385">
        <v>3155</v>
      </c>
      <c r="M27" s="385">
        <v>3927</v>
      </c>
      <c r="N27" s="385">
        <v>3971</v>
      </c>
      <c r="O27" s="142">
        <f t="shared" si="0"/>
        <v>1.1204481792717047</v>
      </c>
      <c r="Q27"/>
    </row>
    <row r="28" spans="1:17" s="8" customFormat="1" ht="12" customHeight="1">
      <c r="A28" s="514">
        <v>21</v>
      </c>
      <c r="B28" s="138"/>
      <c r="C28" s="399" t="s">
        <v>573</v>
      </c>
      <c r="D28" s="140" t="s">
        <v>257</v>
      </c>
      <c r="E28" s="395">
        <v>4927</v>
      </c>
      <c r="F28" s="396">
        <v>4910</v>
      </c>
      <c r="G28" s="396">
        <v>4861</v>
      </c>
      <c r="H28" s="396">
        <v>5011</v>
      </c>
      <c r="I28" s="396">
        <v>5164</v>
      </c>
      <c r="J28" s="396">
        <v>4564</v>
      </c>
      <c r="K28" s="396">
        <v>4343</v>
      </c>
      <c r="L28" s="396">
        <v>4592</v>
      </c>
      <c r="M28" s="396">
        <v>4191</v>
      </c>
      <c r="N28" s="396">
        <v>3887</v>
      </c>
      <c r="O28" s="143">
        <f t="shared" si="0"/>
        <v>-7.253638749701741</v>
      </c>
      <c r="Q28"/>
    </row>
    <row r="29" spans="1:17" s="8" customFormat="1" ht="12" customHeight="1">
      <c r="A29" s="514">
        <v>22</v>
      </c>
      <c r="B29" s="149"/>
      <c r="C29" s="388" t="s">
        <v>24</v>
      </c>
      <c r="D29" s="121" t="s">
        <v>245</v>
      </c>
      <c r="E29" s="384"/>
      <c r="F29" s="385"/>
      <c r="G29" s="385">
        <v>3320</v>
      </c>
      <c r="H29" s="385">
        <v>3388</v>
      </c>
      <c r="I29" s="385">
        <v>3512</v>
      </c>
      <c r="J29" s="385">
        <v>3463</v>
      </c>
      <c r="K29" s="385">
        <v>3555</v>
      </c>
      <c r="L29" s="385">
        <v>3795</v>
      </c>
      <c r="M29" s="385">
        <v>3942</v>
      </c>
      <c r="N29" s="385">
        <v>3792</v>
      </c>
      <c r="O29" s="142">
        <f t="shared" si="0"/>
        <v>-3.8051750380517557</v>
      </c>
      <c r="Q29"/>
    </row>
    <row r="30" spans="1:17" s="8" customFormat="1" ht="12" customHeight="1">
      <c r="A30" s="517"/>
      <c r="B30" s="138"/>
      <c r="C30" s="399" t="s">
        <v>25</v>
      </c>
      <c r="D30" s="140" t="s">
        <v>245</v>
      </c>
      <c r="E30" s="395"/>
      <c r="F30" s="396"/>
      <c r="G30" s="396">
        <v>3320</v>
      </c>
      <c r="H30" s="396">
        <v>3388</v>
      </c>
      <c r="I30" s="396">
        <v>3512</v>
      </c>
      <c r="J30" s="396">
        <v>3463</v>
      </c>
      <c r="K30" s="396">
        <v>3555</v>
      </c>
      <c r="L30" s="396">
        <v>3795</v>
      </c>
      <c r="M30" s="396">
        <v>3942</v>
      </c>
      <c r="N30" s="396">
        <v>3792</v>
      </c>
      <c r="O30" s="143">
        <f t="shared" si="0"/>
        <v>-3.8051750380517557</v>
      </c>
      <c r="Q30"/>
    </row>
    <row r="31" spans="1:17" s="8" customFormat="1" ht="12" customHeight="1">
      <c r="A31" s="514">
        <v>24</v>
      </c>
      <c r="B31" s="149"/>
      <c r="C31" s="388" t="s">
        <v>179</v>
      </c>
      <c r="D31" s="121" t="s">
        <v>260</v>
      </c>
      <c r="E31" s="384">
        <v>2359</v>
      </c>
      <c r="F31" s="385">
        <v>2458</v>
      </c>
      <c r="G31" s="385">
        <v>2683</v>
      </c>
      <c r="H31" s="385">
        <v>2764</v>
      </c>
      <c r="I31" s="385">
        <v>2908</v>
      </c>
      <c r="J31" s="385">
        <v>3253</v>
      </c>
      <c r="K31" s="385">
        <v>3665</v>
      </c>
      <c r="L31" s="385">
        <v>3487</v>
      </c>
      <c r="M31" s="385">
        <v>3567</v>
      </c>
      <c r="N31" s="385">
        <v>3785</v>
      </c>
      <c r="O31" s="142">
        <f t="shared" si="0"/>
        <v>6.111578357162872</v>
      </c>
      <c r="Q31"/>
    </row>
    <row r="32" spans="1:17" s="8" customFormat="1" ht="12" customHeight="1">
      <c r="A32" s="514">
        <v>25</v>
      </c>
      <c r="B32" s="138"/>
      <c r="C32" s="399" t="s">
        <v>159</v>
      </c>
      <c r="D32" s="140" t="s">
        <v>264</v>
      </c>
      <c r="E32" s="395">
        <v>3514</v>
      </c>
      <c r="F32" s="396">
        <v>4074</v>
      </c>
      <c r="G32" s="396">
        <v>4025</v>
      </c>
      <c r="H32" s="396">
        <v>4039</v>
      </c>
      <c r="I32" s="396">
        <v>3828</v>
      </c>
      <c r="J32" s="396">
        <v>3697</v>
      </c>
      <c r="K32" s="396">
        <v>3620</v>
      </c>
      <c r="L32" s="396">
        <v>3480</v>
      </c>
      <c r="M32" s="396">
        <v>3488</v>
      </c>
      <c r="N32" s="396">
        <v>3520</v>
      </c>
      <c r="O32" s="143">
        <f t="shared" si="0"/>
        <v>0.917431192660545</v>
      </c>
      <c r="Q32"/>
    </row>
    <row r="33" spans="1:17" s="8" customFormat="1" ht="12" customHeight="1">
      <c r="A33" s="514">
        <v>26</v>
      </c>
      <c r="B33" s="149"/>
      <c r="C33" s="388" t="s">
        <v>181</v>
      </c>
      <c r="D33" s="121" t="s">
        <v>260</v>
      </c>
      <c r="E33" s="384">
        <v>2444</v>
      </c>
      <c r="F33" s="385">
        <v>2390</v>
      </c>
      <c r="G33" s="385">
        <v>2820</v>
      </c>
      <c r="H33" s="385">
        <v>2961</v>
      </c>
      <c r="I33" s="385">
        <v>2507</v>
      </c>
      <c r="J33" s="385">
        <v>2406</v>
      </c>
      <c r="K33" s="385">
        <v>2320</v>
      </c>
      <c r="L33" s="385">
        <v>2639</v>
      </c>
      <c r="M33" s="385">
        <v>2510</v>
      </c>
      <c r="N33" s="385">
        <v>3454</v>
      </c>
      <c r="O33" s="142">
        <f t="shared" si="0"/>
        <v>37.60956175298804</v>
      </c>
      <c r="Q33"/>
    </row>
    <row r="34" spans="1:17" s="8" customFormat="1" ht="12" customHeight="1">
      <c r="A34" s="514">
        <v>27</v>
      </c>
      <c r="B34" s="138"/>
      <c r="C34" s="399" t="s">
        <v>180</v>
      </c>
      <c r="D34" s="140" t="s">
        <v>264</v>
      </c>
      <c r="E34" s="395">
        <v>1885</v>
      </c>
      <c r="F34" s="396">
        <v>2377</v>
      </c>
      <c r="G34" s="396">
        <v>2311</v>
      </c>
      <c r="H34" s="396">
        <v>2389</v>
      </c>
      <c r="I34" s="396">
        <v>2843</v>
      </c>
      <c r="J34" s="396">
        <v>3192</v>
      </c>
      <c r="K34" s="396">
        <v>3099</v>
      </c>
      <c r="L34" s="396">
        <v>3125</v>
      </c>
      <c r="M34" s="396">
        <v>3306</v>
      </c>
      <c r="N34" s="396">
        <v>3394</v>
      </c>
      <c r="O34" s="143">
        <f t="shared" si="0"/>
        <v>2.661826981246218</v>
      </c>
      <c r="Q34"/>
    </row>
    <row r="35" spans="1:17" s="8" customFormat="1" ht="12" customHeight="1">
      <c r="A35" s="514">
        <v>28</v>
      </c>
      <c r="B35" s="149"/>
      <c r="C35" s="388" t="s">
        <v>289</v>
      </c>
      <c r="D35" s="121" t="s">
        <v>260</v>
      </c>
      <c r="E35" s="384">
        <v>1886</v>
      </c>
      <c r="F35" s="385">
        <v>1706</v>
      </c>
      <c r="G35" s="385">
        <v>1792</v>
      </c>
      <c r="H35" s="385">
        <v>1907</v>
      </c>
      <c r="I35" s="385">
        <v>2013</v>
      </c>
      <c r="J35" s="385">
        <v>2103</v>
      </c>
      <c r="K35" s="385">
        <v>2166</v>
      </c>
      <c r="L35" s="385">
        <v>2789</v>
      </c>
      <c r="M35" s="385">
        <v>3251</v>
      </c>
      <c r="N35" s="385">
        <v>3273</v>
      </c>
      <c r="O35" s="142">
        <f t="shared" si="0"/>
        <v>0.6767148569670978</v>
      </c>
      <c r="Q35"/>
    </row>
    <row r="36" spans="1:17" s="8" customFormat="1" ht="12" customHeight="1">
      <c r="A36" s="514">
        <v>29</v>
      </c>
      <c r="B36" s="138"/>
      <c r="C36" s="399" t="s">
        <v>357</v>
      </c>
      <c r="D36" s="140" t="s">
        <v>260</v>
      </c>
      <c r="E36" s="395">
        <v>2241</v>
      </c>
      <c r="F36" s="396">
        <v>2136</v>
      </c>
      <c r="G36" s="396">
        <v>1975</v>
      </c>
      <c r="H36" s="396">
        <v>1932</v>
      </c>
      <c r="I36" s="396">
        <v>2145</v>
      </c>
      <c r="J36" s="396">
        <v>2099</v>
      </c>
      <c r="K36" s="396">
        <v>2500</v>
      </c>
      <c r="L36" s="396">
        <v>2285</v>
      </c>
      <c r="M36" s="396">
        <v>2677</v>
      </c>
      <c r="N36" s="396">
        <v>2837</v>
      </c>
      <c r="O36" s="143">
        <f t="shared" si="0"/>
        <v>5.976839745984308</v>
      </c>
      <c r="Q36"/>
    </row>
    <row r="37" spans="1:17" s="8" customFormat="1" ht="12" customHeight="1">
      <c r="A37" s="514">
        <v>30</v>
      </c>
      <c r="B37" s="149"/>
      <c r="C37" s="388" t="s">
        <v>360</v>
      </c>
      <c r="D37" s="121" t="s">
        <v>252</v>
      </c>
      <c r="E37" s="384">
        <v>933</v>
      </c>
      <c r="F37" s="385">
        <v>958</v>
      </c>
      <c r="G37" s="385">
        <v>2202</v>
      </c>
      <c r="H37" s="385">
        <v>2467</v>
      </c>
      <c r="I37" s="385">
        <v>2221</v>
      </c>
      <c r="J37" s="385">
        <v>2338</v>
      </c>
      <c r="K37" s="385">
        <v>2531</v>
      </c>
      <c r="L37" s="385">
        <v>2683</v>
      </c>
      <c r="M37" s="385">
        <v>2631</v>
      </c>
      <c r="N37" s="385">
        <v>2741</v>
      </c>
      <c r="O37" s="142">
        <f t="shared" si="0"/>
        <v>4.180919802356509</v>
      </c>
      <c r="Q37"/>
    </row>
    <row r="38" spans="1:17" s="8" customFormat="1" ht="12" customHeight="1">
      <c r="A38" s="514">
        <v>31</v>
      </c>
      <c r="B38" s="138"/>
      <c r="C38" s="399" t="s">
        <v>430</v>
      </c>
      <c r="D38" s="140" t="s">
        <v>258</v>
      </c>
      <c r="E38" s="395">
        <v>1916</v>
      </c>
      <c r="F38" s="396">
        <v>1968</v>
      </c>
      <c r="G38" s="396">
        <v>2123</v>
      </c>
      <c r="H38" s="396">
        <v>2123</v>
      </c>
      <c r="I38" s="396">
        <v>2052</v>
      </c>
      <c r="J38" s="396">
        <v>2028</v>
      </c>
      <c r="K38" s="396">
        <v>2162</v>
      </c>
      <c r="L38" s="396">
        <v>2200</v>
      </c>
      <c r="M38" s="396">
        <v>2312</v>
      </c>
      <c r="N38" s="396">
        <v>2495</v>
      </c>
      <c r="O38" s="143">
        <f t="shared" si="0"/>
        <v>7.915224913494812</v>
      </c>
      <c r="Q38"/>
    </row>
    <row r="39" spans="1:17" s="8" customFormat="1" ht="12" customHeight="1">
      <c r="A39" s="514">
        <v>32</v>
      </c>
      <c r="B39" s="149"/>
      <c r="C39" s="388" t="s">
        <v>456</v>
      </c>
      <c r="D39" s="121" t="s">
        <v>256</v>
      </c>
      <c r="E39" s="384">
        <v>1767</v>
      </c>
      <c r="F39" s="385">
        <v>1962</v>
      </c>
      <c r="G39" s="385">
        <v>2099</v>
      </c>
      <c r="H39" s="385">
        <v>2332</v>
      </c>
      <c r="I39" s="385">
        <v>2253</v>
      </c>
      <c r="J39" s="385">
        <v>2417</v>
      </c>
      <c r="K39" s="385">
        <v>2557</v>
      </c>
      <c r="L39" s="385">
        <v>2585</v>
      </c>
      <c r="M39" s="385">
        <v>2713</v>
      </c>
      <c r="N39" s="385">
        <v>2431</v>
      </c>
      <c r="O39" s="142">
        <f t="shared" si="0"/>
        <v>-10.394397346111317</v>
      </c>
      <c r="Q39"/>
    </row>
    <row r="40" spans="1:17" s="8" customFormat="1" ht="12" customHeight="1">
      <c r="A40" s="514">
        <v>33</v>
      </c>
      <c r="B40" s="138"/>
      <c r="C40" s="399" t="s">
        <v>290</v>
      </c>
      <c r="D40" s="140" t="s">
        <v>258</v>
      </c>
      <c r="E40" s="395">
        <v>96</v>
      </c>
      <c r="F40" s="396">
        <v>331</v>
      </c>
      <c r="G40" s="396">
        <v>460</v>
      </c>
      <c r="H40" s="396">
        <v>563</v>
      </c>
      <c r="I40" s="396">
        <v>598</v>
      </c>
      <c r="J40" s="396">
        <v>813</v>
      </c>
      <c r="K40" s="396">
        <v>1535</v>
      </c>
      <c r="L40" s="396">
        <v>1939</v>
      </c>
      <c r="M40" s="396">
        <v>2203</v>
      </c>
      <c r="N40" s="396">
        <v>2422</v>
      </c>
      <c r="O40" s="143">
        <f t="shared" si="0"/>
        <v>9.940989559691339</v>
      </c>
      <c r="Q40"/>
    </row>
    <row r="41" spans="1:17" s="8" customFormat="1" ht="12" customHeight="1">
      <c r="A41" s="514">
        <v>34</v>
      </c>
      <c r="B41" s="149"/>
      <c r="C41" s="388" t="s">
        <v>463</v>
      </c>
      <c r="D41" s="121" t="s">
        <v>257</v>
      </c>
      <c r="E41" s="384">
        <v>1424</v>
      </c>
      <c r="F41" s="385">
        <v>1442</v>
      </c>
      <c r="G41" s="385">
        <v>1473</v>
      </c>
      <c r="H41" s="385">
        <v>1869</v>
      </c>
      <c r="I41" s="385">
        <v>2039</v>
      </c>
      <c r="J41" s="385">
        <v>2208</v>
      </c>
      <c r="K41" s="385">
        <v>1927</v>
      </c>
      <c r="L41" s="385">
        <v>2090</v>
      </c>
      <c r="M41" s="385">
        <v>2314</v>
      </c>
      <c r="N41" s="385">
        <v>2405</v>
      </c>
      <c r="O41" s="142">
        <f t="shared" si="0"/>
        <v>3.93258426966292</v>
      </c>
      <c r="Q41"/>
    </row>
    <row r="42" spans="1:17" s="8" customFormat="1" ht="12" customHeight="1">
      <c r="A42" s="514">
        <v>35</v>
      </c>
      <c r="B42" s="138"/>
      <c r="C42" s="399" t="s">
        <v>434</v>
      </c>
      <c r="D42" s="140" t="s">
        <v>256</v>
      </c>
      <c r="E42" s="395">
        <v>2253</v>
      </c>
      <c r="F42" s="396">
        <v>2281</v>
      </c>
      <c r="G42" s="396">
        <v>2285</v>
      </c>
      <c r="H42" s="396">
        <v>2332</v>
      </c>
      <c r="I42" s="396">
        <v>2267</v>
      </c>
      <c r="J42" s="396">
        <v>2257</v>
      </c>
      <c r="K42" s="396">
        <v>2322</v>
      </c>
      <c r="L42" s="396">
        <v>2312</v>
      </c>
      <c r="M42" s="396">
        <v>2267</v>
      </c>
      <c r="N42" s="396">
        <v>2394</v>
      </c>
      <c r="O42" s="143">
        <f t="shared" si="0"/>
        <v>5.602117335685919</v>
      </c>
      <c r="Q42"/>
    </row>
    <row r="43" spans="1:17" s="8" customFormat="1" ht="12" customHeight="1">
      <c r="A43" s="514">
        <v>36</v>
      </c>
      <c r="B43" s="149"/>
      <c r="C43" s="388" t="s">
        <v>165</v>
      </c>
      <c r="D43" s="121" t="s">
        <v>260</v>
      </c>
      <c r="E43" s="384">
        <v>2106</v>
      </c>
      <c r="F43" s="385">
        <v>2085</v>
      </c>
      <c r="G43" s="385">
        <v>1940</v>
      </c>
      <c r="H43" s="385">
        <v>2007</v>
      </c>
      <c r="I43" s="385">
        <v>2067</v>
      </c>
      <c r="J43" s="385">
        <v>1843</v>
      </c>
      <c r="K43" s="385">
        <v>2371</v>
      </c>
      <c r="L43" s="385">
        <v>2907</v>
      </c>
      <c r="M43" s="385">
        <v>2364</v>
      </c>
      <c r="N43" s="385">
        <v>2366</v>
      </c>
      <c r="O43" s="142">
        <f t="shared" si="0"/>
        <v>0.08460236886633776</v>
      </c>
      <c r="Q43"/>
    </row>
    <row r="44" spans="1:17" s="8" customFormat="1" ht="12" customHeight="1">
      <c r="A44" s="514">
        <v>37</v>
      </c>
      <c r="B44" s="138"/>
      <c r="C44" s="399" t="s">
        <v>587</v>
      </c>
      <c r="D44" s="140" t="s">
        <v>260</v>
      </c>
      <c r="E44" s="395">
        <v>3686</v>
      </c>
      <c r="F44" s="396">
        <v>3844</v>
      </c>
      <c r="G44" s="396">
        <v>3576</v>
      </c>
      <c r="H44" s="396">
        <v>3494</v>
      </c>
      <c r="I44" s="396">
        <v>3535</v>
      </c>
      <c r="J44" s="396">
        <v>3169</v>
      </c>
      <c r="K44" s="396">
        <v>3443</v>
      </c>
      <c r="L44" s="396">
        <v>2812</v>
      </c>
      <c r="M44" s="396">
        <v>2342</v>
      </c>
      <c r="N44" s="396">
        <v>2364</v>
      </c>
      <c r="O44" s="143">
        <f t="shared" si="0"/>
        <v>0.9393680614859123</v>
      </c>
      <c r="Q44"/>
    </row>
    <row r="45" spans="1:17" s="8" customFormat="1" ht="12" customHeight="1">
      <c r="A45" s="514">
        <v>38</v>
      </c>
      <c r="B45" s="149"/>
      <c r="C45" s="388" t="s">
        <v>178</v>
      </c>
      <c r="D45" s="121" t="s">
        <v>254</v>
      </c>
      <c r="E45" s="384">
        <v>3270</v>
      </c>
      <c r="F45" s="385">
        <v>3393</v>
      </c>
      <c r="G45" s="385">
        <v>3469</v>
      </c>
      <c r="H45" s="385">
        <v>3169</v>
      </c>
      <c r="I45" s="385">
        <v>3127</v>
      </c>
      <c r="J45" s="385">
        <v>2679</v>
      </c>
      <c r="K45" s="385">
        <v>2208</v>
      </c>
      <c r="L45" s="385">
        <v>2127</v>
      </c>
      <c r="M45" s="385">
        <v>2132</v>
      </c>
      <c r="N45" s="385">
        <v>2187</v>
      </c>
      <c r="O45" s="142">
        <f t="shared" si="0"/>
        <v>2.5797373358348974</v>
      </c>
      <c r="Q45"/>
    </row>
    <row r="46" spans="1:17" s="8" customFormat="1" ht="12" customHeight="1">
      <c r="A46" s="514">
        <v>39</v>
      </c>
      <c r="B46" s="138"/>
      <c r="C46" s="399" t="s">
        <v>426</v>
      </c>
      <c r="D46" s="140" t="s">
        <v>257</v>
      </c>
      <c r="E46" s="395">
        <v>2498</v>
      </c>
      <c r="F46" s="396">
        <v>2445</v>
      </c>
      <c r="G46" s="396">
        <v>2353</v>
      </c>
      <c r="H46" s="396">
        <v>2091</v>
      </c>
      <c r="I46" s="396">
        <v>2147</v>
      </c>
      <c r="J46" s="396">
        <v>2135</v>
      </c>
      <c r="K46" s="396">
        <v>2385</v>
      </c>
      <c r="L46" s="396">
        <v>2567</v>
      </c>
      <c r="M46" s="396">
        <v>2422</v>
      </c>
      <c r="N46" s="396">
        <v>2126</v>
      </c>
      <c r="O46" s="143">
        <f t="shared" si="0"/>
        <v>-12.221304706853841</v>
      </c>
      <c r="Q46"/>
    </row>
    <row r="47" spans="1:17" s="8" customFormat="1" ht="12" customHeight="1">
      <c r="A47" s="514">
        <v>40</v>
      </c>
      <c r="B47" s="149"/>
      <c r="C47" s="388" t="s">
        <v>158</v>
      </c>
      <c r="D47" s="121" t="s">
        <v>251</v>
      </c>
      <c r="E47" s="384">
        <v>3726</v>
      </c>
      <c r="F47" s="385">
        <v>3427</v>
      </c>
      <c r="G47" s="385">
        <v>3597</v>
      </c>
      <c r="H47" s="385">
        <v>3537</v>
      </c>
      <c r="I47" s="385">
        <v>3449</v>
      </c>
      <c r="J47" s="385">
        <v>3004</v>
      </c>
      <c r="K47" s="385">
        <v>2859</v>
      </c>
      <c r="L47" s="385">
        <v>2894</v>
      </c>
      <c r="M47" s="385">
        <v>2258</v>
      </c>
      <c r="N47" s="385">
        <v>2102</v>
      </c>
      <c r="O47" s="142">
        <f t="shared" si="0"/>
        <v>-6.908768821966338</v>
      </c>
      <c r="Q47"/>
    </row>
    <row r="48" spans="1:17" s="8" customFormat="1" ht="12" customHeight="1">
      <c r="A48" s="514">
        <v>41</v>
      </c>
      <c r="B48" s="138"/>
      <c r="C48" s="399" t="s">
        <v>433</v>
      </c>
      <c r="D48" s="140" t="s">
        <v>252</v>
      </c>
      <c r="E48" s="395">
        <v>1542</v>
      </c>
      <c r="F48" s="396">
        <v>1348</v>
      </c>
      <c r="G48" s="396">
        <v>1242</v>
      </c>
      <c r="H48" s="396">
        <v>1416</v>
      </c>
      <c r="I48" s="396">
        <v>1835</v>
      </c>
      <c r="J48" s="396">
        <v>2010</v>
      </c>
      <c r="K48" s="396">
        <v>2122</v>
      </c>
      <c r="L48" s="396">
        <v>2213</v>
      </c>
      <c r="M48" s="396">
        <v>2219</v>
      </c>
      <c r="N48" s="396">
        <v>2079</v>
      </c>
      <c r="O48" s="143">
        <f t="shared" si="0"/>
        <v>-6.309148264984232</v>
      </c>
      <c r="Q48"/>
    </row>
    <row r="49" spans="1:17" s="8" customFormat="1" ht="12" customHeight="1">
      <c r="A49" s="514">
        <v>42</v>
      </c>
      <c r="B49" s="149"/>
      <c r="C49" s="388" t="s">
        <v>541</v>
      </c>
      <c r="D49" s="121" t="s">
        <v>251</v>
      </c>
      <c r="E49" s="384">
        <v>1855</v>
      </c>
      <c r="F49" s="385">
        <v>1693</v>
      </c>
      <c r="G49" s="385">
        <v>1734</v>
      </c>
      <c r="H49" s="385">
        <v>1709</v>
      </c>
      <c r="I49" s="385">
        <v>1743</v>
      </c>
      <c r="J49" s="385">
        <v>1959</v>
      </c>
      <c r="K49" s="385">
        <v>1916</v>
      </c>
      <c r="L49" s="385">
        <v>1838</v>
      </c>
      <c r="M49" s="385">
        <v>1888</v>
      </c>
      <c r="N49" s="385">
        <v>2063</v>
      </c>
      <c r="O49" s="142">
        <f t="shared" si="0"/>
        <v>9.269067796610164</v>
      </c>
      <c r="Q49"/>
    </row>
    <row r="50" spans="1:17" s="8" customFormat="1" ht="12" customHeight="1">
      <c r="A50" s="514">
        <v>43</v>
      </c>
      <c r="B50" s="138"/>
      <c r="C50" s="399" t="s">
        <v>539</v>
      </c>
      <c r="D50" s="140" t="s">
        <v>256</v>
      </c>
      <c r="E50" s="395">
        <v>2015</v>
      </c>
      <c r="F50" s="396">
        <v>2038</v>
      </c>
      <c r="G50" s="396">
        <v>2017</v>
      </c>
      <c r="H50" s="396">
        <v>2055</v>
      </c>
      <c r="I50" s="396">
        <v>2016</v>
      </c>
      <c r="J50" s="396">
        <v>1990</v>
      </c>
      <c r="K50" s="396">
        <v>2056</v>
      </c>
      <c r="L50" s="396">
        <v>2023</v>
      </c>
      <c r="M50" s="396">
        <v>1971</v>
      </c>
      <c r="N50" s="396">
        <v>2056</v>
      </c>
      <c r="O50" s="143">
        <f t="shared" si="0"/>
        <v>4.312531709791978</v>
      </c>
      <c r="Q50"/>
    </row>
    <row r="51" spans="1:17" s="8" customFormat="1" ht="12" customHeight="1">
      <c r="A51" s="514">
        <v>44</v>
      </c>
      <c r="B51" s="149"/>
      <c r="C51" s="388" t="s">
        <v>164</v>
      </c>
      <c r="D51" s="121" t="s">
        <v>260</v>
      </c>
      <c r="E51" s="384">
        <v>2025</v>
      </c>
      <c r="F51" s="385">
        <v>2026</v>
      </c>
      <c r="G51" s="385">
        <v>1896</v>
      </c>
      <c r="H51" s="385">
        <v>1965</v>
      </c>
      <c r="I51" s="385">
        <v>2068</v>
      </c>
      <c r="J51" s="385">
        <v>1843</v>
      </c>
      <c r="K51" s="385">
        <v>2371</v>
      </c>
      <c r="L51" s="385">
        <v>2918</v>
      </c>
      <c r="M51" s="385">
        <v>2374</v>
      </c>
      <c r="N51" s="385">
        <v>1978</v>
      </c>
      <c r="O51" s="142">
        <f t="shared" si="0"/>
        <v>-16.680707666385842</v>
      </c>
      <c r="Q51"/>
    </row>
    <row r="52" spans="1:17" s="8" customFormat="1" ht="12" customHeight="1">
      <c r="A52" s="514">
        <v>45</v>
      </c>
      <c r="B52" s="138"/>
      <c r="C52" s="399" t="s">
        <v>26</v>
      </c>
      <c r="D52" s="140" t="s">
        <v>260</v>
      </c>
      <c r="E52" s="395">
        <v>2071</v>
      </c>
      <c r="F52" s="396">
        <v>2412</v>
      </c>
      <c r="G52" s="396">
        <v>2195</v>
      </c>
      <c r="H52" s="396">
        <v>2046</v>
      </c>
      <c r="I52" s="396">
        <v>1966</v>
      </c>
      <c r="J52" s="396">
        <v>1558</v>
      </c>
      <c r="K52" s="396">
        <v>2101</v>
      </c>
      <c r="L52" s="396">
        <v>2361</v>
      </c>
      <c r="M52" s="396">
        <v>1887</v>
      </c>
      <c r="N52" s="396">
        <v>1967</v>
      </c>
      <c r="O52" s="143">
        <f t="shared" si="0"/>
        <v>4.239533651298366</v>
      </c>
      <c r="Q52"/>
    </row>
    <row r="53" spans="1:17" s="8" customFormat="1" ht="12" customHeight="1">
      <c r="A53" s="514">
        <v>46</v>
      </c>
      <c r="B53" s="149"/>
      <c r="C53" s="388" t="s">
        <v>538</v>
      </c>
      <c r="D53" s="121" t="s">
        <v>252</v>
      </c>
      <c r="E53" s="384">
        <v>1125</v>
      </c>
      <c r="F53" s="385">
        <v>1319</v>
      </c>
      <c r="G53" s="385">
        <v>1209</v>
      </c>
      <c r="H53" s="385">
        <v>1754</v>
      </c>
      <c r="I53" s="385">
        <v>1889</v>
      </c>
      <c r="J53" s="385">
        <v>1843</v>
      </c>
      <c r="K53" s="385">
        <v>1911</v>
      </c>
      <c r="L53" s="385">
        <v>2133</v>
      </c>
      <c r="M53" s="385">
        <v>2023</v>
      </c>
      <c r="N53" s="385">
        <v>1962</v>
      </c>
      <c r="O53" s="142">
        <f t="shared" si="0"/>
        <v>-3.0153237765694563</v>
      </c>
      <c r="Q53"/>
    </row>
    <row r="54" spans="1:17" s="8" customFormat="1" ht="12" customHeight="1">
      <c r="A54" s="514">
        <v>47</v>
      </c>
      <c r="B54" s="138"/>
      <c r="C54" s="399" t="s">
        <v>359</v>
      </c>
      <c r="D54" s="140" t="s">
        <v>254</v>
      </c>
      <c r="E54" s="395">
        <v>2518</v>
      </c>
      <c r="F54" s="396">
        <v>2380</v>
      </c>
      <c r="G54" s="396">
        <v>2371</v>
      </c>
      <c r="H54" s="396">
        <v>2333</v>
      </c>
      <c r="I54" s="396">
        <v>2262</v>
      </c>
      <c r="J54" s="396">
        <v>2173</v>
      </c>
      <c r="K54" s="396">
        <v>2057</v>
      </c>
      <c r="L54" s="396">
        <v>2138</v>
      </c>
      <c r="M54" s="396">
        <v>1996</v>
      </c>
      <c r="N54" s="396">
        <v>1942</v>
      </c>
      <c r="O54" s="143">
        <f t="shared" si="0"/>
        <v>-2.7054108216432837</v>
      </c>
      <c r="Q54"/>
    </row>
    <row r="55" spans="1:17" s="8" customFormat="1" ht="12" customHeight="1">
      <c r="A55" s="514">
        <v>48</v>
      </c>
      <c r="B55" s="149"/>
      <c r="C55" s="388" t="s">
        <v>543</v>
      </c>
      <c r="D55" s="121" t="s">
        <v>252</v>
      </c>
      <c r="E55" s="384">
        <v>367</v>
      </c>
      <c r="F55" s="385">
        <v>605</v>
      </c>
      <c r="G55" s="385">
        <v>1627</v>
      </c>
      <c r="H55" s="385">
        <v>1722</v>
      </c>
      <c r="I55" s="385">
        <v>1724</v>
      </c>
      <c r="J55" s="385">
        <v>1650</v>
      </c>
      <c r="K55" s="385">
        <v>1858</v>
      </c>
      <c r="L55" s="385">
        <v>1831</v>
      </c>
      <c r="M55" s="385">
        <v>1837</v>
      </c>
      <c r="N55" s="385">
        <v>1900</v>
      </c>
      <c r="O55" s="142">
        <f t="shared" si="0"/>
        <v>3.4295046271094254</v>
      </c>
      <c r="Q55"/>
    </row>
    <row r="56" spans="1:17" s="8" customFormat="1" ht="12" customHeight="1">
      <c r="A56" s="514">
        <v>49</v>
      </c>
      <c r="B56" s="138"/>
      <c r="C56" s="399" t="s">
        <v>548</v>
      </c>
      <c r="D56" s="140" t="s">
        <v>252</v>
      </c>
      <c r="E56" s="395">
        <v>913</v>
      </c>
      <c r="F56" s="396">
        <v>1299</v>
      </c>
      <c r="G56" s="396">
        <v>1497</v>
      </c>
      <c r="H56" s="396">
        <v>1386</v>
      </c>
      <c r="I56" s="396">
        <v>1526</v>
      </c>
      <c r="J56" s="396">
        <v>1625</v>
      </c>
      <c r="K56" s="396">
        <v>1819</v>
      </c>
      <c r="L56" s="396">
        <v>1710</v>
      </c>
      <c r="M56" s="396">
        <v>1752</v>
      </c>
      <c r="N56" s="396">
        <v>1870</v>
      </c>
      <c r="O56" s="143">
        <f t="shared" si="0"/>
        <v>6.735159817351599</v>
      </c>
      <c r="Q56"/>
    </row>
    <row r="57" spans="1:17" s="8" customFormat="1" ht="12" customHeight="1">
      <c r="A57" s="514">
        <v>50</v>
      </c>
      <c r="B57" s="149"/>
      <c r="C57" s="388" t="s">
        <v>542</v>
      </c>
      <c r="D57" s="121" t="s">
        <v>265</v>
      </c>
      <c r="E57" s="384">
        <v>1136</v>
      </c>
      <c r="F57" s="385">
        <v>1285</v>
      </c>
      <c r="G57" s="385">
        <v>1436</v>
      </c>
      <c r="H57" s="385">
        <v>1472</v>
      </c>
      <c r="I57" s="385">
        <v>1612</v>
      </c>
      <c r="J57" s="385">
        <v>1815</v>
      </c>
      <c r="K57" s="385">
        <v>1937</v>
      </c>
      <c r="L57" s="385">
        <v>1878</v>
      </c>
      <c r="M57" s="385">
        <v>1857</v>
      </c>
      <c r="N57" s="385">
        <v>1823</v>
      </c>
      <c r="O57" s="142">
        <f t="shared" si="0"/>
        <v>-1.830910070005387</v>
      </c>
      <c r="Q57"/>
    </row>
    <row r="58" spans="1:15" ht="15" customHeight="1">
      <c r="A58" s="514">
        <v>51</v>
      </c>
      <c r="B58" s="544"/>
      <c r="C58" s="399" t="s">
        <v>545</v>
      </c>
      <c r="D58" s="140" t="s">
        <v>251</v>
      </c>
      <c r="E58" s="395">
        <v>1896</v>
      </c>
      <c r="F58" s="396">
        <v>1860</v>
      </c>
      <c r="G58" s="396">
        <v>1841</v>
      </c>
      <c r="H58" s="396">
        <v>1829</v>
      </c>
      <c r="I58" s="396">
        <v>1824</v>
      </c>
      <c r="J58" s="396">
        <v>1796</v>
      </c>
      <c r="K58" s="396">
        <v>1805</v>
      </c>
      <c r="L58" s="396">
        <v>1827</v>
      </c>
      <c r="M58" s="396">
        <v>1796</v>
      </c>
      <c r="N58" s="396">
        <v>1809</v>
      </c>
      <c r="O58" s="143">
        <f t="shared" si="0"/>
        <v>0.7238307349666018</v>
      </c>
    </row>
    <row r="59" spans="1:15" ht="12.75" customHeight="1">
      <c r="A59" s="514">
        <v>52</v>
      </c>
      <c r="B59" s="149"/>
      <c r="C59" s="388" t="s">
        <v>31</v>
      </c>
      <c r="D59" s="121" t="s">
        <v>251</v>
      </c>
      <c r="E59" s="384">
        <v>2283</v>
      </c>
      <c r="F59" s="385">
        <v>2211</v>
      </c>
      <c r="G59" s="385">
        <v>2191</v>
      </c>
      <c r="H59" s="385">
        <v>2294</v>
      </c>
      <c r="I59" s="385">
        <v>2381</v>
      </c>
      <c r="J59" s="385">
        <v>2310</v>
      </c>
      <c r="K59" s="385">
        <v>2270</v>
      </c>
      <c r="L59" s="385">
        <v>2233</v>
      </c>
      <c r="M59" s="385">
        <v>1911</v>
      </c>
      <c r="N59" s="385">
        <v>1782</v>
      </c>
      <c r="O59" s="142">
        <f t="shared" si="0"/>
        <v>-6.750392464678178</v>
      </c>
    </row>
    <row r="60" spans="1:15" ht="12.75" customHeight="1">
      <c r="A60" s="514">
        <v>53</v>
      </c>
      <c r="B60" s="544"/>
      <c r="C60" s="399" t="s">
        <v>547</v>
      </c>
      <c r="D60" s="140" t="s">
        <v>256</v>
      </c>
      <c r="E60" s="395">
        <v>1108</v>
      </c>
      <c r="F60" s="396">
        <v>1050</v>
      </c>
      <c r="G60" s="396">
        <v>1152</v>
      </c>
      <c r="H60" s="396">
        <v>1212</v>
      </c>
      <c r="I60" s="396">
        <v>1225</v>
      </c>
      <c r="J60" s="396">
        <v>1485</v>
      </c>
      <c r="K60" s="396">
        <v>1474</v>
      </c>
      <c r="L60" s="396">
        <v>1559</v>
      </c>
      <c r="M60" s="396">
        <v>1761</v>
      </c>
      <c r="N60" s="396">
        <v>1772</v>
      </c>
      <c r="O60" s="143">
        <f t="shared" si="0"/>
        <v>0.6246450880181609</v>
      </c>
    </row>
    <row r="61" spans="1:15" ht="12.75" customHeight="1">
      <c r="A61" s="514">
        <v>54</v>
      </c>
      <c r="B61" s="149"/>
      <c r="C61" s="388" t="s">
        <v>546</v>
      </c>
      <c r="D61" s="121" t="s">
        <v>252</v>
      </c>
      <c r="E61" s="384">
        <v>0</v>
      </c>
      <c r="F61" s="385">
        <v>291</v>
      </c>
      <c r="G61" s="385">
        <v>1460</v>
      </c>
      <c r="H61" s="385">
        <v>1362</v>
      </c>
      <c r="I61" s="385">
        <v>1306</v>
      </c>
      <c r="J61" s="385">
        <v>1326</v>
      </c>
      <c r="K61" s="385">
        <v>1454</v>
      </c>
      <c r="L61" s="385">
        <v>1706</v>
      </c>
      <c r="M61" s="385">
        <v>1791</v>
      </c>
      <c r="N61" s="385">
        <v>1732</v>
      </c>
      <c r="O61" s="142">
        <f t="shared" si="0"/>
        <v>-3.294249022892237</v>
      </c>
    </row>
    <row r="62" spans="1:15" ht="12.75" customHeight="1">
      <c r="A62" s="514">
        <v>55</v>
      </c>
      <c r="B62" s="544"/>
      <c r="C62" s="399" t="s">
        <v>19</v>
      </c>
      <c r="D62" s="140" t="s">
        <v>265</v>
      </c>
      <c r="E62" s="395">
        <v>2937</v>
      </c>
      <c r="F62" s="396">
        <v>2658</v>
      </c>
      <c r="G62" s="396">
        <v>2747</v>
      </c>
      <c r="H62" s="396">
        <v>2750</v>
      </c>
      <c r="I62" s="396">
        <v>2608</v>
      </c>
      <c r="J62" s="396">
        <v>2267</v>
      </c>
      <c r="K62" s="396">
        <v>2188</v>
      </c>
      <c r="L62" s="396">
        <v>2091</v>
      </c>
      <c r="M62" s="396">
        <v>1845</v>
      </c>
      <c r="N62" s="396">
        <v>1722</v>
      </c>
      <c r="O62" s="143">
        <f t="shared" si="0"/>
        <v>-6.666666666666665</v>
      </c>
    </row>
    <row r="63" spans="1:15" ht="12.75" customHeight="1">
      <c r="A63" s="514">
        <v>56</v>
      </c>
      <c r="B63" s="149"/>
      <c r="C63" s="388" t="s">
        <v>27</v>
      </c>
      <c r="D63" s="121" t="s">
        <v>252</v>
      </c>
      <c r="E63" s="384"/>
      <c r="F63" s="385">
        <v>4336</v>
      </c>
      <c r="G63" s="385">
        <v>14210</v>
      </c>
      <c r="H63" s="385">
        <v>13688</v>
      </c>
      <c r="I63" s="385">
        <v>9105</v>
      </c>
      <c r="J63" s="385">
        <v>2414</v>
      </c>
      <c r="K63" s="385">
        <v>2389</v>
      </c>
      <c r="L63" s="385">
        <v>2029</v>
      </c>
      <c r="M63" s="385">
        <v>1681</v>
      </c>
      <c r="N63" s="385">
        <v>1709</v>
      </c>
      <c r="O63" s="142">
        <f t="shared" si="0"/>
        <v>1.6656751933372904</v>
      </c>
    </row>
    <row r="64" spans="1:15" ht="12.75" customHeight="1">
      <c r="A64" s="514"/>
      <c r="B64" s="544"/>
      <c r="C64" s="399" t="s">
        <v>28</v>
      </c>
      <c r="D64" s="140" t="s">
        <v>252</v>
      </c>
      <c r="E64" s="395"/>
      <c r="F64" s="396">
        <v>4336</v>
      </c>
      <c r="G64" s="396">
        <v>14210</v>
      </c>
      <c r="H64" s="396">
        <v>13688</v>
      </c>
      <c r="I64" s="396">
        <v>9105</v>
      </c>
      <c r="J64" s="396">
        <v>2414</v>
      </c>
      <c r="K64" s="396">
        <v>2389</v>
      </c>
      <c r="L64" s="396">
        <v>2029</v>
      </c>
      <c r="M64" s="396">
        <v>1681</v>
      </c>
      <c r="N64" s="396">
        <v>1709</v>
      </c>
      <c r="O64" s="143">
        <f t="shared" si="0"/>
        <v>1.6656751933372904</v>
      </c>
    </row>
    <row r="65" spans="1:15" ht="12.75" customHeight="1">
      <c r="A65" s="514">
        <v>58</v>
      </c>
      <c r="B65" s="149"/>
      <c r="C65" s="388" t="s">
        <v>549</v>
      </c>
      <c r="D65" s="121" t="s">
        <v>251</v>
      </c>
      <c r="E65" s="384">
        <v>1734</v>
      </c>
      <c r="F65" s="385">
        <v>1706</v>
      </c>
      <c r="G65" s="385">
        <v>1712</v>
      </c>
      <c r="H65" s="385">
        <v>1744</v>
      </c>
      <c r="I65" s="385">
        <v>1730</v>
      </c>
      <c r="J65" s="385">
        <v>1709</v>
      </c>
      <c r="K65" s="385">
        <v>1723</v>
      </c>
      <c r="L65" s="385">
        <v>1738</v>
      </c>
      <c r="M65" s="385">
        <v>1709</v>
      </c>
      <c r="N65" s="385">
        <v>1686</v>
      </c>
      <c r="O65" s="142">
        <f t="shared" si="0"/>
        <v>-1.345816266822708</v>
      </c>
    </row>
    <row r="66" spans="1:15" ht="12.75" customHeight="1">
      <c r="A66" s="514">
        <v>59</v>
      </c>
      <c r="B66" s="544"/>
      <c r="C66" s="399" t="s">
        <v>551</v>
      </c>
      <c r="D66" s="140" t="s">
        <v>252</v>
      </c>
      <c r="E66" s="395">
        <v>0</v>
      </c>
      <c r="F66" s="396">
        <v>261</v>
      </c>
      <c r="G66" s="396">
        <v>1474</v>
      </c>
      <c r="H66" s="396">
        <v>1331</v>
      </c>
      <c r="I66" s="396">
        <v>1505</v>
      </c>
      <c r="J66" s="396">
        <v>1560</v>
      </c>
      <c r="K66" s="396">
        <v>1631</v>
      </c>
      <c r="L66" s="396">
        <v>1696</v>
      </c>
      <c r="M66" s="396">
        <v>1639</v>
      </c>
      <c r="N66" s="396">
        <v>1631</v>
      </c>
      <c r="O66" s="143">
        <f t="shared" si="0"/>
        <v>-0.48810250152532264</v>
      </c>
    </row>
    <row r="67" spans="1:15" ht="12.75" customHeight="1">
      <c r="A67" s="514">
        <v>60</v>
      </c>
      <c r="B67" s="149"/>
      <c r="C67" s="388" t="s">
        <v>2</v>
      </c>
      <c r="D67" s="121" t="s">
        <v>258</v>
      </c>
      <c r="E67" s="384">
        <v>1374</v>
      </c>
      <c r="F67" s="385">
        <v>1503</v>
      </c>
      <c r="G67" s="385">
        <v>1555</v>
      </c>
      <c r="H67" s="385">
        <v>1689</v>
      </c>
      <c r="I67" s="385">
        <v>1611</v>
      </c>
      <c r="J67" s="385">
        <v>1566</v>
      </c>
      <c r="K67" s="385">
        <v>1732</v>
      </c>
      <c r="L67" s="385">
        <v>1718</v>
      </c>
      <c r="M67" s="385">
        <v>1630</v>
      </c>
      <c r="N67" s="385">
        <v>1629</v>
      </c>
      <c r="O67" s="142">
        <f t="shared" si="0"/>
        <v>-0.06134969325153339</v>
      </c>
    </row>
    <row r="68" spans="1:15" ht="12.75" customHeight="1">
      <c r="A68" s="514">
        <v>61</v>
      </c>
      <c r="B68" s="544"/>
      <c r="C68" s="399" t="s">
        <v>552</v>
      </c>
      <c r="D68" s="140" t="s">
        <v>265</v>
      </c>
      <c r="E68" s="395">
        <v>1291</v>
      </c>
      <c r="F68" s="396">
        <v>1294</v>
      </c>
      <c r="G68" s="396">
        <v>1377</v>
      </c>
      <c r="H68" s="396">
        <v>1422</v>
      </c>
      <c r="I68" s="396">
        <v>1456</v>
      </c>
      <c r="J68" s="396">
        <v>1460</v>
      </c>
      <c r="K68" s="396">
        <v>1472</v>
      </c>
      <c r="L68" s="396">
        <v>1565</v>
      </c>
      <c r="M68" s="396">
        <v>1583</v>
      </c>
      <c r="N68" s="396">
        <v>1629</v>
      </c>
      <c r="O68" s="143">
        <f t="shared" si="0"/>
        <v>2.905874921036</v>
      </c>
    </row>
    <row r="69" spans="1:15" ht="12.75" customHeight="1">
      <c r="A69" s="514">
        <v>62</v>
      </c>
      <c r="B69" s="149"/>
      <c r="C69" s="388" t="s">
        <v>540</v>
      </c>
      <c r="D69" s="121" t="s">
        <v>260</v>
      </c>
      <c r="E69" s="384">
        <v>1181</v>
      </c>
      <c r="F69" s="385">
        <v>1273</v>
      </c>
      <c r="G69" s="385">
        <v>1356</v>
      </c>
      <c r="H69" s="385">
        <v>1347</v>
      </c>
      <c r="I69" s="385">
        <v>1415</v>
      </c>
      <c r="J69" s="385">
        <v>1474</v>
      </c>
      <c r="K69" s="385">
        <v>1568</v>
      </c>
      <c r="L69" s="385">
        <v>1730</v>
      </c>
      <c r="M69" s="385">
        <v>1949</v>
      </c>
      <c r="N69" s="385">
        <v>1617</v>
      </c>
      <c r="O69" s="142">
        <f t="shared" si="0"/>
        <v>-17.03437660338635</v>
      </c>
    </row>
    <row r="70" spans="1:15" ht="12.75" customHeight="1">
      <c r="A70" s="514">
        <v>63</v>
      </c>
      <c r="B70" s="544"/>
      <c r="C70" s="399" t="s">
        <v>553</v>
      </c>
      <c r="D70" s="140" t="s">
        <v>256</v>
      </c>
      <c r="E70" s="395">
        <v>1658</v>
      </c>
      <c r="F70" s="396">
        <v>1579</v>
      </c>
      <c r="G70" s="396">
        <v>1575</v>
      </c>
      <c r="H70" s="396">
        <v>1557</v>
      </c>
      <c r="I70" s="396">
        <v>1485</v>
      </c>
      <c r="J70" s="396">
        <v>1459</v>
      </c>
      <c r="K70" s="396">
        <v>1571</v>
      </c>
      <c r="L70" s="396">
        <v>1526</v>
      </c>
      <c r="M70" s="396">
        <v>1542</v>
      </c>
      <c r="N70" s="396">
        <v>1613</v>
      </c>
      <c r="O70" s="143">
        <f t="shared" si="0"/>
        <v>4.604409857328151</v>
      </c>
    </row>
    <row r="71" spans="1:15" ht="12.75" customHeight="1">
      <c r="A71" s="514">
        <v>64</v>
      </c>
      <c r="B71" s="149"/>
      <c r="C71" s="388" t="s">
        <v>544</v>
      </c>
      <c r="D71" s="121" t="s">
        <v>265</v>
      </c>
      <c r="E71" s="384">
        <v>2086</v>
      </c>
      <c r="F71" s="385">
        <v>1853</v>
      </c>
      <c r="G71" s="385">
        <v>1855</v>
      </c>
      <c r="H71" s="385">
        <v>2100</v>
      </c>
      <c r="I71" s="385">
        <v>1941</v>
      </c>
      <c r="J71" s="385">
        <v>1691</v>
      </c>
      <c r="K71" s="385">
        <v>1697</v>
      </c>
      <c r="L71" s="385">
        <v>1816</v>
      </c>
      <c r="M71" s="385">
        <v>1821</v>
      </c>
      <c r="N71" s="385">
        <v>1556</v>
      </c>
      <c r="O71" s="142">
        <f t="shared" si="0"/>
        <v>-14.55244371224602</v>
      </c>
    </row>
    <row r="72" spans="1:15" ht="12.75" customHeight="1">
      <c r="A72" s="514">
        <v>65</v>
      </c>
      <c r="B72" s="544"/>
      <c r="C72" s="399" t="s">
        <v>554</v>
      </c>
      <c r="D72" s="140" t="s">
        <v>260</v>
      </c>
      <c r="E72" s="395">
        <v>919</v>
      </c>
      <c r="F72" s="396">
        <v>840</v>
      </c>
      <c r="G72" s="396">
        <v>828</v>
      </c>
      <c r="H72" s="396">
        <v>859</v>
      </c>
      <c r="I72" s="396">
        <v>1036</v>
      </c>
      <c r="J72" s="396">
        <v>994</v>
      </c>
      <c r="K72" s="396">
        <v>1072</v>
      </c>
      <c r="L72" s="396">
        <v>1441</v>
      </c>
      <c r="M72" s="396">
        <v>1507</v>
      </c>
      <c r="N72" s="396">
        <v>1555</v>
      </c>
      <c r="O72" s="143">
        <f t="shared" si="0"/>
        <v>3.1851360318513544</v>
      </c>
    </row>
    <row r="73" spans="1:15" ht="12.75" customHeight="1">
      <c r="A73" s="514">
        <v>66</v>
      </c>
      <c r="B73" s="149"/>
      <c r="C73" s="388" t="s">
        <v>550</v>
      </c>
      <c r="D73" s="121" t="s">
        <v>251</v>
      </c>
      <c r="E73" s="384">
        <v>1242</v>
      </c>
      <c r="F73" s="385">
        <v>1172</v>
      </c>
      <c r="G73" s="385">
        <v>1226</v>
      </c>
      <c r="H73" s="385">
        <v>1297</v>
      </c>
      <c r="I73" s="385">
        <v>1264</v>
      </c>
      <c r="J73" s="385">
        <v>1376</v>
      </c>
      <c r="K73" s="385">
        <v>1507</v>
      </c>
      <c r="L73" s="385">
        <v>1612</v>
      </c>
      <c r="M73" s="385">
        <v>1643</v>
      </c>
      <c r="N73" s="385">
        <v>1517</v>
      </c>
      <c r="O73" s="142">
        <f>((N73/M73)-1)*100</f>
        <v>-7.6688983566646325</v>
      </c>
    </row>
    <row r="74" spans="1:15" ht="12.75" customHeight="1">
      <c r="A74" s="514">
        <v>67</v>
      </c>
      <c r="B74" s="544"/>
      <c r="C74" s="399" t="s">
        <v>667</v>
      </c>
      <c r="D74" s="140" t="s">
        <v>252</v>
      </c>
      <c r="E74" s="395">
        <v>898</v>
      </c>
      <c r="F74" s="396">
        <v>1006</v>
      </c>
      <c r="G74" s="396">
        <v>912</v>
      </c>
      <c r="H74" s="396">
        <v>854</v>
      </c>
      <c r="I74" s="396">
        <v>1221</v>
      </c>
      <c r="J74" s="396">
        <v>1186</v>
      </c>
      <c r="K74" s="396">
        <v>1437</v>
      </c>
      <c r="L74" s="396">
        <v>1344</v>
      </c>
      <c r="M74" s="396">
        <v>1460</v>
      </c>
      <c r="N74" s="396">
        <v>1517</v>
      </c>
      <c r="O74" s="143">
        <f>((N74/M74)-1)*100</f>
        <v>3.904109589041105</v>
      </c>
    </row>
    <row r="75" spans="1:15" ht="12.75" customHeight="1">
      <c r="A75" s="514">
        <v>68</v>
      </c>
      <c r="B75" s="351"/>
      <c r="C75" s="473" t="s">
        <v>668</v>
      </c>
      <c r="D75" s="417" t="s">
        <v>260</v>
      </c>
      <c r="E75" s="400">
        <v>1148</v>
      </c>
      <c r="F75" s="401">
        <v>1213</v>
      </c>
      <c r="G75" s="401">
        <v>1188</v>
      </c>
      <c r="H75" s="401">
        <v>1223</v>
      </c>
      <c r="I75" s="401">
        <v>1355</v>
      </c>
      <c r="J75" s="401">
        <v>1484</v>
      </c>
      <c r="K75" s="401">
        <v>1561</v>
      </c>
      <c r="L75" s="401">
        <v>1483</v>
      </c>
      <c r="M75" s="401">
        <v>1461</v>
      </c>
      <c r="N75" s="401">
        <v>1510</v>
      </c>
      <c r="O75" s="416">
        <f>((N75/M75)-1)*100</f>
        <v>3.3538672142368275</v>
      </c>
    </row>
    <row r="76" ht="15" customHeight="1">
      <c r="C76" s="2" t="s">
        <v>451</v>
      </c>
    </row>
    <row r="77" ht="12.75" customHeight="1">
      <c r="C77" s="5" t="s">
        <v>570</v>
      </c>
    </row>
    <row r="78" ht="12.75">
      <c r="C78" s="5"/>
    </row>
  </sheetData>
  <mergeCells count="5">
    <mergeCell ref="B2:O2"/>
    <mergeCell ref="B3:O3"/>
    <mergeCell ref="B4:O4"/>
    <mergeCell ref="A5:A7"/>
    <mergeCell ref="C5:D6"/>
  </mergeCells>
  <printOptions horizontalCentered="1"/>
  <pageMargins left="0.6692913385826772" right="0.6692913385826772" top="0.5118110236220472" bottom="0.2755905511811024"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Sheet47"/>
  <dimension ref="A1:R78"/>
  <sheetViews>
    <sheetView workbookViewId="0" topLeftCell="A1">
      <selection activeCell="T16" sqref="T16"/>
    </sheetView>
  </sheetViews>
  <sheetFormatPr defaultColWidth="9.140625" defaultRowHeight="12.75"/>
  <cols>
    <col min="1" max="2" width="3.7109375" style="0" customWidth="1"/>
    <col min="3" max="3" width="0.85546875" style="0" customWidth="1"/>
    <col min="4" max="4" width="20.7109375" style="0" customWidth="1"/>
    <col min="5" max="5" width="3.140625" style="0" customWidth="1"/>
    <col min="6" max="6" width="8.7109375" style="0" customWidth="1"/>
    <col min="7" max="10" width="8.7109375" style="0" hidden="1" customWidth="1"/>
    <col min="11" max="15" width="8.7109375" style="0" customWidth="1"/>
    <col min="16" max="16" width="6.7109375" style="0" customWidth="1"/>
    <col min="17" max="17" width="1.28515625" style="0" customWidth="1"/>
    <col min="18" max="18" width="7.57421875" style="0" customWidth="1"/>
  </cols>
  <sheetData>
    <row r="1" spans="2:16" ht="14.25" customHeight="1">
      <c r="B1" s="1"/>
      <c r="C1" s="24"/>
      <c r="D1" s="713"/>
      <c r="E1" s="713"/>
      <c r="F1" s="13"/>
      <c r="G1" s="13"/>
      <c r="H1" s="13"/>
      <c r="I1" s="13"/>
      <c r="J1" s="13"/>
      <c r="K1" s="13"/>
      <c r="L1" s="13"/>
      <c r="M1" s="13"/>
      <c r="N1" s="13"/>
      <c r="O1" s="13"/>
      <c r="P1" s="11" t="s">
        <v>605</v>
      </c>
    </row>
    <row r="2" spans="2:16" ht="30" customHeight="1">
      <c r="B2" s="1"/>
      <c r="C2" s="714" t="s">
        <v>454</v>
      </c>
      <c r="D2" s="714"/>
      <c r="E2" s="714"/>
      <c r="F2" s="714"/>
      <c r="G2" s="714"/>
      <c r="H2" s="714"/>
      <c r="I2" s="714"/>
      <c r="J2" s="714"/>
      <c r="K2" s="714"/>
      <c r="L2" s="714"/>
      <c r="M2" s="714"/>
      <c r="N2" s="714"/>
      <c r="O2" s="714"/>
      <c r="P2" s="714"/>
    </row>
    <row r="3" spans="2:16" ht="15" customHeight="1">
      <c r="B3" s="1"/>
      <c r="C3" s="785" t="s">
        <v>494</v>
      </c>
      <c r="D3" s="785"/>
      <c r="E3" s="785"/>
      <c r="F3" s="785"/>
      <c r="G3" s="785"/>
      <c r="H3" s="785"/>
      <c r="I3" s="785"/>
      <c r="J3" s="785"/>
      <c r="K3" s="785"/>
      <c r="L3" s="785"/>
      <c r="M3" s="785"/>
      <c r="N3" s="785"/>
      <c r="O3" s="785"/>
      <c r="P3" s="785"/>
    </row>
    <row r="4" spans="3:16" ht="12" customHeight="1">
      <c r="C4" s="715" t="s">
        <v>273</v>
      </c>
      <c r="D4" s="715"/>
      <c r="E4" s="715"/>
      <c r="F4" s="715"/>
      <c r="G4" s="715"/>
      <c r="H4" s="715"/>
      <c r="I4" s="715"/>
      <c r="J4" s="715"/>
      <c r="K4" s="715"/>
      <c r="L4" s="715"/>
      <c r="M4" s="715"/>
      <c r="N4" s="715"/>
      <c r="O4" s="715"/>
      <c r="P4" s="715"/>
    </row>
    <row r="5" spans="2:16" s="14" customFormat="1" ht="12.75" customHeight="1">
      <c r="B5" s="723" t="s">
        <v>368</v>
      </c>
      <c r="C5" s="101"/>
      <c r="D5" s="724" t="s">
        <v>147</v>
      </c>
      <c r="E5" s="729"/>
      <c r="F5" s="110"/>
      <c r="G5" s="110"/>
      <c r="H5" s="110"/>
      <c r="I5" s="110"/>
      <c r="J5" s="111"/>
      <c r="K5" s="111"/>
      <c r="L5" s="111"/>
      <c r="M5" s="111"/>
      <c r="N5" s="111"/>
      <c r="O5" s="111"/>
      <c r="P5" s="112" t="s">
        <v>460</v>
      </c>
    </row>
    <row r="6" spans="2:16" s="14" customFormat="1" ht="12.75" customHeight="1">
      <c r="B6" s="723"/>
      <c r="C6" s="102"/>
      <c r="D6" s="730"/>
      <c r="E6" s="731"/>
      <c r="F6" s="108">
        <v>2000</v>
      </c>
      <c r="G6" s="108">
        <v>2001</v>
      </c>
      <c r="H6" s="108">
        <v>2002</v>
      </c>
      <c r="I6" s="108">
        <v>2003</v>
      </c>
      <c r="J6" s="108">
        <v>2004</v>
      </c>
      <c r="K6" s="108">
        <v>2005</v>
      </c>
      <c r="L6" s="108">
        <v>2006</v>
      </c>
      <c r="M6" s="108">
        <v>2007</v>
      </c>
      <c r="N6" s="108">
        <v>2008</v>
      </c>
      <c r="O6" s="108">
        <v>2009</v>
      </c>
      <c r="P6" s="113" t="s">
        <v>617</v>
      </c>
    </row>
    <row r="7" spans="2:16" s="14" customFormat="1" ht="9.75" customHeight="1">
      <c r="B7" s="723"/>
      <c r="C7" s="103"/>
      <c r="D7" s="125"/>
      <c r="E7" s="126"/>
      <c r="F7" s="114"/>
      <c r="G7" s="114"/>
      <c r="H7" s="114"/>
      <c r="I7" s="114"/>
      <c r="J7" s="114"/>
      <c r="K7" s="114"/>
      <c r="L7" s="114"/>
      <c r="M7" s="114"/>
      <c r="N7" s="114"/>
      <c r="O7" s="115"/>
      <c r="P7" s="120" t="s">
        <v>269</v>
      </c>
    </row>
    <row r="8" spans="1:18" ht="12.75" customHeight="1">
      <c r="A8" s="48"/>
      <c r="B8" s="511">
        <v>1</v>
      </c>
      <c r="C8" s="144"/>
      <c r="D8" s="466" t="s">
        <v>169</v>
      </c>
      <c r="E8" s="145" t="s">
        <v>253</v>
      </c>
      <c r="F8" s="549">
        <v>302.545</v>
      </c>
      <c r="G8" s="549">
        <v>296.62</v>
      </c>
      <c r="H8" s="549">
        <v>302.744</v>
      </c>
      <c r="I8" s="549">
        <v>307.353</v>
      </c>
      <c r="J8" s="549">
        <v>330.865</v>
      </c>
      <c r="K8" s="549">
        <v>345.819</v>
      </c>
      <c r="L8" s="549">
        <v>353.576</v>
      </c>
      <c r="M8" s="549">
        <v>374.152</v>
      </c>
      <c r="N8" s="549">
        <v>384.21</v>
      </c>
      <c r="O8" s="549">
        <v>346.668</v>
      </c>
      <c r="P8" s="550">
        <f>((O8/N8)-1)*100</f>
        <v>-9.771218864683373</v>
      </c>
      <c r="R8" s="693"/>
    </row>
    <row r="9" spans="1:18" ht="12.75" customHeight="1">
      <c r="A9" s="22"/>
      <c r="B9" s="511">
        <v>2</v>
      </c>
      <c r="C9" s="147"/>
      <c r="D9" s="467" t="s">
        <v>18</v>
      </c>
      <c r="E9" s="117" t="s">
        <v>255</v>
      </c>
      <c r="F9" s="469">
        <v>116.003</v>
      </c>
      <c r="G9" s="469">
        <v>114.813</v>
      </c>
      <c r="H9" s="469">
        <v>113.944</v>
      </c>
      <c r="I9" s="469">
        <v>126.128</v>
      </c>
      <c r="J9" s="469">
        <v>135.511</v>
      </c>
      <c r="K9" s="469">
        <v>145.835</v>
      </c>
      <c r="L9" s="469">
        <v>151.705</v>
      </c>
      <c r="M9" s="469">
        <v>165.512</v>
      </c>
      <c r="N9" s="469">
        <v>171.237</v>
      </c>
      <c r="O9" s="469">
        <v>142.116</v>
      </c>
      <c r="P9" s="148">
        <f aca="true" t="shared" si="0" ref="P9:P72">((O9/N9)-1)*100</f>
        <v>-17.006254489391882</v>
      </c>
      <c r="R9" s="693"/>
    </row>
    <row r="10" spans="1:18" ht="12.75" customHeight="1">
      <c r="A10" s="22"/>
      <c r="B10" s="511">
        <v>3</v>
      </c>
      <c r="C10" s="46"/>
      <c r="D10" s="468" t="s">
        <v>466</v>
      </c>
      <c r="E10" s="146" t="s">
        <v>256</v>
      </c>
      <c r="F10" s="335">
        <v>76.95</v>
      </c>
      <c r="G10" s="335">
        <v>82.948</v>
      </c>
      <c r="H10" s="335">
        <v>86.724</v>
      </c>
      <c r="I10" s="335">
        <v>93.562</v>
      </c>
      <c r="J10" s="335">
        <v>99.529</v>
      </c>
      <c r="K10" s="335">
        <v>108.253</v>
      </c>
      <c r="L10" s="335">
        <v>115.529</v>
      </c>
      <c r="M10" s="335">
        <v>118.19</v>
      </c>
      <c r="N10" s="335">
        <v>118.915</v>
      </c>
      <c r="O10" s="335">
        <v>94.762</v>
      </c>
      <c r="P10" s="116">
        <f t="shared" si="0"/>
        <v>-20.31114661733171</v>
      </c>
      <c r="R10" s="693"/>
    </row>
    <row r="11" spans="1:18" ht="12.75" customHeight="1">
      <c r="A11" s="22"/>
      <c r="B11" s="511">
        <v>4</v>
      </c>
      <c r="C11" s="147"/>
      <c r="D11" s="467" t="s">
        <v>2</v>
      </c>
      <c r="E11" s="117" t="s">
        <v>258</v>
      </c>
      <c r="F11" s="469">
        <v>91.279</v>
      </c>
      <c r="G11" s="469">
        <v>89.518</v>
      </c>
      <c r="H11" s="469">
        <v>89.244</v>
      </c>
      <c r="I11" s="469">
        <v>92.418</v>
      </c>
      <c r="J11" s="469">
        <v>90.81</v>
      </c>
      <c r="K11" s="469">
        <v>93.308</v>
      </c>
      <c r="L11" s="469">
        <v>96.527</v>
      </c>
      <c r="M11" s="469">
        <v>92.561</v>
      </c>
      <c r="N11" s="469">
        <v>92.523</v>
      </c>
      <c r="O11" s="469">
        <v>79.846</v>
      </c>
      <c r="P11" s="148">
        <f t="shared" si="0"/>
        <v>-13.701458015844704</v>
      </c>
      <c r="R11" s="693"/>
    </row>
    <row r="12" spans="1:18" ht="12.75" customHeight="1">
      <c r="A12" s="22"/>
      <c r="B12" s="511">
        <v>5</v>
      </c>
      <c r="C12" s="46"/>
      <c r="D12" s="468" t="s">
        <v>461</v>
      </c>
      <c r="E12" s="146" t="s">
        <v>253</v>
      </c>
      <c r="F12" s="335">
        <v>42.044</v>
      </c>
      <c r="G12" s="335">
        <v>48.073</v>
      </c>
      <c r="H12" s="335">
        <v>48.46</v>
      </c>
      <c r="I12" s="335">
        <v>40.757</v>
      </c>
      <c r="J12" s="335">
        <v>49.909</v>
      </c>
      <c r="K12" s="335">
        <v>47.133</v>
      </c>
      <c r="L12" s="335">
        <v>56.794</v>
      </c>
      <c r="M12" s="335">
        <v>62.516</v>
      </c>
      <c r="N12" s="335">
        <v>74.366</v>
      </c>
      <c r="O12" s="335">
        <v>73.492</v>
      </c>
      <c r="P12" s="116">
        <f t="shared" si="0"/>
        <v>-1.1752682677567683</v>
      </c>
      <c r="R12" s="693"/>
    </row>
    <row r="13" spans="1:18" ht="12.75" customHeight="1">
      <c r="A13" s="22"/>
      <c r="B13" s="511">
        <v>6</v>
      </c>
      <c r="C13" s="147"/>
      <c r="D13" s="467" t="s">
        <v>170</v>
      </c>
      <c r="E13" s="117" t="s">
        <v>258</v>
      </c>
      <c r="F13" s="469">
        <v>63.885</v>
      </c>
      <c r="G13" s="469">
        <v>65.356</v>
      </c>
      <c r="H13" s="469">
        <v>63.754</v>
      </c>
      <c r="I13" s="469">
        <v>67.382</v>
      </c>
      <c r="J13" s="469">
        <v>71.878</v>
      </c>
      <c r="K13" s="469">
        <v>70.801</v>
      </c>
      <c r="L13" s="469">
        <v>69.973</v>
      </c>
      <c r="M13" s="469">
        <v>73.897</v>
      </c>
      <c r="N13" s="469">
        <v>75.636</v>
      </c>
      <c r="O13" s="469">
        <v>69.228</v>
      </c>
      <c r="P13" s="148">
        <f t="shared" si="0"/>
        <v>-8.472156116135176</v>
      </c>
      <c r="R13" s="693"/>
    </row>
    <row r="14" spans="1:18" ht="12.75" customHeight="1">
      <c r="A14" s="22"/>
      <c r="B14" s="511">
        <v>7</v>
      </c>
      <c r="C14" s="46"/>
      <c r="D14" s="468" t="s">
        <v>157</v>
      </c>
      <c r="E14" s="146" t="s">
        <v>257</v>
      </c>
      <c r="F14" s="335"/>
      <c r="G14" s="335">
        <v>41.134</v>
      </c>
      <c r="H14" s="335">
        <v>42.242</v>
      </c>
      <c r="I14" s="335">
        <v>48.264</v>
      </c>
      <c r="J14" s="335">
        <v>52.637</v>
      </c>
      <c r="K14" s="335">
        <v>55.184</v>
      </c>
      <c r="L14" s="335">
        <v>60.023</v>
      </c>
      <c r="M14" s="335">
        <v>62.128</v>
      </c>
      <c r="N14" s="335">
        <v>61.869</v>
      </c>
      <c r="O14" s="335">
        <v>55.84</v>
      </c>
      <c r="P14" s="116">
        <f t="shared" si="0"/>
        <v>-9.744783332525165</v>
      </c>
      <c r="R14" s="693"/>
    </row>
    <row r="15" spans="1:18" ht="12.75" customHeight="1">
      <c r="A15" s="22"/>
      <c r="B15" s="511">
        <v>8</v>
      </c>
      <c r="C15" s="147"/>
      <c r="D15" s="467" t="s">
        <v>342</v>
      </c>
      <c r="E15" s="117" t="s">
        <v>254</v>
      </c>
      <c r="F15" s="469">
        <v>52.501</v>
      </c>
      <c r="G15" s="469">
        <v>54.831</v>
      </c>
      <c r="H15" s="469">
        <v>55.731</v>
      </c>
      <c r="I15" s="469">
        <v>55.931</v>
      </c>
      <c r="J15" s="469">
        <v>57.616</v>
      </c>
      <c r="K15" s="469">
        <v>60.686</v>
      </c>
      <c r="L15" s="469">
        <v>64.033</v>
      </c>
      <c r="M15" s="469">
        <v>66.279</v>
      </c>
      <c r="N15" s="469">
        <v>65.267</v>
      </c>
      <c r="O15" s="469">
        <v>54.708</v>
      </c>
      <c r="P15" s="148">
        <f t="shared" si="0"/>
        <v>-16.178160479262104</v>
      </c>
      <c r="R15" s="693"/>
    </row>
    <row r="16" spans="1:18" ht="12.75" customHeight="1">
      <c r="A16" s="22"/>
      <c r="B16" s="511">
        <v>9</v>
      </c>
      <c r="C16" s="46"/>
      <c r="D16" s="468" t="s">
        <v>182</v>
      </c>
      <c r="E16" s="146" t="s">
        <v>257</v>
      </c>
      <c r="F16" s="335">
        <v>21.958</v>
      </c>
      <c r="G16" s="335">
        <v>24.768</v>
      </c>
      <c r="H16" s="335">
        <v>28.481</v>
      </c>
      <c r="I16" s="335">
        <v>30.385</v>
      </c>
      <c r="J16" s="335">
        <v>32.304</v>
      </c>
      <c r="K16" s="335">
        <v>34.99</v>
      </c>
      <c r="L16" s="335">
        <v>40.742</v>
      </c>
      <c r="M16" s="335">
        <v>45.935</v>
      </c>
      <c r="N16" s="335">
        <v>50.182</v>
      </c>
      <c r="O16" s="335">
        <v>48.343</v>
      </c>
      <c r="P16" s="116">
        <f t="shared" si="0"/>
        <v>-3.6646606352875533</v>
      </c>
      <c r="R16" s="693"/>
    </row>
    <row r="17" spans="1:18" ht="12.75" customHeight="1">
      <c r="A17" s="22"/>
      <c r="B17" s="511">
        <v>10</v>
      </c>
      <c r="C17" s="147"/>
      <c r="D17" s="467" t="s">
        <v>171</v>
      </c>
      <c r="E17" s="117" t="s">
        <v>254</v>
      </c>
      <c r="F17" s="469">
        <v>47.892</v>
      </c>
      <c r="G17" s="469">
        <v>50.654</v>
      </c>
      <c r="H17" s="469">
        <v>51.185</v>
      </c>
      <c r="I17" s="469">
        <v>51.028</v>
      </c>
      <c r="J17" s="469">
        <v>53.289</v>
      </c>
      <c r="K17" s="469">
        <v>53.843</v>
      </c>
      <c r="L17" s="469">
        <v>51.911</v>
      </c>
      <c r="M17" s="469">
        <v>52.739</v>
      </c>
      <c r="N17" s="469">
        <v>52.965</v>
      </c>
      <c r="O17" s="469">
        <v>45.442</v>
      </c>
      <c r="P17" s="148">
        <f t="shared" si="0"/>
        <v>-14.203719437364304</v>
      </c>
      <c r="R17" s="693"/>
    </row>
    <row r="18" spans="1:18" ht="12.75" customHeight="1">
      <c r="A18" s="22"/>
      <c r="B18" s="511">
        <v>11</v>
      </c>
      <c r="C18" s="46"/>
      <c r="D18" s="468" t="s">
        <v>181</v>
      </c>
      <c r="E18" s="146" t="s">
        <v>260</v>
      </c>
      <c r="F18" s="335">
        <v>43.797</v>
      </c>
      <c r="G18" s="335">
        <v>43.134</v>
      </c>
      <c r="H18" s="335">
        <v>44.408</v>
      </c>
      <c r="I18" s="335">
        <v>46.949</v>
      </c>
      <c r="J18" s="335">
        <v>45.88</v>
      </c>
      <c r="K18" s="335">
        <v>42.64</v>
      </c>
      <c r="L18" s="335">
        <v>44.425</v>
      </c>
      <c r="M18" s="335">
        <v>48.358</v>
      </c>
      <c r="N18" s="335">
        <v>46.469</v>
      </c>
      <c r="O18" s="335">
        <v>42.708</v>
      </c>
      <c r="P18" s="116">
        <f t="shared" si="0"/>
        <v>-8.093567754847319</v>
      </c>
      <c r="R18" s="693"/>
    </row>
    <row r="19" spans="1:18" ht="12.75" customHeight="1">
      <c r="A19" s="22"/>
      <c r="B19" s="511">
        <v>12</v>
      </c>
      <c r="C19" s="147"/>
      <c r="D19" s="467" t="s">
        <v>347</v>
      </c>
      <c r="E19" s="117" t="s">
        <v>256</v>
      </c>
      <c r="F19" s="469">
        <v>24.835</v>
      </c>
      <c r="G19" s="469">
        <v>26.512</v>
      </c>
      <c r="H19" s="469">
        <v>27.404</v>
      </c>
      <c r="I19" s="469">
        <v>28.82</v>
      </c>
      <c r="J19" s="469">
        <v>31.757</v>
      </c>
      <c r="K19" s="469">
        <v>33.728</v>
      </c>
      <c r="L19" s="469">
        <v>40.35</v>
      </c>
      <c r="M19" s="469">
        <v>43.618</v>
      </c>
      <c r="N19" s="469">
        <v>48.956</v>
      </c>
      <c r="O19" s="469">
        <v>42.701</v>
      </c>
      <c r="P19" s="148">
        <f t="shared" si="0"/>
        <v>-12.776779148623262</v>
      </c>
      <c r="R19" s="693"/>
    </row>
    <row r="20" spans="1:18" ht="12.75" customHeight="1">
      <c r="A20" s="22"/>
      <c r="B20" s="511">
        <v>13</v>
      </c>
      <c r="C20" s="46"/>
      <c r="D20" s="468" t="s">
        <v>172</v>
      </c>
      <c r="E20" s="146" t="s">
        <v>260</v>
      </c>
      <c r="F20" s="335">
        <v>44.015</v>
      </c>
      <c r="G20" s="335">
        <v>44.712</v>
      </c>
      <c r="H20" s="335">
        <v>43.717</v>
      </c>
      <c r="I20" s="335">
        <v>41.566</v>
      </c>
      <c r="J20" s="335">
        <v>41.516</v>
      </c>
      <c r="K20" s="335">
        <v>43.355</v>
      </c>
      <c r="L20" s="335">
        <v>44.644</v>
      </c>
      <c r="M20" s="335">
        <v>39.833</v>
      </c>
      <c r="N20" s="335">
        <v>37.195</v>
      </c>
      <c r="O20" s="335">
        <v>40.986</v>
      </c>
      <c r="P20" s="116">
        <f t="shared" si="0"/>
        <v>10.192230138459468</v>
      </c>
      <c r="R20" s="693"/>
    </row>
    <row r="21" spans="1:18" ht="12.75" customHeight="1">
      <c r="A21" s="22"/>
      <c r="B21" s="511">
        <v>14</v>
      </c>
      <c r="C21" s="147"/>
      <c r="D21" s="467" t="s">
        <v>183</v>
      </c>
      <c r="E21" s="117" t="s">
        <v>254</v>
      </c>
      <c r="F21" s="469">
        <v>33.768</v>
      </c>
      <c r="G21" s="469">
        <v>33.792</v>
      </c>
      <c r="H21" s="469">
        <v>34.543</v>
      </c>
      <c r="I21" s="469">
        <v>32.737</v>
      </c>
      <c r="J21" s="469">
        <v>38.452</v>
      </c>
      <c r="K21" s="469">
        <v>37.547</v>
      </c>
      <c r="L21" s="469">
        <v>34.307</v>
      </c>
      <c r="M21" s="469">
        <v>35.496</v>
      </c>
      <c r="N21" s="469">
        <v>35.875</v>
      </c>
      <c r="O21" s="469">
        <v>39.293</v>
      </c>
      <c r="P21" s="148">
        <f t="shared" si="0"/>
        <v>9.527526132404173</v>
      </c>
      <c r="R21" s="693"/>
    </row>
    <row r="22" spans="1:18" ht="12.75" customHeight="1">
      <c r="A22" s="48"/>
      <c r="B22" s="511">
        <v>15</v>
      </c>
      <c r="C22" s="46"/>
      <c r="D22" s="468" t="s">
        <v>343</v>
      </c>
      <c r="E22" s="146" t="s">
        <v>254</v>
      </c>
      <c r="F22" s="335">
        <v>51.472</v>
      </c>
      <c r="G22" s="335">
        <v>50.842</v>
      </c>
      <c r="H22" s="335">
        <v>50.447</v>
      </c>
      <c r="I22" s="335">
        <v>53.842</v>
      </c>
      <c r="J22" s="335">
        <v>53.819</v>
      </c>
      <c r="K22" s="335">
        <v>55.79</v>
      </c>
      <c r="L22" s="335">
        <v>53.348</v>
      </c>
      <c r="M22" s="335">
        <v>49.779</v>
      </c>
      <c r="N22" s="335">
        <v>45.436</v>
      </c>
      <c r="O22" s="335">
        <v>39.163</v>
      </c>
      <c r="P22" s="116">
        <f t="shared" si="0"/>
        <v>-13.806232943040763</v>
      </c>
      <c r="R22" s="693"/>
    </row>
    <row r="23" spans="1:18" ht="12.75" customHeight="1">
      <c r="A23" s="22"/>
      <c r="B23" s="511">
        <v>16</v>
      </c>
      <c r="C23" s="147"/>
      <c r="D23" s="467" t="s">
        <v>19</v>
      </c>
      <c r="E23" s="117" t="s">
        <v>265</v>
      </c>
      <c r="F23" s="469">
        <v>33.261</v>
      </c>
      <c r="G23" s="469">
        <v>32.965</v>
      </c>
      <c r="H23" s="469">
        <v>32.294</v>
      </c>
      <c r="I23" s="469">
        <v>32.356</v>
      </c>
      <c r="J23" s="469">
        <v>36.404</v>
      </c>
      <c r="K23" s="469">
        <v>36.479</v>
      </c>
      <c r="L23" s="469">
        <v>39.912</v>
      </c>
      <c r="M23" s="469">
        <v>40.353</v>
      </c>
      <c r="N23" s="469">
        <v>42.331</v>
      </c>
      <c r="O23" s="469">
        <v>38.934</v>
      </c>
      <c r="P23" s="148">
        <f t="shared" si="0"/>
        <v>-8.024851763483042</v>
      </c>
      <c r="R23" s="693"/>
    </row>
    <row r="24" spans="1:18" ht="12.75" customHeight="1">
      <c r="A24" s="22"/>
      <c r="B24" s="511">
        <v>17</v>
      </c>
      <c r="C24" s="46"/>
      <c r="D24" s="468" t="s">
        <v>174</v>
      </c>
      <c r="E24" s="146" t="s">
        <v>260</v>
      </c>
      <c r="F24" s="335">
        <v>33.117</v>
      </c>
      <c r="G24" s="335">
        <v>33.625</v>
      </c>
      <c r="H24" s="335">
        <v>32.462</v>
      </c>
      <c r="I24" s="335">
        <v>35.305</v>
      </c>
      <c r="J24" s="335">
        <v>39.368</v>
      </c>
      <c r="K24" s="335">
        <v>47.869</v>
      </c>
      <c r="L24" s="335">
        <v>50.871</v>
      </c>
      <c r="M24" s="335">
        <v>49.24</v>
      </c>
      <c r="N24" s="335">
        <v>49.522</v>
      </c>
      <c r="O24" s="335">
        <v>38.079</v>
      </c>
      <c r="P24" s="116">
        <f t="shared" si="0"/>
        <v>-23.106901982957062</v>
      </c>
      <c r="R24" s="693"/>
    </row>
    <row r="25" spans="1:18" ht="12.75" customHeight="1">
      <c r="A25" s="22"/>
      <c r="B25" s="511">
        <v>18</v>
      </c>
      <c r="C25" s="147"/>
      <c r="D25" s="467" t="s">
        <v>290</v>
      </c>
      <c r="E25" s="117" t="s">
        <v>258</v>
      </c>
      <c r="F25" s="469">
        <v>44.318</v>
      </c>
      <c r="G25" s="469">
        <v>41.914</v>
      </c>
      <c r="H25" s="469">
        <v>44.301</v>
      </c>
      <c r="I25" s="469">
        <v>45.791</v>
      </c>
      <c r="J25" s="469">
        <v>46.448</v>
      </c>
      <c r="K25" s="469">
        <v>48.503</v>
      </c>
      <c r="L25" s="469">
        <v>50.386</v>
      </c>
      <c r="M25" s="469">
        <v>50.244</v>
      </c>
      <c r="N25" s="469">
        <v>50.464</v>
      </c>
      <c r="O25" s="469">
        <v>37.922</v>
      </c>
      <c r="P25" s="148">
        <f t="shared" si="0"/>
        <v>-24.853360811667724</v>
      </c>
      <c r="R25" s="693"/>
    </row>
    <row r="26" spans="1:18" ht="12.75" customHeight="1">
      <c r="A26" s="22"/>
      <c r="B26" s="511">
        <v>19</v>
      </c>
      <c r="C26" s="46"/>
      <c r="D26" s="468" t="s">
        <v>175</v>
      </c>
      <c r="E26" s="146" t="s">
        <v>254</v>
      </c>
      <c r="F26" s="335">
        <v>34.773</v>
      </c>
      <c r="G26" s="335">
        <v>35.689</v>
      </c>
      <c r="H26" s="335">
        <v>34.156</v>
      </c>
      <c r="I26" s="335">
        <v>35.773</v>
      </c>
      <c r="J26" s="335">
        <v>38.431</v>
      </c>
      <c r="K26" s="335">
        <v>39.947</v>
      </c>
      <c r="L26" s="335">
        <v>40.556</v>
      </c>
      <c r="M26" s="335">
        <v>43.815</v>
      </c>
      <c r="N26" s="335">
        <v>40.974</v>
      </c>
      <c r="O26" s="335">
        <v>37.228</v>
      </c>
      <c r="P26" s="116">
        <f t="shared" si="0"/>
        <v>-9.14238297456923</v>
      </c>
      <c r="R26" s="693"/>
    </row>
    <row r="27" spans="1:18" ht="12.75" customHeight="1">
      <c r="A27" s="22"/>
      <c r="B27" s="511">
        <v>20</v>
      </c>
      <c r="C27" s="147"/>
      <c r="D27" s="467" t="s">
        <v>344</v>
      </c>
      <c r="E27" s="117" t="s">
        <v>254</v>
      </c>
      <c r="F27" s="469">
        <v>41.143</v>
      </c>
      <c r="G27" s="469">
        <v>41.607</v>
      </c>
      <c r="H27" s="469">
        <v>42.202</v>
      </c>
      <c r="I27" s="469">
        <v>38.752</v>
      </c>
      <c r="J27" s="469">
        <v>34.892</v>
      </c>
      <c r="K27" s="469">
        <v>34.218</v>
      </c>
      <c r="L27" s="469">
        <v>31.556</v>
      </c>
      <c r="M27" s="469">
        <v>36.681</v>
      </c>
      <c r="N27" s="469">
        <v>39.054</v>
      </c>
      <c r="O27" s="469">
        <v>36.69</v>
      </c>
      <c r="P27" s="148">
        <f t="shared" si="0"/>
        <v>-6.053157166999545</v>
      </c>
      <c r="R27" s="693"/>
    </row>
    <row r="28" spans="1:18" ht="12.75" customHeight="1">
      <c r="A28" s="22"/>
      <c r="B28" s="511">
        <v>21</v>
      </c>
      <c r="C28" s="46"/>
      <c r="D28" s="468" t="s">
        <v>463</v>
      </c>
      <c r="E28" s="146" t="s">
        <v>257</v>
      </c>
      <c r="F28" s="335">
        <v>25.787</v>
      </c>
      <c r="G28" s="335">
        <v>27.327</v>
      </c>
      <c r="H28" s="335">
        <v>25.042</v>
      </c>
      <c r="I28" s="335">
        <v>29.933</v>
      </c>
      <c r="J28" s="335">
        <v>36.321</v>
      </c>
      <c r="K28" s="335">
        <v>37.061</v>
      </c>
      <c r="L28" s="335">
        <v>38.267</v>
      </c>
      <c r="M28" s="335">
        <v>41.04</v>
      </c>
      <c r="N28" s="335">
        <v>41.516</v>
      </c>
      <c r="O28" s="335">
        <v>35.911</v>
      </c>
      <c r="P28" s="116">
        <f t="shared" si="0"/>
        <v>-13.500818961364292</v>
      </c>
      <c r="R28" s="693"/>
    </row>
    <row r="29" spans="1:18" ht="12.75" customHeight="1">
      <c r="A29" s="22"/>
      <c r="B29" s="511">
        <v>22</v>
      </c>
      <c r="C29" s="147"/>
      <c r="D29" s="467" t="s">
        <v>195</v>
      </c>
      <c r="E29" s="117" t="s">
        <v>260</v>
      </c>
      <c r="F29" s="469"/>
      <c r="G29" s="469">
        <v>37.937</v>
      </c>
      <c r="H29" s="469">
        <v>28.703</v>
      </c>
      <c r="I29" s="469">
        <v>27.314</v>
      </c>
      <c r="J29" s="469">
        <v>27.081</v>
      </c>
      <c r="K29" s="469">
        <v>29.358</v>
      </c>
      <c r="L29" s="469">
        <v>27.746</v>
      </c>
      <c r="M29" s="469">
        <v>30.473</v>
      </c>
      <c r="N29" s="469">
        <v>31.527</v>
      </c>
      <c r="O29" s="469">
        <v>34.394</v>
      </c>
      <c r="P29" s="148">
        <f t="shared" si="0"/>
        <v>9.093792622196828</v>
      </c>
      <c r="R29" s="693"/>
    </row>
    <row r="30" spans="1:18" ht="12.75" customHeight="1">
      <c r="A30" s="22"/>
      <c r="B30" s="511">
        <v>23</v>
      </c>
      <c r="C30" s="46"/>
      <c r="D30" s="468" t="s">
        <v>173</v>
      </c>
      <c r="E30" s="146" t="s">
        <v>256</v>
      </c>
      <c r="F30" s="335">
        <v>43.402</v>
      </c>
      <c r="G30" s="335">
        <v>40.85</v>
      </c>
      <c r="H30" s="335">
        <v>38.798</v>
      </c>
      <c r="I30" s="335">
        <v>39.427</v>
      </c>
      <c r="J30" s="335">
        <v>44.956</v>
      </c>
      <c r="K30" s="335">
        <v>45.977</v>
      </c>
      <c r="L30" s="335">
        <v>43.106</v>
      </c>
      <c r="M30" s="335">
        <v>42.643</v>
      </c>
      <c r="N30" s="335">
        <v>40.556</v>
      </c>
      <c r="O30" s="335">
        <v>34.196</v>
      </c>
      <c r="P30" s="116">
        <f t="shared" si="0"/>
        <v>-15.682019923069335</v>
      </c>
      <c r="R30" s="693"/>
    </row>
    <row r="31" spans="1:18" ht="12.75" customHeight="1">
      <c r="A31" s="22"/>
      <c r="B31" s="511">
        <v>24</v>
      </c>
      <c r="C31" s="147"/>
      <c r="D31" s="467" t="s">
        <v>184</v>
      </c>
      <c r="E31" s="117" t="s">
        <v>255</v>
      </c>
      <c r="F31" s="469">
        <v>32.66</v>
      </c>
      <c r="G31" s="469">
        <v>28.921</v>
      </c>
      <c r="H31" s="469">
        <v>29.419</v>
      </c>
      <c r="I31" s="469">
        <v>25.051</v>
      </c>
      <c r="J31" s="469">
        <v>24.893</v>
      </c>
      <c r="K31" s="469">
        <v>28.442</v>
      </c>
      <c r="L31" s="469">
        <v>32.763</v>
      </c>
      <c r="M31" s="469">
        <v>34.843</v>
      </c>
      <c r="N31" s="469">
        <v>34.768</v>
      </c>
      <c r="O31" s="469">
        <v>33.943</v>
      </c>
      <c r="P31" s="148">
        <f t="shared" si="0"/>
        <v>-2.372871606074556</v>
      </c>
      <c r="R31" s="693"/>
    </row>
    <row r="32" spans="1:18" ht="12.75" customHeight="1">
      <c r="A32" s="22"/>
      <c r="B32" s="511">
        <v>25</v>
      </c>
      <c r="C32" s="46"/>
      <c r="D32" s="468" t="s">
        <v>185</v>
      </c>
      <c r="E32" s="146" t="s">
        <v>257</v>
      </c>
      <c r="F32" s="335">
        <v>27.175</v>
      </c>
      <c r="G32" s="335">
        <v>26.495</v>
      </c>
      <c r="H32" s="335">
        <v>29.232</v>
      </c>
      <c r="I32" s="335">
        <v>28.642</v>
      </c>
      <c r="J32" s="335">
        <v>29.61</v>
      </c>
      <c r="K32" s="335">
        <v>30.967</v>
      </c>
      <c r="L32" s="335">
        <v>31.189</v>
      </c>
      <c r="M32" s="335">
        <v>35.802</v>
      </c>
      <c r="N32" s="335">
        <v>32.835</v>
      </c>
      <c r="O32" s="335">
        <v>33.429</v>
      </c>
      <c r="P32" s="116">
        <f t="shared" si="0"/>
        <v>1.8090452261306567</v>
      </c>
      <c r="R32" s="693"/>
    </row>
    <row r="33" spans="1:18" ht="12.75" customHeight="1">
      <c r="A33" s="22"/>
      <c r="B33" s="511">
        <v>26</v>
      </c>
      <c r="C33" s="147"/>
      <c r="D33" s="467" t="s">
        <v>468</v>
      </c>
      <c r="E33" s="117" t="s">
        <v>241</v>
      </c>
      <c r="F33" s="469">
        <v>0</v>
      </c>
      <c r="G33" s="469">
        <v>32.063</v>
      </c>
      <c r="H33" s="469">
        <v>36.48</v>
      </c>
      <c r="I33" s="469">
        <v>36.984</v>
      </c>
      <c r="J33" s="469">
        <v>37.116</v>
      </c>
      <c r="K33" s="469">
        <v>38.816</v>
      </c>
      <c r="L33" s="469">
        <v>41.243</v>
      </c>
      <c r="M33" s="469">
        <v>35.865</v>
      </c>
      <c r="N33" s="469">
        <v>28.966</v>
      </c>
      <c r="O33" s="469">
        <v>31.384</v>
      </c>
      <c r="P33" s="148">
        <f t="shared" si="0"/>
        <v>8.34771801422356</v>
      </c>
      <c r="R33" s="693"/>
    </row>
    <row r="34" spans="1:18" ht="12.75" customHeight="1">
      <c r="A34" s="22"/>
      <c r="B34" s="511">
        <v>27</v>
      </c>
      <c r="C34" s="46"/>
      <c r="D34" s="468" t="s">
        <v>186</v>
      </c>
      <c r="E34" s="146" t="s">
        <v>257</v>
      </c>
      <c r="F34" s="335">
        <v>26.623</v>
      </c>
      <c r="G34" s="335">
        <v>25.721</v>
      </c>
      <c r="H34" s="335">
        <v>24.696</v>
      </c>
      <c r="I34" s="335">
        <v>27.475</v>
      </c>
      <c r="J34" s="335">
        <v>31.635</v>
      </c>
      <c r="K34" s="335">
        <v>32.219</v>
      </c>
      <c r="L34" s="335">
        <v>36.118</v>
      </c>
      <c r="M34" s="335">
        <v>37.313</v>
      </c>
      <c r="N34" s="335">
        <v>36.862</v>
      </c>
      <c r="O34" s="335">
        <v>30.606</v>
      </c>
      <c r="P34" s="116">
        <f t="shared" si="0"/>
        <v>-16.97140686886224</v>
      </c>
      <c r="R34" s="693"/>
    </row>
    <row r="35" spans="1:18" ht="12.75" customHeight="1">
      <c r="A35" s="22"/>
      <c r="B35" s="511">
        <v>28</v>
      </c>
      <c r="C35" s="147"/>
      <c r="D35" s="467" t="s">
        <v>346</v>
      </c>
      <c r="E35" s="117" t="s">
        <v>254</v>
      </c>
      <c r="F35" s="469">
        <v>30.421</v>
      </c>
      <c r="G35" s="469">
        <v>30.288</v>
      </c>
      <c r="H35" s="469">
        <v>30.413</v>
      </c>
      <c r="I35" s="469">
        <v>31.684</v>
      </c>
      <c r="J35" s="469">
        <v>32.233</v>
      </c>
      <c r="K35" s="469">
        <v>33.775</v>
      </c>
      <c r="L35" s="469">
        <v>33.55</v>
      </c>
      <c r="M35" s="469">
        <v>32.258</v>
      </c>
      <c r="N35" s="469">
        <v>32.204</v>
      </c>
      <c r="O35" s="469">
        <v>29.936</v>
      </c>
      <c r="P35" s="148">
        <f t="shared" si="0"/>
        <v>-7.0426034033039375</v>
      </c>
      <c r="R35" s="693"/>
    </row>
    <row r="36" spans="1:18" ht="12.75" customHeight="1">
      <c r="A36" s="22"/>
      <c r="B36" s="511">
        <v>29</v>
      </c>
      <c r="C36" s="46"/>
      <c r="D36" s="468" t="s">
        <v>345</v>
      </c>
      <c r="E36" s="146" t="s">
        <v>258</v>
      </c>
      <c r="F36" s="335">
        <v>31.263</v>
      </c>
      <c r="G36" s="335">
        <v>29.775</v>
      </c>
      <c r="H36" s="335">
        <v>31.105</v>
      </c>
      <c r="I36" s="335">
        <v>30.298</v>
      </c>
      <c r="J36" s="335">
        <v>32.008</v>
      </c>
      <c r="K36" s="335">
        <v>34.043</v>
      </c>
      <c r="L36" s="335">
        <v>33.87</v>
      </c>
      <c r="M36" s="335">
        <v>33.299</v>
      </c>
      <c r="N36" s="335">
        <v>32.918</v>
      </c>
      <c r="O36" s="335">
        <v>29.297</v>
      </c>
      <c r="P36" s="116">
        <f t="shared" si="0"/>
        <v>-11.000060757032626</v>
      </c>
      <c r="R36" s="693"/>
    </row>
    <row r="37" spans="1:18" ht="12.75" customHeight="1">
      <c r="A37" s="22"/>
      <c r="B37" s="511">
        <v>30</v>
      </c>
      <c r="C37" s="147"/>
      <c r="D37" s="467" t="s">
        <v>467</v>
      </c>
      <c r="E37" s="117" t="s">
        <v>243</v>
      </c>
      <c r="F37" s="469"/>
      <c r="G37" s="469">
        <v>14.82</v>
      </c>
      <c r="H37" s="469">
        <v>17.956</v>
      </c>
      <c r="I37" s="469">
        <v>21.645</v>
      </c>
      <c r="J37" s="469">
        <v>22.063</v>
      </c>
      <c r="K37" s="469">
        <v>24.421</v>
      </c>
      <c r="L37" s="469">
        <v>23.758</v>
      </c>
      <c r="M37" s="469">
        <v>25.216</v>
      </c>
      <c r="N37" s="469">
        <v>28.567</v>
      </c>
      <c r="O37" s="469">
        <v>29.225</v>
      </c>
      <c r="P37" s="148">
        <f t="shared" si="0"/>
        <v>2.303357020338148</v>
      </c>
      <c r="R37" s="693"/>
    </row>
    <row r="38" spans="1:18" ht="12.75" customHeight="1">
      <c r="A38" s="48"/>
      <c r="B38" s="511">
        <v>31</v>
      </c>
      <c r="C38" s="46"/>
      <c r="D38" s="468" t="s">
        <v>669</v>
      </c>
      <c r="E38" s="146" t="s">
        <v>247</v>
      </c>
      <c r="F38" s="335"/>
      <c r="G38" s="335">
        <v>25.119</v>
      </c>
      <c r="H38" s="335">
        <v>28.478</v>
      </c>
      <c r="I38" s="335">
        <v>32.163</v>
      </c>
      <c r="J38" s="335">
        <v>37.652</v>
      </c>
      <c r="K38" s="335">
        <v>44.377</v>
      </c>
      <c r="L38" s="335">
        <v>42.888</v>
      </c>
      <c r="M38" s="335">
        <v>44.916</v>
      </c>
      <c r="N38" s="335">
        <v>45.75</v>
      </c>
      <c r="O38" s="335">
        <v>29.181</v>
      </c>
      <c r="P38" s="116">
        <f t="shared" si="0"/>
        <v>-36.21639344262295</v>
      </c>
      <c r="R38" s="693"/>
    </row>
    <row r="39" spans="1:18" ht="12.75" customHeight="1">
      <c r="A39" s="22"/>
      <c r="B39" s="511">
        <v>32</v>
      </c>
      <c r="C39" s="147"/>
      <c r="D39" s="467" t="s">
        <v>227</v>
      </c>
      <c r="E39" s="117" t="s">
        <v>260</v>
      </c>
      <c r="F39" s="469">
        <v>26.293</v>
      </c>
      <c r="G39" s="469">
        <v>25.974</v>
      </c>
      <c r="H39" s="469">
        <v>27.248</v>
      </c>
      <c r="I39" s="469">
        <v>28.22</v>
      </c>
      <c r="J39" s="469">
        <v>28.883</v>
      </c>
      <c r="K39" s="469">
        <v>30.547</v>
      </c>
      <c r="L39" s="469">
        <v>32.01</v>
      </c>
      <c r="M39" s="469">
        <v>32.042</v>
      </c>
      <c r="N39" s="469">
        <v>29.92</v>
      </c>
      <c r="O39" s="469">
        <v>26.64</v>
      </c>
      <c r="P39" s="148">
        <f t="shared" si="0"/>
        <v>-10.962566844919785</v>
      </c>
      <c r="R39" s="693"/>
    </row>
    <row r="40" spans="1:18" ht="12.75" customHeight="1">
      <c r="A40" s="22"/>
      <c r="B40" s="511">
        <v>33</v>
      </c>
      <c r="C40" s="46"/>
      <c r="D40" s="468" t="s">
        <v>192</v>
      </c>
      <c r="E40" s="146" t="s">
        <v>244</v>
      </c>
      <c r="F40" s="335"/>
      <c r="G40" s="335">
        <v>20.953</v>
      </c>
      <c r="H40" s="335">
        <v>24.405</v>
      </c>
      <c r="I40" s="335">
        <v>30.242</v>
      </c>
      <c r="J40" s="335">
        <v>25.842</v>
      </c>
      <c r="K40" s="335">
        <v>20.019</v>
      </c>
      <c r="L40" s="335">
        <v>21.347</v>
      </c>
      <c r="M40" s="335">
        <v>24.676</v>
      </c>
      <c r="N40" s="335">
        <v>27.311</v>
      </c>
      <c r="O40" s="335">
        <v>25.955</v>
      </c>
      <c r="P40" s="116">
        <f t="shared" si="0"/>
        <v>-4.96503240452566</v>
      </c>
      <c r="R40" s="693"/>
    </row>
    <row r="41" spans="1:18" ht="12.75" customHeight="1">
      <c r="A41" s="22"/>
      <c r="B41" s="511">
        <v>34</v>
      </c>
      <c r="C41" s="147"/>
      <c r="D41" s="467" t="s">
        <v>187</v>
      </c>
      <c r="E41" s="117" t="s">
        <v>243</v>
      </c>
      <c r="F41" s="469"/>
      <c r="G41" s="469">
        <v>37.937</v>
      </c>
      <c r="H41" s="469">
        <v>28.703</v>
      </c>
      <c r="I41" s="469">
        <v>27.314</v>
      </c>
      <c r="J41" s="469">
        <v>27.081</v>
      </c>
      <c r="K41" s="469">
        <v>29.358</v>
      </c>
      <c r="L41" s="469">
        <v>27.746</v>
      </c>
      <c r="M41" s="469">
        <v>30.473</v>
      </c>
      <c r="N41" s="469">
        <v>27.366</v>
      </c>
      <c r="O41" s="469">
        <v>25.289</v>
      </c>
      <c r="P41" s="148">
        <f t="shared" si="0"/>
        <v>-7.589709858949057</v>
      </c>
      <c r="R41" s="693"/>
    </row>
    <row r="42" spans="1:18" ht="12.75" customHeight="1">
      <c r="A42" s="22"/>
      <c r="B42" s="511">
        <v>35</v>
      </c>
      <c r="C42" s="46"/>
      <c r="D42" s="468" t="s">
        <v>148</v>
      </c>
      <c r="E42" s="146" t="s">
        <v>254</v>
      </c>
      <c r="F42" s="335">
        <v>17.434</v>
      </c>
      <c r="G42" s="335">
        <v>19.074</v>
      </c>
      <c r="H42" s="335">
        <v>20.212</v>
      </c>
      <c r="I42" s="335">
        <v>18.796</v>
      </c>
      <c r="J42" s="335">
        <v>20.753</v>
      </c>
      <c r="K42" s="335">
        <v>21.145</v>
      </c>
      <c r="L42" s="335">
        <v>23.805</v>
      </c>
      <c r="M42" s="335">
        <v>25.144</v>
      </c>
      <c r="N42" s="335">
        <v>24.344</v>
      </c>
      <c r="O42" s="335">
        <v>25.087</v>
      </c>
      <c r="P42" s="116">
        <f t="shared" si="0"/>
        <v>3.052086756490291</v>
      </c>
      <c r="R42" s="693"/>
    </row>
    <row r="43" spans="1:18" ht="12.75" customHeight="1">
      <c r="A43" s="22"/>
      <c r="B43" s="511">
        <v>36</v>
      </c>
      <c r="C43" s="147"/>
      <c r="D43" s="467" t="s">
        <v>190</v>
      </c>
      <c r="E43" s="117" t="s">
        <v>254</v>
      </c>
      <c r="F43" s="469">
        <v>29.686</v>
      </c>
      <c r="G43" s="469">
        <v>28.354</v>
      </c>
      <c r="H43" s="469">
        <v>25.119</v>
      </c>
      <c r="I43" s="469">
        <v>22.282</v>
      </c>
      <c r="J43" s="469">
        <v>23.413</v>
      </c>
      <c r="K43" s="469">
        <v>23.144</v>
      </c>
      <c r="L43" s="469">
        <v>24.37</v>
      </c>
      <c r="M43" s="469">
        <v>25.685</v>
      </c>
      <c r="N43" s="469">
        <v>24.988</v>
      </c>
      <c r="O43" s="469">
        <v>24.267</v>
      </c>
      <c r="P43" s="148">
        <f t="shared" si="0"/>
        <v>-2.885384984792705</v>
      </c>
      <c r="R43" s="693"/>
    </row>
    <row r="44" spans="1:18" ht="12.75" customHeight="1">
      <c r="A44" s="22"/>
      <c r="B44" s="511">
        <v>37</v>
      </c>
      <c r="C44" s="46"/>
      <c r="D44" s="468" t="s">
        <v>348</v>
      </c>
      <c r="E44" s="146" t="s">
        <v>260</v>
      </c>
      <c r="F44" s="335">
        <v>29.938</v>
      </c>
      <c r="G44" s="335">
        <v>29.072</v>
      </c>
      <c r="H44" s="335">
        <v>29.904</v>
      </c>
      <c r="I44" s="335">
        <v>31.803</v>
      </c>
      <c r="J44" s="335">
        <v>31.699</v>
      </c>
      <c r="K44" s="335">
        <v>33.041</v>
      </c>
      <c r="L44" s="335">
        <v>30.979</v>
      </c>
      <c r="M44" s="335">
        <v>30.238</v>
      </c>
      <c r="N44" s="335">
        <v>26.849</v>
      </c>
      <c r="O44" s="335">
        <v>24.069</v>
      </c>
      <c r="P44" s="116">
        <f t="shared" si="0"/>
        <v>-10.354203136057215</v>
      </c>
      <c r="R44" s="693"/>
    </row>
    <row r="45" spans="1:18" ht="12.75" customHeight="1">
      <c r="A45" s="22"/>
      <c r="B45" s="511">
        <v>38</v>
      </c>
      <c r="C45" s="147"/>
      <c r="D45" s="467" t="s">
        <v>349</v>
      </c>
      <c r="E45" s="117" t="s">
        <v>263</v>
      </c>
      <c r="F45" s="469">
        <v>19.957</v>
      </c>
      <c r="G45" s="469">
        <v>19.604</v>
      </c>
      <c r="H45" s="469">
        <v>19.634</v>
      </c>
      <c r="I45" s="469">
        <v>20.863</v>
      </c>
      <c r="J45" s="469">
        <v>22.434</v>
      </c>
      <c r="K45" s="469">
        <v>24.929</v>
      </c>
      <c r="L45" s="469">
        <v>26.934</v>
      </c>
      <c r="M45" s="469">
        <v>25.97</v>
      </c>
      <c r="N45" s="469">
        <v>24.669</v>
      </c>
      <c r="O45" s="469">
        <v>23.857</v>
      </c>
      <c r="P45" s="148">
        <f t="shared" si="0"/>
        <v>-3.291580526166449</v>
      </c>
      <c r="R45" s="693"/>
    </row>
    <row r="46" spans="1:18" ht="12.75" customHeight="1">
      <c r="A46" s="22"/>
      <c r="B46" s="511">
        <v>39</v>
      </c>
      <c r="C46" s="46"/>
      <c r="D46" s="468" t="s">
        <v>188</v>
      </c>
      <c r="E46" s="146" t="s">
        <v>260</v>
      </c>
      <c r="F46" s="335">
        <v>22.492</v>
      </c>
      <c r="G46" s="335">
        <v>22.876</v>
      </c>
      <c r="H46" s="335">
        <v>23.659</v>
      </c>
      <c r="I46" s="335">
        <v>24.839</v>
      </c>
      <c r="J46" s="335">
        <v>25.406</v>
      </c>
      <c r="K46" s="335">
        <v>24.253</v>
      </c>
      <c r="L46" s="335">
        <v>27.639</v>
      </c>
      <c r="M46" s="335">
        <v>27.008</v>
      </c>
      <c r="N46" s="335">
        <v>30.075</v>
      </c>
      <c r="O46" s="335">
        <v>23.848</v>
      </c>
      <c r="P46" s="116">
        <f t="shared" si="0"/>
        <v>-20.704904405652535</v>
      </c>
      <c r="R46" s="693"/>
    </row>
    <row r="47" spans="1:18" ht="12.75" customHeight="1">
      <c r="A47" s="22"/>
      <c r="B47" s="511">
        <v>40</v>
      </c>
      <c r="C47" s="694"/>
      <c r="D47" s="467" t="s">
        <v>350</v>
      </c>
      <c r="E47" s="117" t="s">
        <v>260</v>
      </c>
      <c r="F47" s="469">
        <v>23.751</v>
      </c>
      <c r="G47" s="469">
        <v>21.521</v>
      </c>
      <c r="H47" s="469">
        <v>24.203</v>
      </c>
      <c r="I47" s="469">
        <v>26.106</v>
      </c>
      <c r="J47" s="469">
        <v>25.212</v>
      </c>
      <c r="K47" s="469">
        <v>22.76</v>
      </c>
      <c r="L47" s="469">
        <v>27.111</v>
      </c>
      <c r="M47" s="469">
        <v>26.744</v>
      </c>
      <c r="N47" s="469">
        <v>26.407</v>
      </c>
      <c r="O47" s="469">
        <v>23.597</v>
      </c>
      <c r="P47" s="148">
        <f t="shared" si="0"/>
        <v>-10.641117885409168</v>
      </c>
      <c r="R47" s="693"/>
    </row>
    <row r="48" spans="1:18" s="1" customFormat="1" ht="12.75" customHeight="1">
      <c r="A48" s="695"/>
      <c r="B48" s="20">
        <v>41</v>
      </c>
      <c r="C48" s="46"/>
      <c r="D48" s="468" t="s">
        <v>191</v>
      </c>
      <c r="E48" s="146" t="s">
        <v>258</v>
      </c>
      <c r="F48" s="335">
        <v>22.645</v>
      </c>
      <c r="G48" s="335">
        <v>20.554</v>
      </c>
      <c r="H48" s="335">
        <v>19.407</v>
      </c>
      <c r="I48" s="335">
        <v>21.688</v>
      </c>
      <c r="J48" s="335">
        <v>19.883</v>
      </c>
      <c r="K48" s="335">
        <v>21.646</v>
      </c>
      <c r="L48" s="335">
        <v>23.066</v>
      </c>
      <c r="M48" s="335">
        <v>22.027</v>
      </c>
      <c r="N48" s="335">
        <v>22.498</v>
      </c>
      <c r="O48" s="335">
        <v>23.148</v>
      </c>
      <c r="P48" s="116">
        <f t="shared" si="0"/>
        <v>2.8891457018401567</v>
      </c>
      <c r="R48" s="696"/>
    </row>
    <row r="49" spans="1:18" s="1" customFormat="1" ht="12.75" customHeight="1">
      <c r="A49" s="695"/>
      <c r="B49" s="20">
        <v>42</v>
      </c>
      <c r="C49" s="147"/>
      <c r="D49" s="467" t="s">
        <v>289</v>
      </c>
      <c r="E49" s="117" t="s">
        <v>260</v>
      </c>
      <c r="F49" s="469">
        <v>19.785</v>
      </c>
      <c r="G49" s="469">
        <v>20.818</v>
      </c>
      <c r="H49" s="469">
        <v>22.374</v>
      </c>
      <c r="I49" s="469">
        <v>22.436</v>
      </c>
      <c r="J49" s="469">
        <v>21.24</v>
      </c>
      <c r="K49" s="469">
        <v>24.048</v>
      </c>
      <c r="L49" s="469">
        <v>24.55</v>
      </c>
      <c r="M49" s="469">
        <v>29.798</v>
      </c>
      <c r="N49" s="469">
        <v>28.667</v>
      </c>
      <c r="O49" s="469">
        <v>22.176</v>
      </c>
      <c r="P49" s="148">
        <f t="shared" si="0"/>
        <v>-22.642759967907356</v>
      </c>
      <c r="R49" s="696"/>
    </row>
    <row r="50" spans="1:18" s="1" customFormat="1" ht="12.75" customHeight="1">
      <c r="A50" s="695"/>
      <c r="B50" s="20">
        <v>43</v>
      </c>
      <c r="C50" s="46"/>
      <c r="D50" s="468" t="s">
        <v>555</v>
      </c>
      <c r="E50" s="146" t="s">
        <v>264</v>
      </c>
      <c r="F50" s="335">
        <v>12.8</v>
      </c>
      <c r="G50" s="335">
        <v>16.523</v>
      </c>
      <c r="H50" s="335">
        <v>17.581</v>
      </c>
      <c r="I50" s="335">
        <v>17.453</v>
      </c>
      <c r="J50" s="335">
        <v>19.248</v>
      </c>
      <c r="K50" s="335">
        <v>17.362</v>
      </c>
      <c r="L50" s="335">
        <v>19.739</v>
      </c>
      <c r="M50" s="335">
        <v>19.76</v>
      </c>
      <c r="N50" s="335">
        <v>21.55</v>
      </c>
      <c r="O50" s="335">
        <v>20.787</v>
      </c>
      <c r="P50" s="116">
        <f t="shared" si="0"/>
        <v>-3.540603248259866</v>
      </c>
      <c r="R50" s="696"/>
    </row>
    <row r="51" spans="1:18" s="1" customFormat="1" ht="12.75" customHeight="1">
      <c r="A51" s="695"/>
      <c r="B51" s="20">
        <v>44</v>
      </c>
      <c r="C51" s="147"/>
      <c r="D51" s="467" t="s">
        <v>189</v>
      </c>
      <c r="E51" s="117" t="s">
        <v>255</v>
      </c>
      <c r="F51" s="469">
        <v>24.717</v>
      </c>
      <c r="G51" s="469">
        <v>23.863</v>
      </c>
      <c r="H51" s="469">
        <v>23.556</v>
      </c>
      <c r="I51" s="469">
        <v>22.569</v>
      </c>
      <c r="J51" s="469">
        <v>20.302</v>
      </c>
      <c r="K51" s="469">
        <v>22.133</v>
      </c>
      <c r="L51" s="469">
        <v>24.107</v>
      </c>
      <c r="M51" s="469">
        <v>24.988</v>
      </c>
      <c r="N51" s="469">
        <v>26.912</v>
      </c>
      <c r="O51" s="469">
        <v>20.579</v>
      </c>
      <c r="P51" s="148">
        <f t="shared" si="0"/>
        <v>-23.532253269916758</v>
      </c>
      <c r="R51" s="696"/>
    </row>
    <row r="52" spans="1:18" s="1" customFormat="1" ht="12.75" customHeight="1">
      <c r="A52" s="695"/>
      <c r="B52" s="20">
        <v>45</v>
      </c>
      <c r="C52" s="46"/>
      <c r="D52" s="468" t="s">
        <v>288</v>
      </c>
      <c r="E52" s="146" t="s">
        <v>257</v>
      </c>
      <c r="F52" s="335">
        <v>17.157</v>
      </c>
      <c r="G52" s="335">
        <v>20.192</v>
      </c>
      <c r="H52" s="335">
        <v>21.892</v>
      </c>
      <c r="I52" s="335">
        <v>21.139</v>
      </c>
      <c r="J52" s="335">
        <v>23.237</v>
      </c>
      <c r="K52" s="335">
        <v>26.716</v>
      </c>
      <c r="L52" s="335">
        <v>25.442</v>
      </c>
      <c r="M52" s="335">
        <v>23.843</v>
      </c>
      <c r="N52" s="335">
        <v>25.547</v>
      </c>
      <c r="O52" s="335">
        <v>20.393</v>
      </c>
      <c r="P52" s="116">
        <f t="shared" si="0"/>
        <v>-20.174580185540382</v>
      </c>
      <c r="R52" s="696"/>
    </row>
    <row r="53" spans="1:18" s="1" customFormat="1" ht="12.75">
      <c r="A53" s="695"/>
      <c r="B53" s="20">
        <v>46</v>
      </c>
      <c r="C53" s="149"/>
      <c r="D53" s="141" t="s">
        <v>556</v>
      </c>
      <c r="E53" s="369" t="s">
        <v>265</v>
      </c>
      <c r="F53" s="469">
        <v>19.302</v>
      </c>
      <c r="G53" s="469">
        <v>17.79</v>
      </c>
      <c r="H53" s="469">
        <v>15.966</v>
      </c>
      <c r="I53" s="469">
        <v>19.44</v>
      </c>
      <c r="J53" s="469">
        <v>19.055</v>
      </c>
      <c r="K53" s="469">
        <v>19.221</v>
      </c>
      <c r="L53" s="469">
        <v>18.591</v>
      </c>
      <c r="M53" s="469">
        <v>17.347</v>
      </c>
      <c r="N53" s="469">
        <v>20.035</v>
      </c>
      <c r="O53" s="469">
        <v>19.893</v>
      </c>
      <c r="P53" s="148">
        <f t="shared" si="0"/>
        <v>-0.7087596705764865</v>
      </c>
      <c r="R53" s="696"/>
    </row>
    <row r="54" spans="1:18" s="1" customFormat="1" ht="12.75" customHeight="1">
      <c r="A54" s="697"/>
      <c r="B54" s="20">
        <v>47</v>
      </c>
      <c r="C54" s="46"/>
      <c r="D54" s="468" t="s">
        <v>149</v>
      </c>
      <c r="E54" s="146" t="s">
        <v>258</v>
      </c>
      <c r="F54" s="335">
        <v>14.871</v>
      </c>
      <c r="G54" s="335">
        <v>15.146</v>
      </c>
      <c r="H54" s="335">
        <v>15.716</v>
      </c>
      <c r="I54" s="335">
        <v>15.582</v>
      </c>
      <c r="J54" s="335">
        <v>17.099</v>
      </c>
      <c r="K54" s="335">
        <v>17.659</v>
      </c>
      <c r="L54" s="335">
        <v>19.317</v>
      </c>
      <c r="M54" s="335">
        <v>18.954</v>
      </c>
      <c r="N54" s="335">
        <v>18.681</v>
      </c>
      <c r="O54" s="335">
        <v>18.886</v>
      </c>
      <c r="P54" s="116">
        <f t="shared" si="0"/>
        <v>1.097371661045976</v>
      </c>
      <c r="R54" s="696"/>
    </row>
    <row r="55" spans="1:18" s="1" customFormat="1" ht="12.75">
      <c r="A55" s="695"/>
      <c r="B55" s="20">
        <v>48</v>
      </c>
      <c r="C55" s="149"/>
      <c r="D55" s="141" t="s">
        <v>559</v>
      </c>
      <c r="E55" s="369" t="s">
        <v>246</v>
      </c>
      <c r="F55" s="469">
        <v>0</v>
      </c>
      <c r="G55" s="469">
        <v>16.971</v>
      </c>
      <c r="H55" s="469">
        <v>17.166</v>
      </c>
      <c r="I55" s="469">
        <v>21.323</v>
      </c>
      <c r="J55" s="469">
        <v>22.238</v>
      </c>
      <c r="K55" s="469">
        <v>22.478</v>
      </c>
      <c r="L55" s="469">
        <v>22.034</v>
      </c>
      <c r="M55" s="469">
        <v>19.944</v>
      </c>
      <c r="N55" s="469">
        <v>17.072</v>
      </c>
      <c r="O55" s="469">
        <v>18.758</v>
      </c>
      <c r="P55" s="148">
        <f t="shared" si="0"/>
        <v>9.87582005623242</v>
      </c>
      <c r="R55" s="696"/>
    </row>
    <row r="56" spans="1:18" s="1" customFormat="1" ht="12.75" customHeight="1">
      <c r="A56" s="695"/>
      <c r="B56" s="20">
        <v>49</v>
      </c>
      <c r="C56" s="46"/>
      <c r="D56" s="468" t="s">
        <v>464</v>
      </c>
      <c r="E56" s="146" t="s">
        <v>259</v>
      </c>
      <c r="F56" s="335">
        <v>15.892</v>
      </c>
      <c r="G56" s="335">
        <v>15.782</v>
      </c>
      <c r="H56" s="335">
        <v>15.557</v>
      </c>
      <c r="I56" s="335">
        <v>16.682</v>
      </c>
      <c r="J56" s="335">
        <v>17.93</v>
      </c>
      <c r="K56" s="335">
        <v>19.227</v>
      </c>
      <c r="L56" s="335">
        <v>20.795</v>
      </c>
      <c r="M56" s="335">
        <v>21.801</v>
      </c>
      <c r="N56" s="335">
        <v>21.127</v>
      </c>
      <c r="O56" s="335">
        <v>18.606</v>
      </c>
      <c r="P56" s="116">
        <f t="shared" si="0"/>
        <v>-11.932598097221547</v>
      </c>
      <c r="R56" s="696"/>
    </row>
    <row r="57" spans="1:18" s="1" customFormat="1" ht="12.75" customHeight="1">
      <c r="A57" s="695"/>
      <c r="B57" s="20">
        <v>50</v>
      </c>
      <c r="C57" s="147"/>
      <c r="D57" s="467" t="s">
        <v>352</v>
      </c>
      <c r="E57" s="117" t="s">
        <v>257</v>
      </c>
      <c r="F57" s="469">
        <v>17.224</v>
      </c>
      <c r="G57" s="469">
        <v>18.553</v>
      </c>
      <c r="H57" s="469">
        <v>18.181</v>
      </c>
      <c r="I57" s="469">
        <v>18.132</v>
      </c>
      <c r="J57" s="469">
        <v>18.203</v>
      </c>
      <c r="K57" s="469">
        <v>20.931</v>
      </c>
      <c r="L57" s="469">
        <v>21.53</v>
      </c>
      <c r="M57" s="469">
        <v>21.792</v>
      </c>
      <c r="N57" s="469">
        <v>20.643</v>
      </c>
      <c r="O57" s="469">
        <v>17.636</v>
      </c>
      <c r="P57" s="148">
        <f t="shared" si="0"/>
        <v>-14.566681199438069</v>
      </c>
      <c r="R57" s="696"/>
    </row>
    <row r="58" spans="1:18" s="1" customFormat="1" ht="12.75">
      <c r="A58" s="695"/>
      <c r="B58" s="20">
        <v>51</v>
      </c>
      <c r="C58" s="138"/>
      <c r="D58" s="139" t="s">
        <v>20</v>
      </c>
      <c r="E58" s="516" t="s">
        <v>256</v>
      </c>
      <c r="F58" s="335">
        <v>17.954</v>
      </c>
      <c r="G58" s="335">
        <v>17.044</v>
      </c>
      <c r="H58" s="335">
        <v>17.02</v>
      </c>
      <c r="I58" s="335">
        <v>17.786</v>
      </c>
      <c r="J58" s="335">
        <v>19.168</v>
      </c>
      <c r="K58" s="335">
        <v>18.848</v>
      </c>
      <c r="L58" s="335">
        <v>21.056</v>
      </c>
      <c r="M58" s="335">
        <v>22.175</v>
      </c>
      <c r="N58" s="335">
        <v>21.334</v>
      </c>
      <c r="O58" s="335">
        <v>17.488</v>
      </c>
      <c r="P58" s="116">
        <f t="shared" si="0"/>
        <v>-18.027561638698796</v>
      </c>
      <c r="R58" s="696"/>
    </row>
    <row r="59" spans="1:18" s="1" customFormat="1" ht="12.75" customHeight="1">
      <c r="A59" s="695"/>
      <c r="B59" s="20">
        <v>52</v>
      </c>
      <c r="C59" s="147"/>
      <c r="D59" s="467" t="s">
        <v>456</v>
      </c>
      <c r="E59" s="117" t="s">
        <v>256</v>
      </c>
      <c r="F59" s="469">
        <v>18.634</v>
      </c>
      <c r="G59" s="469">
        <v>17.065</v>
      </c>
      <c r="H59" s="469">
        <v>17.347</v>
      </c>
      <c r="I59" s="469">
        <v>16.712</v>
      </c>
      <c r="J59" s="469">
        <v>16.367</v>
      </c>
      <c r="K59" s="469">
        <v>17.147</v>
      </c>
      <c r="L59" s="469">
        <v>19.058</v>
      </c>
      <c r="M59" s="469">
        <v>19.585</v>
      </c>
      <c r="N59" s="469">
        <v>21.278</v>
      </c>
      <c r="O59" s="469">
        <v>17.384</v>
      </c>
      <c r="P59" s="148">
        <f t="shared" si="0"/>
        <v>-18.300592160917372</v>
      </c>
      <c r="R59" s="696"/>
    </row>
    <row r="60" spans="1:18" s="1" customFormat="1" ht="12.75" customHeight="1">
      <c r="A60" s="695"/>
      <c r="B60" s="20">
        <v>53</v>
      </c>
      <c r="C60" s="46"/>
      <c r="D60" s="468" t="s">
        <v>670</v>
      </c>
      <c r="E60" s="146" t="s">
        <v>252</v>
      </c>
      <c r="F60" s="335">
        <v>11.209</v>
      </c>
      <c r="G60" s="335">
        <v>11.031</v>
      </c>
      <c r="H60" s="335">
        <v>11.825</v>
      </c>
      <c r="I60" s="335">
        <v>11.918</v>
      </c>
      <c r="J60" s="335">
        <v>12.29</v>
      </c>
      <c r="K60" s="335">
        <v>12.995</v>
      </c>
      <c r="L60" s="335">
        <v>14.904</v>
      </c>
      <c r="M60" s="335">
        <v>14.165</v>
      </c>
      <c r="N60" s="335">
        <v>14.697</v>
      </c>
      <c r="O60" s="335">
        <v>16.426</v>
      </c>
      <c r="P60" s="116">
        <f t="shared" si="0"/>
        <v>11.764305640606931</v>
      </c>
      <c r="R60" s="696"/>
    </row>
    <row r="61" spans="1:18" s="1" customFormat="1" ht="12.75">
      <c r="A61" s="695"/>
      <c r="B61" s="521">
        <v>54</v>
      </c>
      <c r="C61" s="149"/>
      <c r="D61" s="141" t="s">
        <v>353</v>
      </c>
      <c r="E61" s="602" t="s">
        <v>257</v>
      </c>
      <c r="F61" s="469">
        <v>12.404</v>
      </c>
      <c r="G61" s="469">
        <v>13.364</v>
      </c>
      <c r="H61" s="469">
        <v>13.242</v>
      </c>
      <c r="I61" s="469">
        <v>16.23</v>
      </c>
      <c r="J61" s="469">
        <v>17.773</v>
      </c>
      <c r="K61" s="469">
        <v>19.137</v>
      </c>
      <c r="L61" s="469">
        <v>19.383</v>
      </c>
      <c r="M61" s="469">
        <v>20.702</v>
      </c>
      <c r="N61" s="469">
        <v>19.896</v>
      </c>
      <c r="O61" s="469">
        <v>16.046</v>
      </c>
      <c r="P61" s="148">
        <f t="shared" si="0"/>
        <v>-19.35062324085244</v>
      </c>
      <c r="R61" s="696"/>
    </row>
    <row r="62" spans="1:18" s="1" customFormat="1" ht="12.75">
      <c r="A62" s="695"/>
      <c r="B62" s="521">
        <v>55</v>
      </c>
      <c r="C62" s="138"/>
      <c r="D62" s="139" t="s">
        <v>560</v>
      </c>
      <c r="E62" s="553" t="s">
        <v>260</v>
      </c>
      <c r="F62" s="335">
        <v>12.374</v>
      </c>
      <c r="G62" s="335">
        <v>12.601</v>
      </c>
      <c r="H62" s="335">
        <v>12.477</v>
      </c>
      <c r="I62" s="335">
        <v>12.122</v>
      </c>
      <c r="J62" s="335">
        <v>13.486</v>
      </c>
      <c r="K62" s="335">
        <v>14.556</v>
      </c>
      <c r="L62" s="335">
        <v>15.361</v>
      </c>
      <c r="M62" s="335">
        <v>15.343</v>
      </c>
      <c r="N62" s="335">
        <v>16.37</v>
      </c>
      <c r="O62" s="335">
        <v>15.709</v>
      </c>
      <c r="P62" s="116">
        <f t="shared" si="0"/>
        <v>-4.037874160048882</v>
      </c>
      <c r="R62" s="696"/>
    </row>
    <row r="63" spans="1:18" s="1" customFormat="1" ht="12.75">
      <c r="A63" s="695"/>
      <c r="B63" s="521">
        <v>56</v>
      </c>
      <c r="C63" s="149"/>
      <c r="D63" s="141" t="s">
        <v>671</v>
      </c>
      <c r="E63" s="602" t="s">
        <v>252</v>
      </c>
      <c r="F63" s="469">
        <v>16.181</v>
      </c>
      <c r="G63" s="469">
        <v>15.925</v>
      </c>
      <c r="H63" s="469">
        <v>16.957</v>
      </c>
      <c r="I63" s="469">
        <v>16.019</v>
      </c>
      <c r="J63" s="469">
        <v>14.456</v>
      </c>
      <c r="K63" s="469">
        <v>13.432</v>
      </c>
      <c r="L63" s="469">
        <v>13.904</v>
      </c>
      <c r="M63" s="469">
        <v>13.816</v>
      </c>
      <c r="N63" s="469">
        <v>18.762</v>
      </c>
      <c r="O63" s="469">
        <v>15.323</v>
      </c>
      <c r="P63" s="148">
        <f t="shared" si="0"/>
        <v>-18.32960238780513</v>
      </c>
      <c r="R63" s="696"/>
    </row>
    <row r="64" spans="1:18" s="1" customFormat="1" ht="12.75">
      <c r="A64" s="695"/>
      <c r="B64" s="521">
        <v>57</v>
      </c>
      <c r="C64" s="138"/>
      <c r="D64" s="139" t="s">
        <v>196</v>
      </c>
      <c r="E64" s="553" t="s">
        <v>260</v>
      </c>
      <c r="F64" s="335">
        <v>13.154</v>
      </c>
      <c r="G64" s="335">
        <v>12.51</v>
      </c>
      <c r="H64" s="335">
        <v>13.339</v>
      </c>
      <c r="I64" s="335">
        <v>14.803</v>
      </c>
      <c r="J64" s="335">
        <v>13.835</v>
      </c>
      <c r="K64" s="335">
        <v>13.486</v>
      </c>
      <c r="L64" s="335">
        <v>15.201</v>
      </c>
      <c r="M64" s="335">
        <v>17.353</v>
      </c>
      <c r="N64" s="335">
        <v>17.014</v>
      </c>
      <c r="O64" s="335">
        <v>15.131</v>
      </c>
      <c r="P64" s="116">
        <f t="shared" si="0"/>
        <v>-11.067356294816033</v>
      </c>
      <c r="R64" s="696"/>
    </row>
    <row r="65" spans="1:18" s="1" customFormat="1" ht="12.75">
      <c r="A65" s="695"/>
      <c r="B65" s="521">
        <v>58</v>
      </c>
      <c r="C65" s="149"/>
      <c r="D65" s="141" t="s">
        <v>558</v>
      </c>
      <c r="E65" s="602" t="s">
        <v>260</v>
      </c>
      <c r="F65" s="469">
        <v>16.975</v>
      </c>
      <c r="G65" s="469">
        <v>18.202</v>
      </c>
      <c r="H65" s="469">
        <v>18.305</v>
      </c>
      <c r="I65" s="469">
        <v>18.578</v>
      </c>
      <c r="J65" s="469">
        <v>19.016</v>
      </c>
      <c r="K65" s="469">
        <v>23.254</v>
      </c>
      <c r="L65" s="469">
        <v>15.938</v>
      </c>
      <c r="M65" s="469">
        <v>17.965</v>
      </c>
      <c r="N65" s="469">
        <v>17.305</v>
      </c>
      <c r="O65" s="469">
        <v>14.489</v>
      </c>
      <c r="P65" s="148">
        <f t="shared" si="0"/>
        <v>-16.272753539439467</v>
      </c>
      <c r="R65" s="696"/>
    </row>
    <row r="66" spans="1:18" s="1" customFormat="1" ht="12.75">
      <c r="A66" s="695"/>
      <c r="B66" s="521">
        <v>59</v>
      </c>
      <c r="C66" s="138"/>
      <c r="D66" s="139" t="s">
        <v>351</v>
      </c>
      <c r="E66" s="553" t="s">
        <v>257</v>
      </c>
      <c r="F66" s="335"/>
      <c r="G66" s="335">
        <v>18.216</v>
      </c>
      <c r="H66" s="335">
        <v>20.302</v>
      </c>
      <c r="I66" s="335">
        <v>18.948</v>
      </c>
      <c r="J66" s="335">
        <v>19.847</v>
      </c>
      <c r="K66" s="335">
        <v>21.57</v>
      </c>
      <c r="L66" s="335">
        <v>20.261</v>
      </c>
      <c r="M66" s="335">
        <v>20.513</v>
      </c>
      <c r="N66" s="335">
        <v>19.198</v>
      </c>
      <c r="O66" s="335">
        <v>14.456</v>
      </c>
      <c r="P66" s="116">
        <f t="shared" si="0"/>
        <v>-24.70048963433692</v>
      </c>
      <c r="R66" s="696"/>
    </row>
    <row r="67" spans="1:18" s="1" customFormat="1" ht="12.75">
      <c r="A67" s="695"/>
      <c r="B67" s="521">
        <v>60</v>
      </c>
      <c r="C67" s="149"/>
      <c r="D67" s="141" t="s">
        <v>198</v>
      </c>
      <c r="E67" s="602" t="s">
        <v>252</v>
      </c>
      <c r="F67" s="469">
        <v>13.311</v>
      </c>
      <c r="G67" s="469">
        <v>13.916</v>
      </c>
      <c r="H67" s="469">
        <v>14.295</v>
      </c>
      <c r="I67" s="469">
        <v>14.334</v>
      </c>
      <c r="J67" s="469">
        <v>15.838</v>
      </c>
      <c r="K67" s="469">
        <v>15.969</v>
      </c>
      <c r="L67" s="469">
        <v>16.358</v>
      </c>
      <c r="M67" s="469">
        <v>18.056</v>
      </c>
      <c r="N67" s="469">
        <v>15.511</v>
      </c>
      <c r="O67" s="469">
        <v>14.213</v>
      </c>
      <c r="P67" s="148">
        <f t="shared" si="0"/>
        <v>-8.36825478692541</v>
      </c>
      <c r="R67" s="696"/>
    </row>
    <row r="68" spans="1:18" s="1" customFormat="1" ht="12.75">
      <c r="A68" s="695"/>
      <c r="B68" s="521">
        <v>61</v>
      </c>
      <c r="C68" s="138"/>
      <c r="D68" s="139" t="s">
        <v>561</v>
      </c>
      <c r="E68" s="553" t="s">
        <v>238</v>
      </c>
      <c r="F68" s="335">
        <v>0</v>
      </c>
      <c r="G68" s="335">
        <v>12.481</v>
      </c>
      <c r="H68" s="335">
        <v>11.904</v>
      </c>
      <c r="I68" s="335">
        <v>13.17</v>
      </c>
      <c r="J68" s="335">
        <v>13.642</v>
      </c>
      <c r="K68" s="335">
        <v>14.591</v>
      </c>
      <c r="L68" s="335">
        <v>17.551</v>
      </c>
      <c r="M68" s="335">
        <v>15.946</v>
      </c>
      <c r="N68" s="335">
        <v>15.932</v>
      </c>
      <c r="O68" s="335">
        <v>13.337</v>
      </c>
      <c r="P68" s="116">
        <f t="shared" si="0"/>
        <v>-16.287973889028372</v>
      </c>
      <c r="R68" s="696"/>
    </row>
    <row r="69" spans="2:18" s="1" customFormat="1" ht="12.75">
      <c r="B69" s="521">
        <v>62</v>
      </c>
      <c r="C69" s="149"/>
      <c r="D69" s="141" t="s">
        <v>193</v>
      </c>
      <c r="E69" s="602" t="s">
        <v>249</v>
      </c>
      <c r="F69" s="469">
        <v>0</v>
      </c>
      <c r="G69" s="469">
        <v>9.11</v>
      </c>
      <c r="H69" s="469">
        <v>9.246</v>
      </c>
      <c r="I69" s="469">
        <v>10.72</v>
      </c>
      <c r="J69" s="469">
        <v>11.986</v>
      </c>
      <c r="K69" s="469">
        <v>12.54</v>
      </c>
      <c r="L69" s="469">
        <v>15.391</v>
      </c>
      <c r="M69" s="469">
        <v>15.805</v>
      </c>
      <c r="N69" s="469">
        <v>16.499</v>
      </c>
      <c r="O69" s="469">
        <v>13.322</v>
      </c>
      <c r="P69" s="148">
        <f t="shared" si="0"/>
        <v>-19.25571246742227</v>
      </c>
      <c r="R69" s="696"/>
    </row>
    <row r="70" spans="2:18" s="1" customFormat="1" ht="12.75">
      <c r="B70" s="521">
        <v>63</v>
      </c>
      <c r="C70" s="138"/>
      <c r="D70" s="139" t="s">
        <v>557</v>
      </c>
      <c r="E70" s="553" t="s">
        <v>253</v>
      </c>
      <c r="F70" s="335">
        <v>12.659</v>
      </c>
      <c r="G70" s="335">
        <v>13.117</v>
      </c>
      <c r="H70" s="335">
        <v>12.43</v>
      </c>
      <c r="I70" s="335">
        <v>14.331</v>
      </c>
      <c r="J70" s="335">
        <v>14.517</v>
      </c>
      <c r="K70" s="335">
        <v>15.248</v>
      </c>
      <c r="L70" s="335">
        <v>15.803</v>
      </c>
      <c r="M70" s="335">
        <v>18.392</v>
      </c>
      <c r="N70" s="335">
        <v>18.114</v>
      </c>
      <c r="O70" s="335">
        <v>13.307</v>
      </c>
      <c r="P70" s="116">
        <f t="shared" si="0"/>
        <v>-26.537484818372526</v>
      </c>
      <c r="R70" s="696"/>
    </row>
    <row r="71" spans="2:18" s="1" customFormat="1" ht="12.75">
      <c r="B71" s="521">
        <v>64</v>
      </c>
      <c r="C71" s="149"/>
      <c r="D71" s="141" t="s">
        <v>562</v>
      </c>
      <c r="E71" s="602" t="s">
        <v>251</v>
      </c>
      <c r="F71" s="469">
        <v>16.217</v>
      </c>
      <c r="G71" s="469">
        <v>15.803</v>
      </c>
      <c r="H71" s="469">
        <v>16.593</v>
      </c>
      <c r="I71" s="469">
        <v>16.513</v>
      </c>
      <c r="J71" s="469">
        <v>16.653</v>
      </c>
      <c r="K71" s="469">
        <v>17.07</v>
      </c>
      <c r="L71" s="469">
        <v>16.108</v>
      </c>
      <c r="M71" s="469">
        <v>15.326</v>
      </c>
      <c r="N71" s="469">
        <v>14.426</v>
      </c>
      <c r="O71" s="469">
        <v>13.283</v>
      </c>
      <c r="P71" s="148">
        <f t="shared" si="0"/>
        <v>-7.923194232635522</v>
      </c>
      <c r="R71" s="696"/>
    </row>
    <row r="72" spans="2:18" s="1" customFormat="1" ht="12.75">
      <c r="B72" s="521">
        <v>65</v>
      </c>
      <c r="C72" s="138"/>
      <c r="D72" s="139" t="s">
        <v>141</v>
      </c>
      <c r="E72" s="553" t="s">
        <v>263</v>
      </c>
      <c r="F72" s="335">
        <v>12.969</v>
      </c>
      <c r="G72" s="335">
        <v>12.605</v>
      </c>
      <c r="H72" s="335">
        <v>11.962</v>
      </c>
      <c r="I72" s="335">
        <v>12.766</v>
      </c>
      <c r="J72" s="335">
        <v>12.983</v>
      </c>
      <c r="K72" s="335">
        <v>13.331</v>
      </c>
      <c r="L72" s="335">
        <v>13.233</v>
      </c>
      <c r="M72" s="335">
        <v>14.053</v>
      </c>
      <c r="N72" s="335">
        <v>14.698</v>
      </c>
      <c r="O72" s="335">
        <v>13.266</v>
      </c>
      <c r="P72" s="116">
        <f t="shared" si="0"/>
        <v>-9.742822152673835</v>
      </c>
      <c r="R72" s="696"/>
    </row>
    <row r="73" spans="2:18" s="1" customFormat="1" ht="12.75">
      <c r="B73" s="521">
        <v>66</v>
      </c>
      <c r="C73" s="149"/>
      <c r="D73" s="141" t="s">
        <v>355</v>
      </c>
      <c r="E73" s="602" t="s">
        <v>254</v>
      </c>
      <c r="F73" s="469">
        <v>15.292</v>
      </c>
      <c r="G73" s="469">
        <v>14.853</v>
      </c>
      <c r="H73" s="469">
        <v>14.84</v>
      </c>
      <c r="I73" s="469">
        <v>15.619</v>
      </c>
      <c r="J73" s="469">
        <v>14.535</v>
      </c>
      <c r="K73" s="469">
        <v>15.47</v>
      </c>
      <c r="L73" s="469">
        <v>18.957</v>
      </c>
      <c r="M73" s="469">
        <v>15.417</v>
      </c>
      <c r="N73" s="469">
        <v>14.971</v>
      </c>
      <c r="O73" s="469">
        <v>13.15</v>
      </c>
      <c r="P73" s="148">
        <f>((O73/N73)-1)*100</f>
        <v>-12.163516131186958</v>
      </c>
      <c r="R73" s="696"/>
    </row>
    <row r="74" spans="2:18" s="1" customFormat="1" ht="12.75">
      <c r="B74" s="521">
        <v>67</v>
      </c>
      <c r="C74" s="138"/>
      <c r="D74" s="139" t="s">
        <v>354</v>
      </c>
      <c r="E74" s="553" t="s">
        <v>257</v>
      </c>
      <c r="F74" s="335">
        <v>13.943</v>
      </c>
      <c r="G74" s="335">
        <v>14.032</v>
      </c>
      <c r="H74" s="335">
        <v>13.987</v>
      </c>
      <c r="I74" s="335">
        <v>14.665</v>
      </c>
      <c r="J74" s="335">
        <v>15.435</v>
      </c>
      <c r="K74" s="335">
        <v>16.034</v>
      </c>
      <c r="L74" s="335">
        <v>16.175</v>
      </c>
      <c r="M74" s="335">
        <v>16.033</v>
      </c>
      <c r="N74" s="335">
        <v>14.698</v>
      </c>
      <c r="O74" s="335">
        <v>12.871</v>
      </c>
      <c r="P74" s="116">
        <f>((O74/N74)-1)*100</f>
        <v>-12.430262620764731</v>
      </c>
      <c r="R74" s="696"/>
    </row>
    <row r="75" spans="2:18" s="1" customFormat="1" ht="12.75">
      <c r="B75" s="521">
        <v>68</v>
      </c>
      <c r="C75" s="149"/>
      <c r="D75" s="141" t="s">
        <v>672</v>
      </c>
      <c r="E75" s="602" t="s">
        <v>254</v>
      </c>
      <c r="F75" s="469">
        <v>7.224</v>
      </c>
      <c r="G75" s="469">
        <v>11.069</v>
      </c>
      <c r="H75" s="469">
        <v>9.733</v>
      </c>
      <c r="I75" s="469">
        <v>9.214</v>
      </c>
      <c r="J75" s="469">
        <v>11.507</v>
      </c>
      <c r="K75" s="469">
        <v>15.737</v>
      </c>
      <c r="L75" s="469">
        <v>14.981</v>
      </c>
      <c r="M75" s="469">
        <v>12.063</v>
      </c>
      <c r="N75" s="469">
        <v>14.338</v>
      </c>
      <c r="O75" s="469">
        <v>12.552</v>
      </c>
      <c r="P75" s="148">
        <f>((O75/N75)-1)*100</f>
        <v>-12.45640954107965</v>
      </c>
      <c r="R75" s="696"/>
    </row>
    <row r="76" spans="2:18" s="1" customFormat="1" ht="12.75">
      <c r="B76" s="521">
        <v>69</v>
      </c>
      <c r="C76" s="567"/>
      <c r="D76" s="80" t="s">
        <v>673</v>
      </c>
      <c r="E76" s="604" t="s">
        <v>257</v>
      </c>
      <c r="F76" s="551">
        <v>8.456</v>
      </c>
      <c r="G76" s="551">
        <v>8.711</v>
      </c>
      <c r="H76" s="551">
        <v>9.227</v>
      </c>
      <c r="I76" s="551">
        <v>8.865</v>
      </c>
      <c r="J76" s="551">
        <v>9.884</v>
      </c>
      <c r="K76" s="551">
        <v>9.679</v>
      </c>
      <c r="L76" s="551">
        <v>10.204</v>
      </c>
      <c r="M76" s="551">
        <v>11.039</v>
      </c>
      <c r="N76" s="551">
        <v>12.829</v>
      </c>
      <c r="O76" s="551">
        <v>12.228</v>
      </c>
      <c r="P76" s="552">
        <f>((O76/N76)-1)*100</f>
        <v>-4.684698729441116</v>
      </c>
      <c r="R76" s="696"/>
    </row>
    <row r="77" spans="2:16" ht="15" customHeight="1">
      <c r="B77" s="1"/>
      <c r="D77" s="109" t="s">
        <v>451</v>
      </c>
      <c r="E77" s="6"/>
      <c r="F77" s="6"/>
      <c r="G77" s="6"/>
      <c r="H77" s="6"/>
      <c r="I77" s="6"/>
      <c r="J77" s="6"/>
      <c r="K77" s="6"/>
      <c r="L77" s="6"/>
      <c r="M77" s="6"/>
      <c r="N77" s="6"/>
      <c r="O77" s="6"/>
      <c r="P77" s="6"/>
    </row>
    <row r="78" spans="4:16" ht="12.75">
      <c r="D78" s="728"/>
      <c r="E78" s="728"/>
      <c r="F78" s="728"/>
      <c r="G78" s="728"/>
      <c r="H78" s="728"/>
      <c r="I78" s="728"/>
      <c r="J78" s="728"/>
      <c r="K78" s="728"/>
      <c r="L78" s="728"/>
      <c r="M78" s="728"/>
      <c r="N78" s="728"/>
      <c r="O78" s="728"/>
      <c r="P78" s="728"/>
    </row>
  </sheetData>
  <mergeCells count="7">
    <mergeCell ref="D78:P78"/>
    <mergeCell ref="B5:B7"/>
    <mergeCell ref="D5:E6"/>
    <mergeCell ref="D1:E1"/>
    <mergeCell ref="C2:P2"/>
    <mergeCell ref="C3:P3"/>
    <mergeCell ref="C4:P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35"/>
  <sheetViews>
    <sheetView workbookViewId="0" topLeftCell="A1">
      <selection activeCell="A1" sqref="A1:IV16384"/>
    </sheetView>
  </sheetViews>
  <sheetFormatPr defaultColWidth="9.140625" defaultRowHeight="12.75"/>
  <cols>
    <col min="1" max="1" width="2.7109375" style="0" customWidth="1"/>
    <col min="2" max="2" width="4.00390625" style="0" customWidth="1"/>
    <col min="3" max="4" width="9.7109375" style="0" customWidth="1"/>
    <col min="5" max="5" width="7.28125" style="0" customWidth="1"/>
    <col min="6" max="7" width="9.7109375" style="0" customWidth="1"/>
    <col min="8" max="8" width="7.28125" style="0" customWidth="1"/>
    <col min="9" max="9" width="11.421875" style="0" customWidth="1"/>
    <col min="10" max="10" width="10.28125" style="0" customWidth="1"/>
    <col min="11" max="11" width="7.28125" style="0" customWidth="1"/>
    <col min="12" max="12" width="4.00390625" style="0" customWidth="1"/>
    <col min="13" max="13" width="2.7109375" style="0" customWidth="1"/>
    <col min="16" max="17" width="9.57421875" style="0" bestFit="1" customWidth="1"/>
    <col min="18" max="18" width="9.28125" style="0" bestFit="1" customWidth="1"/>
    <col min="19" max="20" width="9.57421875" style="0" bestFit="1" customWidth="1"/>
    <col min="21" max="21" width="9.28125" style="0" bestFit="1" customWidth="1"/>
    <col min="22" max="23" width="9.57421875" style="0" bestFit="1" customWidth="1"/>
    <col min="24" max="24" width="9.28125" style="0" bestFit="1" customWidth="1"/>
  </cols>
  <sheetData>
    <row r="1" ht="15.75">
      <c r="L1" s="39" t="s">
        <v>606</v>
      </c>
    </row>
    <row r="2" spans="2:12" ht="30" customHeight="1">
      <c r="B2" s="756" t="s">
        <v>366</v>
      </c>
      <c r="C2" s="756"/>
      <c r="D2" s="756"/>
      <c r="E2" s="756"/>
      <c r="F2" s="756"/>
      <c r="G2" s="756"/>
      <c r="H2" s="756"/>
      <c r="I2" s="756"/>
      <c r="J2" s="756"/>
      <c r="K2" s="756"/>
      <c r="L2" s="756"/>
    </row>
    <row r="3" spans="2:12" ht="15" customHeight="1">
      <c r="B3" s="770" t="s">
        <v>17</v>
      </c>
      <c r="C3" s="770"/>
      <c r="D3" s="770"/>
      <c r="E3" s="770"/>
      <c r="F3" s="770"/>
      <c r="G3" s="770"/>
      <c r="H3" s="770"/>
      <c r="I3" s="770"/>
      <c r="J3" s="770"/>
      <c r="K3" s="770"/>
      <c r="L3" s="770"/>
    </row>
    <row r="4" spans="2:12" ht="15" customHeight="1">
      <c r="B4" s="758">
        <v>2009</v>
      </c>
      <c r="C4" s="758"/>
      <c r="D4" s="758"/>
      <c r="E4" s="758"/>
      <c r="F4" s="758"/>
      <c r="G4" s="758"/>
      <c r="H4" s="758"/>
      <c r="I4" s="758"/>
      <c r="J4" s="758"/>
      <c r="K4" s="758"/>
      <c r="L4" s="758"/>
    </row>
    <row r="5" spans="3:11" ht="24.75" customHeight="1">
      <c r="C5" s="718" t="s">
        <v>378</v>
      </c>
      <c r="D5" s="719"/>
      <c r="E5" s="642"/>
      <c r="F5" s="718" t="s">
        <v>379</v>
      </c>
      <c r="G5" s="719"/>
      <c r="H5" s="642"/>
      <c r="I5" s="718" t="s">
        <v>377</v>
      </c>
      <c r="J5" s="719"/>
      <c r="K5" s="642"/>
    </row>
    <row r="6" spans="3:11" ht="35.25" customHeight="1">
      <c r="C6" s="252" t="s">
        <v>13</v>
      </c>
      <c r="D6" s="274" t="s">
        <v>369</v>
      </c>
      <c r="E6" s="268" t="s">
        <v>371</v>
      </c>
      <c r="F6" s="269" t="s">
        <v>16</v>
      </c>
      <c r="G6" s="274" t="s">
        <v>370</v>
      </c>
      <c r="H6" s="268" t="s">
        <v>371</v>
      </c>
      <c r="I6" s="269" t="s">
        <v>14</v>
      </c>
      <c r="J6" s="274" t="s">
        <v>15</v>
      </c>
      <c r="K6" s="268" t="s">
        <v>371</v>
      </c>
    </row>
    <row r="7" spans="3:11" ht="19.5" customHeight="1">
      <c r="C7" s="795" t="s">
        <v>216</v>
      </c>
      <c r="D7" s="796"/>
      <c r="E7" s="267" t="s">
        <v>367</v>
      </c>
      <c r="F7" s="795" t="s">
        <v>216</v>
      </c>
      <c r="G7" s="796"/>
      <c r="H7" s="267" t="s">
        <v>367</v>
      </c>
      <c r="I7" s="795" t="s">
        <v>216</v>
      </c>
      <c r="J7" s="796"/>
      <c r="K7" s="267" t="s">
        <v>367</v>
      </c>
    </row>
    <row r="8" spans="1:16" ht="12.75" customHeight="1">
      <c r="A8" s="22"/>
      <c r="B8" s="270" t="s">
        <v>255</v>
      </c>
      <c r="C8" s="554">
        <v>110.692287</v>
      </c>
      <c r="D8" s="555">
        <v>37.610934</v>
      </c>
      <c r="E8" s="275">
        <v>0.33977917539999875</v>
      </c>
      <c r="F8" s="554">
        <v>91.2723</v>
      </c>
      <c r="G8" s="555">
        <v>30.749843</v>
      </c>
      <c r="H8" s="275">
        <v>0.33690224745076</v>
      </c>
      <c r="I8" s="554">
        <v>201.658221</v>
      </c>
      <c r="J8" s="555">
        <v>68.054411</v>
      </c>
      <c r="K8" s="275">
        <v>0.337474022445135</v>
      </c>
      <c r="L8" s="270" t="s">
        <v>255</v>
      </c>
      <c r="N8" s="559"/>
      <c r="O8" s="693"/>
      <c r="P8" s="693"/>
    </row>
    <row r="9" spans="1:16" ht="12.75" customHeight="1">
      <c r="A9" s="22"/>
      <c r="B9" s="271" t="s">
        <v>238</v>
      </c>
      <c r="C9" s="556">
        <v>11.797494</v>
      </c>
      <c r="D9" s="557">
        <v>0.780776</v>
      </c>
      <c r="E9" s="276">
        <v>0.06618151278568143</v>
      </c>
      <c r="F9" s="556">
        <v>10.095499</v>
      </c>
      <c r="G9" s="557">
        <v>4.41153</v>
      </c>
      <c r="H9" s="276">
        <v>0.4369798857887064</v>
      </c>
      <c r="I9" s="556">
        <v>21.892993</v>
      </c>
      <c r="J9" s="557">
        <v>5.192306</v>
      </c>
      <c r="K9" s="276">
        <v>0.23716748093785076</v>
      </c>
      <c r="L9" s="271" t="s">
        <v>238</v>
      </c>
      <c r="N9" s="559"/>
      <c r="O9" s="693"/>
      <c r="P9" s="693"/>
    </row>
    <row r="10" spans="1:16" ht="12.75" customHeight="1">
      <c r="A10" s="22"/>
      <c r="B10" s="272" t="s">
        <v>251</v>
      </c>
      <c r="C10" s="558">
        <v>45.275531</v>
      </c>
      <c r="D10" s="559">
        <v>27.836344</v>
      </c>
      <c r="E10" s="277">
        <v>0.6148209283288141</v>
      </c>
      <c r="F10" s="558">
        <v>36.556191</v>
      </c>
      <c r="G10" s="559">
        <v>31.541347</v>
      </c>
      <c r="H10" s="277">
        <v>0.8628182022574508</v>
      </c>
      <c r="I10" s="558">
        <v>75.734539</v>
      </c>
      <c r="J10" s="559">
        <v>53.280508</v>
      </c>
      <c r="K10" s="277">
        <v>0.7035166345965346</v>
      </c>
      <c r="L10" s="272" t="s">
        <v>251</v>
      </c>
      <c r="N10" s="559"/>
      <c r="O10" s="693"/>
      <c r="P10" s="693"/>
    </row>
    <row r="11" spans="1:16" ht="12.75" customHeight="1">
      <c r="A11" s="22"/>
      <c r="B11" s="271" t="s">
        <v>256</v>
      </c>
      <c r="C11" s="556">
        <v>158.867825</v>
      </c>
      <c r="D11" s="557">
        <v>66.027066</v>
      </c>
      <c r="E11" s="276">
        <v>0.4156100582355175</v>
      </c>
      <c r="F11" s="556">
        <v>100.831309</v>
      </c>
      <c r="G11" s="557">
        <v>44.334522</v>
      </c>
      <c r="H11" s="276">
        <v>0.43969003714907634</v>
      </c>
      <c r="I11" s="556">
        <v>256.965723</v>
      </c>
      <c r="J11" s="557">
        <v>107.628177</v>
      </c>
      <c r="K11" s="276">
        <v>0.4188425434469327</v>
      </c>
      <c r="L11" s="271" t="s">
        <v>256</v>
      </c>
      <c r="N11" s="559"/>
      <c r="O11" s="693"/>
      <c r="P11" s="693"/>
    </row>
    <row r="12" spans="1:16" ht="12.75" customHeight="1">
      <c r="A12" s="22"/>
      <c r="B12" s="272" t="s">
        <v>241</v>
      </c>
      <c r="C12" s="558">
        <v>7.815456</v>
      </c>
      <c r="D12" s="559">
        <v>5.92449</v>
      </c>
      <c r="E12" s="277">
        <v>0.7580478989325766</v>
      </c>
      <c r="F12" s="558">
        <v>26.625829</v>
      </c>
      <c r="G12" s="559">
        <v>14.436514</v>
      </c>
      <c r="H12" s="277">
        <v>0.5421996062545132</v>
      </c>
      <c r="I12" s="558">
        <v>34.409813</v>
      </c>
      <c r="J12" s="559">
        <v>20.329532</v>
      </c>
      <c r="K12" s="277">
        <v>0.5908062330940305</v>
      </c>
      <c r="L12" s="272" t="s">
        <v>241</v>
      </c>
      <c r="N12" s="559"/>
      <c r="O12" s="693"/>
      <c r="P12" s="693"/>
    </row>
    <row r="13" spans="1:16" ht="12.75" customHeight="1">
      <c r="A13" s="22"/>
      <c r="B13" s="271" t="s">
        <v>259</v>
      </c>
      <c r="C13" s="556">
        <v>28.105195</v>
      </c>
      <c r="D13" s="557">
        <v>20.89637</v>
      </c>
      <c r="E13" s="276">
        <v>0.7435056045688351</v>
      </c>
      <c r="F13" s="556">
        <v>12.69541</v>
      </c>
      <c r="G13" s="557">
        <v>11.514138</v>
      </c>
      <c r="H13" s="276">
        <v>0.9069528278330515</v>
      </c>
      <c r="I13" s="556">
        <v>39.955637</v>
      </c>
      <c r="J13" s="557">
        <v>31.56554</v>
      </c>
      <c r="K13" s="276">
        <v>0.7900146855373622</v>
      </c>
      <c r="L13" s="271" t="s">
        <v>259</v>
      </c>
      <c r="N13" s="559"/>
      <c r="O13" s="693"/>
      <c r="P13" s="693"/>
    </row>
    <row r="14" spans="1:16" ht="12.75" customHeight="1">
      <c r="A14" s="22"/>
      <c r="B14" s="272" t="s">
        <v>252</v>
      </c>
      <c r="C14" s="558">
        <v>64.58203</v>
      </c>
      <c r="D14" s="559">
        <v>32.942959</v>
      </c>
      <c r="E14" s="277">
        <v>0.5100948204941839</v>
      </c>
      <c r="F14" s="558">
        <v>46.341003</v>
      </c>
      <c r="G14" s="559">
        <v>35.712388</v>
      </c>
      <c r="H14" s="277">
        <v>0.7706433975975875</v>
      </c>
      <c r="I14" s="558">
        <v>93.007974</v>
      </c>
      <c r="J14" s="559">
        <v>50.740288</v>
      </c>
      <c r="K14" s="277">
        <v>0.5455477183063895</v>
      </c>
      <c r="L14" s="272" t="s">
        <v>252</v>
      </c>
      <c r="N14" s="559"/>
      <c r="O14" s="693"/>
      <c r="P14" s="693"/>
    </row>
    <row r="15" spans="1:16" ht="12.75" customHeight="1">
      <c r="A15" s="22"/>
      <c r="B15" s="271" t="s">
        <v>257</v>
      </c>
      <c r="C15" s="556">
        <v>248.760332</v>
      </c>
      <c r="D15" s="557">
        <v>76.930802</v>
      </c>
      <c r="E15" s="276">
        <v>0.3092567105916228</v>
      </c>
      <c r="F15" s="556">
        <v>114.775677</v>
      </c>
      <c r="G15" s="557">
        <v>54.672517</v>
      </c>
      <c r="H15" s="276">
        <v>0.4763423612826958</v>
      </c>
      <c r="I15" s="556">
        <v>340.154791</v>
      </c>
      <c r="J15" s="557">
        <v>108.222101</v>
      </c>
      <c r="K15" s="276">
        <v>0.3181554511751681</v>
      </c>
      <c r="L15" s="271" t="s">
        <v>257</v>
      </c>
      <c r="N15" s="559"/>
      <c r="O15" s="693"/>
      <c r="P15" s="693"/>
    </row>
    <row r="16" spans="1:16" ht="12.75" customHeight="1">
      <c r="A16" s="22"/>
      <c r="B16" s="272" t="s">
        <v>258</v>
      </c>
      <c r="C16" s="558">
        <v>211.783413</v>
      </c>
      <c r="D16" s="559">
        <v>60.286347</v>
      </c>
      <c r="E16" s="277">
        <v>0.28466038083917367</v>
      </c>
      <c r="F16" s="558">
        <v>96.331745</v>
      </c>
      <c r="G16" s="559">
        <v>57.09757</v>
      </c>
      <c r="H16" s="277">
        <v>0.5927181117709432</v>
      </c>
      <c r="I16" s="558">
        <v>299.88894</v>
      </c>
      <c r="J16" s="559">
        <v>109.157699</v>
      </c>
      <c r="K16" s="277">
        <v>0.3639937471518623</v>
      </c>
      <c r="L16" s="272" t="s">
        <v>258</v>
      </c>
      <c r="N16" s="559"/>
      <c r="O16" s="693"/>
      <c r="P16" s="693"/>
    </row>
    <row r="17" spans="1:16" ht="12.75" customHeight="1">
      <c r="A17" s="22"/>
      <c r="B17" s="271" t="s">
        <v>260</v>
      </c>
      <c r="C17" s="556">
        <v>311.803241</v>
      </c>
      <c r="D17" s="557">
        <v>102.797</v>
      </c>
      <c r="E17" s="276">
        <v>0.32968547623275024</v>
      </c>
      <c r="F17" s="556">
        <v>149.555488</v>
      </c>
      <c r="G17" s="557">
        <v>102.460596</v>
      </c>
      <c r="H17" s="276">
        <v>0.6851008770737989</v>
      </c>
      <c r="I17" s="556">
        <v>395.405847</v>
      </c>
      <c r="J17" s="557">
        <v>139.304714</v>
      </c>
      <c r="K17" s="276">
        <v>0.3523081791959439</v>
      </c>
      <c r="L17" s="271" t="s">
        <v>260</v>
      </c>
      <c r="N17" s="559"/>
      <c r="O17" s="693"/>
      <c r="P17" s="693"/>
    </row>
    <row r="18" spans="1:16" ht="12.75" customHeight="1">
      <c r="A18" s="22"/>
      <c r="B18" s="272" t="s">
        <v>563</v>
      </c>
      <c r="C18" s="558">
        <v>5.783698</v>
      </c>
      <c r="D18" s="559">
        <v>1.289266</v>
      </c>
      <c r="E18" s="277">
        <v>0.2229137828427418</v>
      </c>
      <c r="F18" s="558">
        <v>0.986764</v>
      </c>
      <c r="G18" s="559">
        <v>0.25909</v>
      </c>
      <c r="H18" s="277">
        <v>0.2625653145027585</v>
      </c>
      <c r="I18" s="558">
        <v>6.770462</v>
      </c>
      <c r="J18" s="559">
        <v>1.548356</v>
      </c>
      <c r="K18" s="277">
        <v>0.22869281298676516</v>
      </c>
      <c r="L18" s="272" t="s">
        <v>239</v>
      </c>
      <c r="N18" s="559"/>
      <c r="O18" s="693"/>
      <c r="P18" s="693"/>
    </row>
    <row r="19" spans="1:16" ht="12.75" customHeight="1">
      <c r="A19" s="22"/>
      <c r="B19" s="271" t="s">
        <v>243</v>
      </c>
      <c r="C19" s="556">
        <v>4.373461</v>
      </c>
      <c r="D19" s="557">
        <v>3.160246</v>
      </c>
      <c r="E19" s="276">
        <v>0.7225961315306115</v>
      </c>
      <c r="F19" s="556">
        <v>54.501149</v>
      </c>
      <c r="G19" s="557">
        <v>41.46417</v>
      </c>
      <c r="H19" s="276">
        <v>0.7607944192149051</v>
      </c>
      <c r="I19" s="556">
        <v>58.569076</v>
      </c>
      <c r="J19" s="557">
        <v>44.318882</v>
      </c>
      <c r="K19" s="276">
        <v>0.7566942322941889</v>
      </c>
      <c r="L19" s="271" t="s">
        <v>243</v>
      </c>
      <c r="N19" s="559"/>
      <c r="O19" s="693"/>
      <c r="P19" s="693"/>
    </row>
    <row r="20" spans="1:16" ht="12.75" customHeight="1">
      <c r="A20" s="22"/>
      <c r="B20" s="272" t="s">
        <v>244</v>
      </c>
      <c r="C20" s="558">
        <v>13.738878</v>
      </c>
      <c r="D20" s="559">
        <v>3.702527</v>
      </c>
      <c r="E20" s="277">
        <v>0.26949267618505673</v>
      </c>
      <c r="F20" s="558">
        <v>20.605222</v>
      </c>
      <c r="G20" s="559">
        <v>12.182436</v>
      </c>
      <c r="H20" s="277">
        <v>0.5912305142841945</v>
      </c>
      <c r="I20" s="558">
        <v>34.3441</v>
      </c>
      <c r="J20" s="559">
        <v>15.884963</v>
      </c>
      <c r="K20" s="277">
        <v>0.46252378137729633</v>
      </c>
      <c r="L20" s="272" t="s">
        <v>244</v>
      </c>
      <c r="N20" s="559"/>
      <c r="O20" s="693"/>
      <c r="P20" s="693"/>
    </row>
    <row r="21" spans="1:16" ht="12.75" customHeight="1">
      <c r="A21" s="22"/>
      <c r="B21" s="271" t="s">
        <v>245</v>
      </c>
      <c r="C21" s="556">
        <v>3.204587</v>
      </c>
      <c r="D21" s="557">
        <v>2.421821</v>
      </c>
      <c r="E21" s="276">
        <v>0.7557357625179157</v>
      </c>
      <c r="F21" s="556">
        <v>0.164165</v>
      </c>
      <c r="G21" s="557">
        <v>0.088994</v>
      </c>
      <c r="H21" s="276">
        <v>0.5421009350348734</v>
      </c>
      <c r="I21" s="556">
        <v>3.368752</v>
      </c>
      <c r="J21" s="557">
        <v>2.510815</v>
      </c>
      <c r="K21" s="276">
        <v>0.7453249749462115</v>
      </c>
      <c r="L21" s="271" t="s">
        <v>245</v>
      </c>
      <c r="N21" s="559"/>
      <c r="O21" s="693"/>
      <c r="P21" s="693"/>
    </row>
    <row r="22" spans="1:16" ht="12.75" customHeight="1">
      <c r="A22" s="22"/>
      <c r="B22" s="272" t="s">
        <v>253</v>
      </c>
      <c r="C22" s="558">
        <v>331.364962</v>
      </c>
      <c r="D22" s="559">
        <v>87.589556</v>
      </c>
      <c r="E22" s="277">
        <v>0.26432956421023174</v>
      </c>
      <c r="F22" s="558">
        <v>132.120082</v>
      </c>
      <c r="G22" s="559">
        <v>56.47026</v>
      </c>
      <c r="H22" s="277">
        <v>0.42741617432541407</v>
      </c>
      <c r="I22" s="558">
        <v>463.485044</v>
      </c>
      <c r="J22" s="559">
        <v>144.059816</v>
      </c>
      <c r="K22" s="277">
        <v>0.31081869386059413</v>
      </c>
      <c r="L22" s="272" t="s">
        <v>253</v>
      </c>
      <c r="N22" s="559"/>
      <c r="O22" s="693"/>
      <c r="P22" s="693"/>
    </row>
    <row r="23" spans="1:16" ht="12.75" customHeight="1">
      <c r="A23" s="22"/>
      <c r="B23" s="271" t="s">
        <v>246</v>
      </c>
      <c r="C23" s="556">
        <v>22.927357</v>
      </c>
      <c r="D23" s="557">
        <v>14.408511</v>
      </c>
      <c r="E23" s="276">
        <v>0.6284418653227234</v>
      </c>
      <c r="F23" s="556">
        <v>22.023098</v>
      </c>
      <c r="G23" s="557">
        <v>15.965156</v>
      </c>
      <c r="H23" s="276">
        <v>0.7249278008025937</v>
      </c>
      <c r="I23" s="556">
        <v>44.631091</v>
      </c>
      <c r="J23" s="557">
        <v>30.054303</v>
      </c>
      <c r="K23" s="276">
        <v>0.6733938679652711</v>
      </c>
      <c r="L23" s="271" t="s">
        <v>246</v>
      </c>
      <c r="N23" s="559"/>
      <c r="O23" s="693"/>
      <c r="P23" s="693"/>
    </row>
    <row r="24" spans="1:16" ht="12.75" customHeight="1">
      <c r="A24" s="22"/>
      <c r="B24" s="272" t="s">
        <v>263</v>
      </c>
      <c r="C24" s="558">
        <v>40.482117</v>
      </c>
      <c r="D24" s="559">
        <v>14.183843</v>
      </c>
      <c r="E24" s="277">
        <v>0.3503730548478974</v>
      </c>
      <c r="F24" s="558">
        <v>19.478683</v>
      </c>
      <c r="G24" s="559">
        <v>10.473376</v>
      </c>
      <c r="H24" s="277">
        <v>0.5376839902369169</v>
      </c>
      <c r="I24" s="558">
        <v>56.343063</v>
      </c>
      <c r="J24" s="559">
        <v>21.039482</v>
      </c>
      <c r="K24" s="277">
        <v>0.37341743383741843</v>
      </c>
      <c r="L24" s="272" t="s">
        <v>263</v>
      </c>
      <c r="N24" s="559"/>
      <c r="O24" s="693"/>
      <c r="P24" s="693"/>
    </row>
    <row r="25" spans="1:16" ht="12.75" customHeight="1">
      <c r="A25" s="22"/>
      <c r="B25" s="271" t="s">
        <v>564</v>
      </c>
      <c r="C25" s="556">
        <v>15.909633</v>
      </c>
      <c r="D25" s="557">
        <v>1.742295</v>
      </c>
      <c r="E25" s="276">
        <v>0.10951195417267011</v>
      </c>
      <c r="F25" s="556">
        <v>19.256257</v>
      </c>
      <c r="G25" s="557">
        <v>7.417959</v>
      </c>
      <c r="H25" s="276">
        <v>0.3852233068970776</v>
      </c>
      <c r="I25" s="556">
        <v>35.160155</v>
      </c>
      <c r="J25" s="557">
        <v>9.154519</v>
      </c>
      <c r="K25" s="276">
        <v>0.260366286781159</v>
      </c>
      <c r="L25" s="271" t="s">
        <v>247</v>
      </c>
      <c r="N25" s="559"/>
      <c r="O25" s="693"/>
      <c r="P25" s="693"/>
    </row>
    <row r="26" spans="1:16" ht="12.75" customHeight="1">
      <c r="A26" s="22"/>
      <c r="B26" s="272" t="s">
        <v>249</v>
      </c>
      <c r="C26" s="558">
        <v>9.14014</v>
      </c>
      <c r="D26" s="559">
        <v>2.789479</v>
      </c>
      <c r="E26" s="277">
        <v>0.3051899642675057</v>
      </c>
      <c r="F26" s="558">
        <v>4.181473</v>
      </c>
      <c r="G26" s="559">
        <v>2.222968</v>
      </c>
      <c r="H26" s="277">
        <v>0.5316231863747535</v>
      </c>
      <c r="I26" s="558">
        <v>13.321613</v>
      </c>
      <c r="J26" s="559">
        <v>5.012447</v>
      </c>
      <c r="K26" s="277">
        <v>0.37626427070055257</v>
      </c>
      <c r="L26" s="272" t="s">
        <v>249</v>
      </c>
      <c r="N26" s="559"/>
      <c r="O26" s="693"/>
      <c r="P26" s="693"/>
    </row>
    <row r="27" spans="1:16" ht="12.75" customHeight="1">
      <c r="A27" s="22"/>
      <c r="B27" s="271" t="s">
        <v>264</v>
      </c>
      <c r="C27" s="556">
        <v>48.675589</v>
      </c>
      <c r="D27" s="557">
        <v>30.339506</v>
      </c>
      <c r="E27" s="276">
        <v>0.6233002337167404</v>
      </c>
      <c r="F27" s="556">
        <v>41.861007</v>
      </c>
      <c r="G27" s="557">
        <v>35.691818</v>
      </c>
      <c r="H27" s="276">
        <v>0.852626837190037</v>
      </c>
      <c r="I27" s="556">
        <v>85.540575</v>
      </c>
      <c r="J27" s="557">
        <v>61.035303</v>
      </c>
      <c r="K27" s="276">
        <v>0.7135245817555002</v>
      </c>
      <c r="L27" s="271" t="s">
        <v>264</v>
      </c>
      <c r="N27" s="559"/>
      <c r="O27" s="693"/>
      <c r="P27" s="693"/>
    </row>
    <row r="28" spans="1:16" ht="12.75" customHeight="1">
      <c r="A28" s="22"/>
      <c r="B28" s="272" t="s">
        <v>265</v>
      </c>
      <c r="C28" s="558">
        <v>76.2288681678092</v>
      </c>
      <c r="D28" s="559">
        <v>53.353289816238394</v>
      </c>
      <c r="E28" s="277">
        <v>0.699909248275695</v>
      </c>
      <c r="F28" s="558">
        <v>71.81429037467889</v>
      </c>
      <c r="G28" s="559">
        <v>59.946020101628044</v>
      </c>
      <c r="H28" s="277">
        <v>0.8347366490550814</v>
      </c>
      <c r="I28" s="558">
        <v>142.522479542488</v>
      </c>
      <c r="J28" s="559">
        <v>107.77863091786641</v>
      </c>
      <c r="K28" s="277">
        <v>0.7562219746937257</v>
      </c>
      <c r="L28" s="272" t="s">
        <v>265</v>
      </c>
      <c r="N28" s="559"/>
      <c r="O28" s="693"/>
      <c r="P28" s="693"/>
    </row>
    <row r="29" spans="1:16" ht="12.75" customHeight="1">
      <c r="A29" s="22"/>
      <c r="B29" s="273" t="s">
        <v>254</v>
      </c>
      <c r="C29" s="560">
        <v>296.551504</v>
      </c>
      <c r="D29" s="561">
        <v>171.026371</v>
      </c>
      <c r="E29" s="278">
        <v>0.5767172605538362</v>
      </c>
      <c r="F29" s="560">
        <v>193.00463</v>
      </c>
      <c r="G29" s="561">
        <v>147.41188</v>
      </c>
      <c r="H29" s="278">
        <v>0.7637738016958453</v>
      </c>
      <c r="I29" s="560">
        <v>442.159114</v>
      </c>
      <c r="J29" s="561">
        <v>271.041231</v>
      </c>
      <c r="K29" s="278">
        <v>0.6129947849497455</v>
      </c>
      <c r="L29" s="273" t="s">
        <v>254</v>
      </c>
      <c r="N29" s="559"/>
      <c r="O29" s="693"/>
      <c r="P29" s="693"/>
    </row>
    <row r="30" spans="1:2" ht="15" customHeight="1">
      <c r="A30" s="22"/>
      <c r="B30" s="5" t="s">
        <v>451</v>
      </c>
    </row>
    <row r="31" spans="1:12" ht="15" customHeight="1">
      <c r="A31" s="22"/>
      <c r="B31" s="716" t="s">
        <v>399</v>
      </c>
      <c r="C31" s="717"/>
      <c r="D31" s="717"/>
      <c r="E31" s="717"/>
      <c r="F31" s="717"/>
      <c r="G31" s="717"/>
      <c r="H31" s="717"/>
      <c r="I31" s="717"/>
      <c r="J31" s="717"/>
      <c r="K31" s="717"/>
      <c r="L31" s="717"/>
    </row>
    <row r="32" spans="1:12" ht="12.75" customHeight="1">
      <c r="A32" s="22"/>
      <c r="B32" s="798" t="s">
        <v>571</v>
      </c>
      <c r="C32" s="798"/>
      <c r="D32" s="798"/>
      <c r="E32" s="798"/>
      <c r="F32" s="798"/>
      <c r="G32" s="798"/>
      <c r="H32" s="798"/>
      <c r="I32" s="798"/>
      <c r="J32" s="798"/>
      <c r="K32" s="798"/>
      <c r="L32" s="798"/>
    </row>
    <row r="33" spans="1:12" ht="23.25" customHeight="1">
      <c r="A33" s="22"/>
      <c r="B33" s="798" t="s">
        <v>400</v>
      </c>
      <c r="C33" s="798"/>
      <c r="D33" s="798"/>
      <c r="E33" s="798"/>
      <c r="F33" s="798"/>
      <c r="G33" s="798"/>
      <c r="H33" s="798"/>
      <c r="I33" s="798"/>
      <c r="J33" s="798"/>
      <c r="K33" s="798"/>
      <c r="L33" s="798"/>
    </row>
    <row r="34" spans="1:12" ht="23.25" customHeight="1">
      <c r="A34" s="22"/>
      <c r="B34" s="797" t="s">
        <v>565</v>
      </c>
      <c r="C34" s="797"/>
      <c r="D34" s="797"/>
      <c r="E34" s="797"/>
      <c r="F34" s="797"/>
      <c r="G34" s="797"/>
      <c r="H34" s="797"/>
      <c r="I34" s="797"/>
      <c r="J34" s="797"/>
      <c r="K34" s="797"/>
      <c r="L34" s="797"/>
    </row>
    <row r="35" ht="12.75">
      <c r="A35" s="22"/>
    </row>
  </sheetData>
  <mergeCells count="13">
    <mergeCell ref="B34:L34"/>
    <mergeCell ref="B32:L32"/>
    <mergeCell ref="B33:L33"/>
    <mergeCell ref="B2:L2"/>
    <mergeCell ref="B3:L3"/>
    <mergeCell ref="B4:L4"/>
    <mergeCell ref="B31:L31"/>
    <mergeCell ref="C5:E5"/>
    <mergeCell ref="F5:H5"/>
    <mergeCell ref="I5:K5"/>
    <mergeCell ref="C7:D7"/>
    <mergeCell ref="F7:G7"/>
    <mergeCell ref="I7:J7"/>
  </mergeCells>
  <printOptions/>
  <pageMargins left="0.6692913385826772"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G62"/>
  <sheetViews>
    <sheetView workbookViewId="0" topLeftCell="A1">
      <selection activeCell="J44" sqref="J44"/>
    </sheetView>
  </sheetViews>
  <sheetFormatPr defaultColWidth="9.140625" defaultRowHeight="12.75"/>
  <cols>
    <col min="1" max="1" width="2.00390625" style="0" customWidth="1"/>
    <col min="2" max="2" width="3.7109375" style="3" customWidth="1"/>
    <col min="3" max="3" width="1.7109375" style="0" customWidth="1"/>
    <col min="4" max="4" width="16.7109375" style="440" customWidth="1"/>
    <col min="5" max="5" width="0.9921875" style="0" customWidth="1"/>
    <col min="6" max="6" width="16.7109375" style="440" customWidth="1"/>
    <col min="7" max="7" width="17.7109375" style="0" customWidth="1"/>
  </cols>
  <sheetData>
    <row r="1" ht="15.75">
      <c r="G1" s="39" t="s">
        <v>607</v>
      </c>
    </row>
    <row r="2" spans="2:7" ht="15" customHeight="1">
      <c r="B2" s="800" t="s">
        <v>425</v>
      </c>
      <c r="C2" s="800"/>
      <c r="D2" s="800"/>
      <c r="E2" s="800"/>
      <c r="F2" s="800"/>
      <c r="G2" s="800"/>
    </row>
    <row r="3" spans="2:7" ht="15" customHeight="1">
      <c r="B3" s="597"/>
      <c r="C3" s="327"/>
      <c r="D3" s="441"/>
      <c r="E3" s="327"/>
      <c r="F3" s="441"/>
      <c r="G3" s="327"/>
    </row>
    <row r="4" spans="2:7" ht="15" customHeight="1">
      <c r="B4" s="758">
        <v>2009</v>
      </c>
      <c r="C4" s="758"/>
      <c r="D4" s="758"/>
      <c r="E4" s="758"/>
      <c r="F4" s="758"/>
      <c r="G4" s="758"/>
    </row>
    <row r="5" spans="2:7" ht="24" customHeight="1">
      <c r="B5" s="598" t="s">
        <v>368</v>
      </c>
      <c r="C5" s="718" t="s">
        <v>372</v>
      </c>
      <c r="D5" s="801"/>
      <c r="E5" s="802" t="s">
        <v>373</v>
      </c>
      <c r="F5" s="801"/>
      <c r="G5" s="453" t="s">
        <v>424</v>
      </c>
    </row>
    <row r="6" spans="2:7" ht="8.25" customHeight="1">
      <c r="B6" s="598"/>
      <c r="C6" s="454"/>
      <c r="D6" s="455"/>
      <c r="E6" s="456"/>
      <c r="F6" s="455"/>
      <c r="G6" s="434"/>
    </row>
    <row r="7" spans="2:7" ht="12.75" customHeight="1">
      <c r="B7" s="519">
        <v>1</v>
      </c>
      <c r="C7" s="446"/>
      <c r="D7" s="447" t="s">
        <v>411</v>
      </c>
      <c r="E7" s="448"/>
      <c r="F7" s="447" t="s">
        <v>411</v>
      </c>
      <c r="G7" s="438">
        <v>86.173048</v>
      </c>
    </row>
    <row r="8" spans="2:7" ht="12.75" customHeight="1">
      <c r="B8" s="519">
        <v>2</v>
      </c>
      <c r="C8" s="443"/>
      <c r="D8" s="444" t="s">
        <v>410</v>
      </c>
      <c r="E8" s="445"/>
      <c r="F8" s="444" t="s">
        <v>410</v>
      </c>
      <c r="G8" s="437">
        <v>79.642922</v>
      </c>
    </row>
    <row r="9" spans="2:7" ht="12.75" customHeight="1">
      <c r="B9" s="519">
        <v>3</v>
      </c>
      <c r="C9" s="446"/>
      <c r="D9" s="447" t="s">
        <v>410</v>
      </c>
      <c r="E9" s="448"/>
      <c r="F9" s="447" t="s">
        <v>413</v>
      </c>
      <c r="G9" s="438">
        <v>40.186639</v>
      </c>
    </row>
    <row r="10" spans="2:7" ht="12.75" customHeight="1">
      <c r="B10" s="519">
        <v>4</v>
      </c>
      <c r="C10" s="443"/>
      <c r="D10" s="444" t="s">
        <v>412</v>
      </c>
      <c r="E10" s="445"/>
      <c r="F10" s="444" t="s">
        <v>412</v>
      </c>
      <c r="G10" s="437">
        <v>39.471378</v>
      </c>
    </row>
    <row r="11" spans="2:7" ht="12.75" customHeight="1">
      <c r="B11" s="519">
        <v>5</v>
      </c>
      <c r="C11" s="446"/>
      <c r="D11" s="447" t="s">
        <v>414</v>
      </c>
      <c r="E11" s="448"/>
      <c r="F11" s="447" t="s">
        <v>410</v>
      </c>
      <c r="G11" s="438">
        <v>28.991159</v>
      </c>
    </row>
    <row r="12" spans="2:7" ht="12.75" customHeight="1">
      <c r="B12" s="519">
        <v>6</v>
      </c>
      <c r="C12" s="443"/>
      <c r="D12" s="444" t="s">
        <v>415</v>
      </c>
      <c r="E12" s="445"/>
      <c r="F12" s="444" t="s">
        <v>415</v>
      </c>
      <c r="G12" s="437">
        <v>27.216679</v>
      </c>
    </row>
    <row r="13" spans="2:7" ht="12.75" customHeight="1">
      <c r="B13" s="519">
        <v>7</v>
      </c>
      <c r="C13" s="446"/>
      <c r="D13" s="447" t="s">
        <v>413</v>
      </c>
      <c r="E13" s="448"/>
      <c r="F13" s="447" t="s">
        <v>410</v>
      </c>
      <c r="G13" s="438">
        <v>24.937488</v>
      </c>
    </row>
    <row r="14" spans="2:7" ht="12.75" customHeight="1">
      <c r="B14" s="519">
        <v>8</v>
      </c>
      <c r="C14" s="443"/>
      <c r="D14" s="444" t="s">
        <v>410</v>
      </c>
      <c r="E14" s="445"/>
      <c r="F14" s="444" t="s">
        <v>414</v>
      </c>
      <c r="G14" s="437">
        <v>23.517034</v>
      </c>
    </row>
    <row r="15" spans="2:7" ht="12.75" customHeight="1">
      <c r="B15" s="519">
        <v>9</v>
      </c>
      <c r="C15" s="446"/>
      <c r="D15" s="447" t="s">
        <v>414</v>
      </c>
      <c r="E15" s="448"/>
      <c r="F15" s="447" t="s">
        <v>414</v>
      </c>
      <c r="G15" s="438">
        <v>19.564219</v>
      </c>
    </row>
    <row r="16" spans="2:7" ht="12.75" customHeight="1">
      <c r="B16" s="519">
        <v>10</v>
      </c>
      <c r="C16" s="443"/>
      <c r="D16" s="444" t="s">
        <v>410</v>
      </c>
      <c r="E16" s="445"/>
      <c r="F16" s="444" t="s">
        <v>416</v>
      </c>
      <c r="G16" s="437">
        <v>14.388764</v>
      </c>
    </row>
    <row r="17" spans="2:7" ht="12.75" customHeight="1">
      <c r="B17" s="519">
        <v>11</v>
      </c>
      <c r="C17" s="446"/>
      <c r="D17" s="447" t="s">
        <v>417</v>
      </c>
      <c r="E17" s="448"/>
      <c r="F17" s="447" t="s">
        <v>416</v>
      </c>
      <c r="G17" s="438">
        <v>14.0289011698119</v>
      </c>
    </row>
    <row r="18" spans="2:7" ht="12.75" customHeight="1">
      <c r="B18" s="519">
        <v>12</v>
      </c>
      <c r="C18" s="443"/>
      <c r="D18" s="444" t="s">
        <v>418</v>
      </c>
      <c r="E18" s="445"/>
      <c r="F18" s="444" t="s">
        <v>418</v>
      </c>
      <c r="G18" s="437">
        <v>13.203129</v>
      </c>
    </row>
    <row r="19" spans="2:7" ht="12.75" customHeight="1">
      <c r="B19" s="519">
        <v>13</v>
      </c>
      <c r="C19" s="446"/>
      <c r="D19" s="447" t="s">
        <v>419</v>
      </c>
      <c r="E19" s="448"/>
      <c r="F19" s="447" t="s">
        <v>410</v>
      </c>
      <c r="G19" s="438">
        <v>12.67069</v>
      </c>
    </row>
    <row r="20" spans="2:7" ht="12.75" customHeight="1">
      <c r="B20" s="519">
        <v>14</v>
      </c>
      <c r="C20" s="443"/>
      <c r="D20" s="444" t="s">
        <v>418</v>
      </c>
      <c r="E20" s="445"/>
      <c r="F20" s="444" t="s">
        <v>417</v>
      </c>
      <c r="G20" s="437">
        <v>12.494738662628901</v>
      </c>
    </row>
    <row r="21" spans="2:7" ht="12.75" customHeight="1">
      <c r="B21" s="519">
        <v>15</v>
      </c>
      <c r="C21" s="446"/>
      <c r="D21" s="447" t="s">
        <v>417</v>
      </c>
      <c r="E21" s="448"/>
      <c r="F21" s="447" t="s">
        <v>417</v>
      </c>
      <c r="G21" s="438">
        <v>12.433620435643</v>
      </c>
    </row>
    <row r="22" spans="2:7" ht="12.75" customHeight="1">
      <c r="B22" s="519">
        <v>16</v>
      </c>
      <c r="C22" s="443"/>
      <c r="D22" s="444" t="s">
        <v>410</v>
      </c>
      <c r="E22" s="445"/>
      <c r="F22" s="444" t="s">
        <v>419</v>
      </c>
      <c r="G22" s="437">
        <v>11.635299</v>
      </c>
    </row>
    <row r="23" spans="2:7" ht="12.75" customHeight="1">
      <c r="B23" s="519">
        <v>17</v>
      </c>
      <c r="C23" s="446"/>
      <c r="D23" s="447" t="s">
        <v>416</v>
      </c>
      <c r="E23" s="448"/>
      <c r="F23" s="447" t="s">
        <v>417</v>
      </c>
      <c r="G23" s="438">
        <v>11.2428635664273</v>
      </c>
    </row>
    <row r="24" spans="2:7" ht="12.75" customHeight="1">
      <c r="B24" s="519">
        <v>18</v>
      </c>
      <c r="C24" s="443"/>
      <c r="D24" s="444" t="s">
        <v>410</v>
      </c>
      <c r="E24" s="445"/>
      <c r="F24" s="444" t="s">
        <v>422</v>
      </c>
      <c r="G24" s="437">
        <v>11.153307</v>
      </c>
    </row>
    <row r="25" spans="2:7" ht="12.75" customHeight="1">
      <c r="B25" s="519">
        <v>19</v>
      </c>
      <c r="C25" s="446"/>
      <c r="D25" s="447" t="s">
        <v>411</v>
      </c>
      <c r="E25" s="448"/>
      <c r="F25" s="447" t="s">
        <v>412</v>
      </c>
      <c r="G25" s="438">
        <v>11.016645</v>
      </c>
    </row>
    <row r="26" spans="2:7" ht="12.75" customHeight="1">
      <c r="B26" s="519">
        <v>20</v>
      </c>
      <c r="C26" s="443"/>
      <c r="D26" s="444" t="s">
        <v>417</v>
      </c>
      <c r="E26" s="445"/>
      <c r="F26" s="444" t="s">
        <v>410</v>
      </c>
      <c r="G26" s="437">
        <v>10.3627719267273</v>
      </c>
    </row>
    <row r="27" spans="2:7" ht="12.75" customHeight="1">
      <c r="B27" s="519">
        <v>21</v>
      </c>
      <c r="C27" s="446"/>
      <c r="D27" s="447" t="s">
        <v>420</v>
      </c>
      <c r="E27" s="448"/>
      <c r="F27" s="447" t="s">
        <v>413</v>
      </c>
      <c r="G27" s="438">
        <v>9.888227</v>
      </c>
    </row>
    <row r="28" spans="2:7" ht="12.75" customHeight="1">
      <c r="B28" s="519">
        <v>22</v>
      </c>
      <c r="C28" s="443"/>
      <c r="D28" s="444" t="s">
        <v>421</v>
      </c>
      <c r="E28" s="445"/>
      <c r="F28" s="444" t="s">
        <v>416</v>
      </c>
      <c r="G28" s="437">
        <v>9.760396</v>
      </c>
    </row>
    <row r="29" spans="2:7" ht="12.75" customHeight="1">
      <c r="B29" s="519">
        <v>23</v>
      </c>
      <c r="C29" s="446"/>
      <c r="D29" s="447" t="s">
        <v>412</v>
      </c>
      <c r="E29" s="448"/>
      <c r="F29" s="447" t="s">
        <v>411</v>
      </c>
      <c r="G29" s="438">
        <v>8.776058</v>
      </c>
    </row>
    <row r="30" spans="2:7" ht="12.75" customHeight="1">
      <c r="B30" s="519">
        <v>24</v>
      </c>
      <c r="C30" s="443"/>
      <c r="D30" s="444" t="s">
        <v>417</v>
      </c>
      <c r="E30" s="445"/>
      <c r="F30" s="444" t="s">
        <v>421</v>
      </c>
      <c r="G30" s="437">
        <v>8.736245063609909</v>
      </c>
    </row>
    <row r="31" spans="2:7" ht="12.75" customHeight="1">
      <c r="B31" s="519">
        <v>25</v>
      </c>
      <c r="C31" s="446"/>
      <c r="D31" s="447" t="s">
        <v>420</v>
      </c>
      <c r="E31" s="448"/>
      <c r="F31" s="447" t="s">
        <v>410</v>
      </c>
      <c r="G31" s="438">
        <v>8.442823</v>
      </c>
    </row>
    <row r="32" spans="2:7" ht="12.75" customHeight="1">
      <c r="B32" s="519">
        <v>26</v>
      </c>
      <c r="C32" s="443"/>
      <c r="D32" s="444" t="s">
        <v>411</v>
      </c>
      <c r="E32" s="445"/>
      <c r="F32" s="444" t="s">
        <v>415</v>
      </c>
      <c r="G32" s="437">
        <v>8.042257</v>
      </c>
    </row>
    <row r="33" spans="2:7" ht="12.75" customHeight="1">
      <c r="B33" s="519">
        <v>27</v>
      </c>
      <c r="C33" s="446"/>
      <c r="D33" s="447" t="s">
        <v>416</v>
      </c>
      <c r="E33" s="448"/>
      <c r="F33" s="447" t="s">
        <v>418</v>
      </c>
      <c r="G33" s="438">
        <v>7.805621</v>
      </c>
    </row>
    <row r="34" spans="2:7" ht="12.75" customHeight="1">
      <c r="B34" s="519">
        <v>28</v>
      </c>
      <c r="C34" s="443"/>
      <c r="D34" s="444" t="s">
        <v>418</v>
      </c>
      <c r="E34" s="445"/>
      <c r="F34" s="444" t="s">
        <v>416</v>
      </c>
      <c r="G34" s="437">
        <v>7.591513</v>
      </c>
    </row>
    <row r="35" spans="2:7" ht="12.75" customHeight="1">
      <c r="B35" s="519">
        <v>29</v>
      </c>
      <c r="C35" s="446"/>
      <c r="D35" s="447" t="s">
        <v>420</v>
      </c>
      <c r="E35" s="448"/>
      <c r="F35" s="447" t="s">
        <v>416</v>
      </c>
      <c r="G35" s="438">
        <v>7.573641</v>
      </c>
    </row>
    <row r="36" spans="2:7" ht="12.75" customHeight="1">
      <c r="B36" s="519">
        <v>30</v>
      </c>
      <c r="C36" s="443"/>
      <c r="D36" s="444" t="s">
        <v>414</v>
      </c>
      <c r="E36" s="445"/>
      <c r="F36" s="444" t="s">
        <v>412</v>
      </c>
      <c r="G36" s="437">
        <v>7.417778</v>
      </c>
    </row>
    <row r="37" spans="2:7" ht="12.75" customHeight="1">
      <c r="B37" s="519">
        <v>31</v>
      </c>
      <c r="C37" s="446"/>
      <c r="D37" s="447" t="s">
        <v>410</v>
      </c>
      <c r="E37" s="448"/>
      <c r="F37" s="447" t="s">
        <v>412</v>
      </c>
      <c r="G37" s="438">
        <v>7.168187</v>
      </c>
    </row>
    <row r="38" spans="2:7" ht="12.75" customHeight="1">
      <c r="B38" s="519">
        <v>32</v>
      </c>
      <c r="C38" s="443"/>
      <c r="D38" s="444" t="s">
        <v>423</v>
      </c>
      <c r="E38" s="445"/>
      <c r="F38" s="444" t="s">
        <v>423</v>
      </c>
      <c r="G38" s="437">
        <v>7.114525</v>
      </c>
    </row>
    <row r="39" spans="2:7" ht="12.75" customHeight="1">
      <c r="B39" s="519">
        <v>33</v>
      </c>
      <c r="C39" s="446"/>
      <c r="D39" s="447" t="s">
        <v>417</v>
      </c>
      <c r="E39" s="448"/>
      <c r="F39" s="447" t="s">
        <v>418</v>
      </c>
      <c r="G39" s="438">
        <v>6.9981234749629895</v>
      </c>
    </row>
    <row r="40" spans="2:7" ht="12.75" customHeight="1">
      <c r="B40" s="519">
        <v>34</v>
      </c>
      <c r="C40" s="443"/>
      <c r="D40" s="444" t="s">
        <v>416</v>
      </c>
      <c r="E40" s="445"/>
      <c r="F40" s="444" t="s">
        <v>410</v>
      </c>
      <c r="G40" s="437">
        <v>6.856454</v>
      </c>
    </row>
    <row r="41" spans="2:7" ht="12.75" customHeight="1">
      <c r="B41" s="519">
        <v>35</v>
      </c>
      <c r="C41" s="446"/>
      <c r="D41" s="447" t="s">
        <v>414</v>
      </c>
      <c r="E41" s="448"/>
      <c r="F41" s="447" t="s">
        <v>413</v>
      </c>
      <c r="G41" s="438">
        <v>6.79265</v>
      </c>
    </row>
    <row r="42" spans="2:7" ht="12.75" customHeight="1">
      <c r="B42" s="519">
        <v>36</v>
      </c>
      <c r="C42" s="443"/>
      <c r="D42" s="444" t="s">
        <v>421</v>
      </c>
      <c r="E42" s="445"/>
      <c r="F42" s="444" t="s">
        <v>417</v>
      </c>
      <c r="G42" s="437">
        <v>6.49989376181472</v>
      </c>
    </row>
    <row r="43" spans="2:7" ht="12.75" customHeight="1">
      <c r="B43" s="519">
        <v>37</v>
      </c>
      <c r="C43" s="446"/>
      <c r="D43" s="447" t="s">
        <v>413</v>
      </c>
      <c r="E43" s="448"/>
      <c r="F43" s="447" t="s">
        <v>412</v>
      </c>
      <c r="G43" s="438">
        <v>6.424153</v>
      </c>
    </row>
    <row r="44" spans="2:7" ht="12.75" customHeight="1">
      <c r="B44" s="519">
        <v>38</v>
      </c>
      <c r="C44" s="443"/>
      <c r="D44" s="444" t="s">
        <v>413</v>
      </c>
      <c r="E44" s="445"/>
      <c r="F44" s="444" t="s">
        <v>414</v>
      </c>
      <c r="G44" s="437">
        <v>6.170637</v>
      </c>
    </row>
    <row r="45" spans="2:7" ht="12.75" customHeight="1">
      <c r="B45" s="519">
        <v>39</v>
      </c>
      <c r="C45" s="446"/>
      <c r="D45" s="447" t="s">
        <v>422</v>
      </c>
      <c r="E45" s="448"/>
      <c r="F45" s="447" t="s">
        <v>410</v>
      </c>
      <c r="G45" s="438">
        <v>5.762581</v>
      </c>
    </row>
    <row r="46" spans="2:7" ht="12.75" customHeight="1">
      <c r="B46" s="519">
        <v>40</v>
      </c>
      <c r="C46" s="443"/>
      <c r="D46" s="444" t="s">
        <v>413</v>
      </c>
      <c r="E46" s="445"/>
      <c r="F46" s="444" t="s">
        <v>416</v>
      </c>
      <c r="G46" s="437">
        <v>5.717211</v>
      </c>
    </row>
    <row r="47" spans="2:7" ht="12.75" customHeight="1">
      <c r="B47" s="519">
        <v>41</v>
      </c>
      <c r="C47" s="446"/>
      <c r="D47" s="447" t="s">
        <v>416</v>
      </c>
      <c r="E47" s="448"/>
      <c r="F47" s="447" t="s">
        <v>421</v>
      </c>
      <c r="G47" s="438">
        <v>5.637446</v>
      </c>
    </row>
    <row r="48" spans="2:7" ht="12.75" customHeight="1">
      <c r="B48" s="519">
        <v>42</v>
      </c>
      <c r="C48" s="443"/>
      <c r="D48" s="444" t="s">
        <v>417</v>
      </c>
      <c r="E48" s="445"/>
      <c r="F48" s="444" t="s">
        <v>413</v>
      </c>
      <c r="G48" s="437">
        <v>5.38384926178988</v>
      </c>
    </row>
    <row r="49" spans="2:7" ht="12.75" customHeight="1">
      <c r="B49" s="519">
        <v>43</v>
      </c>
      <c r="C49" s="446"/>
      <c r="D49" s="447" t="s">
        <v>421</v>
      </c>
      <c r="E49" s="448"/>
      <c r="F49" s="447" t="s">
        <v>421</v>
      </c>
      <c r="G49" s="438">
        <v>5.315777</v>
      </c>
    </row>
    <row r="50" spans="2:7" ht="12.75" customHeight="1">
      <c r="B50" s="519">
        <v>44</v>
      </c>
      <c r="C50" s="443"/>
      <c r="D50" s="444" t="s">
        <v>414</v>
      </c>
      <c r="E50" s="445"/>
      <c r="F50" s="444" t="s">
        <v>411</v>
      </c>
      <c r="G50" s="437">
        <v>5.148839</v>
      </c>
    </row>
    <row r="51" spans="2:7" ht="12.75" customHeight="1">
      <c r="B51" s="519">
        <v>45</v>
      </c>
      <c r="C51" s="446"/>
      <c r="D51" s="447" t="s">
        <v>415</v>
      </c>
      <c r="E51" s="448"/>
      <c r="F51" s="447" t="s">
        <v>411</v>
      </c>
      <c r="G51" s="438">
        <v>5.031168</v>
      </c>
    </row>
    <row r="52" spans="2:7" ht="12.75" customHeight="1">
      <c r="B52" s="519">
        <v>46</v>
      </c>
      <c r="C52" s="443"/>
      <c r="D52" s="444" t="s">
        <v>417</v>
      </c>
      <c r="E52" s="445"/>
      <c r="F52" s="444" t="s">
        <v>419</v>
      </c>
      <c r="G52" s="437">
        <v>4.916085751345429</v>
      </c>
    </row>
    <row r="53" spans="2:7" ht="12.75" customHeight="1">
      <c r="B53" s="519">
        <v>47</v>
      </c>
      <c r="C53" s="446"/>
      <c r="D53" s="447" t="s">
        <v>674</v>
      </c>
      <c r="E53" s="448"/>
      <c r="F53" s="447" t="s">
        <v>412</v>
      </c>
      <c r="G53" s="438">
        <v>4.878997</v>
      </c>
    </row>
    <row r="54" spans="2:7" ht="12.75" customHeight="1">
      <c r="B54" s="519">
        <v>48</v>
      </c>
      <c r="C54" s="443"/>
      <c r="D54" s="444" t="s">
        <v>412</v>
      </c>
      <c r="E54" s="445"/>
      <c r="F54" s="444" t="s">
        <v>410</v>
      </c>
      <c r="G54" s="437">
        <v>4.860902</v>
      </c>
    </row>
    <row r="55" spans="2:7" ht="12.75" customHeight="1">
      <c r="B55" s="519">
        <v>49</v>
      </c>
      <c r="C55" s="446"/>
      <c r="D55" s="447" t="s">
        <v>420</v>
      </c>
      <c r="E55" s="448"/>
      <c r="F55" s="447" t="s">
        <v>417</v>
      </c>
      <c r="G55" s="438">
        <v>4.77731655139207</v>
      </c>
    </row>
    <row r="56" spans="2:7" ht="12.75" customHeight="1">
      <c r="B56" s="519">
        <v>50</v>
      </c>
      <c r="C56" s="443"/>
      <c r="D56" s="444" t="s">
        <v>412</v>
      </c>
      <c r="E56" s="445"/>
      <c r="F56" s="444" t="s">
        <v>413</v>
      </c>
      <c r="G56" s="437">
        <v>4.437706</v>
      </c>
    </row>
    <row r="57" spans="2:7" ht="12.75" customHeight="1">
      <c r="B57" s="519">
        <v>51</v>
      </c>
      <c r="C57" s="446"/>
      <c r="D57" s="447" t="s">
        <v>413</v>
      </c>
      <c r="E57" s="448"/>
      <c r="F57" s="447" t="s">
        <v>417</v>
      </c>
      <c r="G57" s="438">
        <v>4.2924814922367505</v>
      </c>
    </row>
    <row r="58" spans="2:7" ht="12.75" customHeight="1">
      <c r="B58" s="519">
        <v>52</v>
      </c>
      <c r="C58" s="443"/>
      <c r="D58" s="444" t="s">
        <v>421</v>
      </c>
      <c r="E58" s="445"/>
      <c r="F58" s="444" t="s">
        <v>413</v>
      </c>
      <c r="G58" s="437">
        <v>4.290577</v>
      </c>
    </row>
    <row r="59" spans="2:7" ht="12.75" customHeight="1">
      <c r="B59" s="519">
        <v>53</v>
      </c>
      <c r="C59" s="449"/>
      <c r="D59" s="450" t="s">
        <v>419</v>
      </c>
      <c r="E59" s="451"/>
      <c r="F59" s="450" t="s">
        <v>419</v>
      </c>
      <c r="G59" s="452">
        <v>4.268281</v>
      </c>
    </row>
    <row r="60" spans="2:7" ht="3" customHeight="1">
      <c r="B60" s="9"/>
      <c r="C60" s="448"/>
      <c r="D60" s="457"/>
      <c r="E60" s="448"/>
      <c r="F60" s="457"/>
      <c r="G60" s="439"/>
    </row>
    <row r="61" spans="2:7" ht="12.75" customHeight="1">
      <c r="B61" s="9"/>
      <c r="C61" s="5" t="s">
        <v>451</v>
      </c>
      <c r="D61" s="442"/>
      <c r="E61" s="20"/>
      <c r="F61" s="442"/>
      <c r="G61" s="436"/>
    </row>
    <row r="62" spans="2:7" ht="70.5" customHeight="1">
      <c r="B62" s="599"/>
      <c r="C62" s="799" t="s">
        <v>675</v>
      </c>
      <c r="D62" s="799"/>
      <c r="E62" s="799"/>
      <c r="F62" s="799"/>
      <c r="G62" s="799"/>
    </row>
  </sheetData>
  <mergeCells count="5">
    <mergeCell ref="C62:G62"/>
    <mergeCell ref="B2:G2"/>
    <mergeCell ref="B4:G4"/>
    <mergeCell ref="C5:D5"/>
    <mergeCell ref="E5:F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codeName="Sheet31"/>
  <dimension ref="A1:J59"/>
  <sheetViews>
    <sheetView workbookViewId="0" topLeftCell="A1">
      <selection activeCell="N20" sqref="N20"/>
    </sheetView>
  </sheetViews>
  <sheetFormatPr defaultColWidth="9.140625" defaultRowHeight="12.75"/>
  <cols>
    <col min="1" max="1" width="3.7109375" style="0" customWidth="1"/>
    <col min="2" max="2" width="0.85546875" style="0" customWidth="1"/>
    <col min="3" max="3" width="20.7109375" style="0" customWidth="1"/>
    <col min="4" max="4" width="4.00390625" style="0" customWidth="1"/>
    <col min="5" max="9" width="8.7109375" style="0" customWidth="1"/>
    <col min="10" max="10" width="6.7109375" style="0" customWidth="1"/>
  </cols>
  <sheetData>
    <row r="1" spans="2:10" ht="15.75">
      <c r="B1" s="713"/>
      <c r="C1" s="713"/>
      <c r="D1" s="25"/>
      <c r="E1" s="13"/>
      <c r="F1" s="13"/>
      <c r="G1" s="13"/>
      <c r="H1" s="13"/>
      <c r="I1" s="13"/>
      <c r="J1" s="11" t="s">
        <v>608</v>
      </c>
    </row>
    <row r="2" spans="2:10" ht="15.75">
      <c r="B2" s="767" t="s">
        <v>407</v>
      </c>
      <c r="C2" s="767"/>
      <c r="D2" s="767"/>
      <c r="E2" s="767"/>
      <c r="F2" s="767"/>
      <c r="G2" s="767"/>
      <c r="H2" s="767"/>
      <c r="I2" s="767"/>
      <c r="J2" s="767"/>
    </row>
    <row r="3" spans="3:10" ht="12.75">
      <c r="C3" s="755" t="s">
        <v>194</v>
      </c>
      <c r="D3" s="755"/>
      <c r="E3" s="755"/>
      <c r="F3" s="755"/>
      <c r="G3" s="755"/>
      <c r="H3" s="755"/>
      <c r="I3" s="755"/>
      <c r="J3" s="755"/>
    </row>
    <row r="4" spans="1:10" ht="12.75">
      <c r="A4" s="753" t="s">
        <v>368</v>
      </c>
      <c r="B4" s="95"/>
      <c r="C4" s="803" t="s">
        <v>147</v>
      </c>
      <c r="D4" s="83"/>
      <c r="E4" s="111"/>
      <c r="F4" s="111"/>
      <c r="G4" s="111"/>
      <c r="H4" s="111"/>
      <c r="I4" s="111"/>
      <c r="J4" s="118" t="s">
        <v>460</v>
      </c>
    </row>
    <row r="5" spans="1:10" ht="12.75">
      <c r="A5" s="753"/>
      <c r="B5" s="119"/>
      <c r="C5" s="804"/>
      <c r="D5" s="209"/>
      <c r="E5" s="108">
        <v>2005</v>
      </c>
      <c r="F5" s="108">
        <v>2006</v>
      </c>
      <c r="G5" s="108">
        <v>2007</v>
      </c>
      <c r="H5" s="108">
        <v>2008</v>
      </c>
      <c r="I5" s="108">
        <v>2009</v>
      </c>
      <c r="J5" s="113" t="s">
        <v>617</v>
      </c>
    </row>
    <row r="6" spans="1:10" ht="12.75">
      <c r="A6" s="753"/>
      <c r="B6" s="96"/>
      <c r="C6" s="89"/>
      <c r="D6" s="100"/>
      <c r="E6" s="114"/>
      <c r="F6" s="114"/>
      <c r="G6" s="114"/>
      <c r="H6" s="114"/>
      <c r="I6" s="114"/>
      <c r="J6" s="120" t="s">
        <v>269</v>
      </c>
    </row>
    <row r="7" spans="1:10" ht="12.75">
      <c r="A7" s="511">
        <v>1</v>
      </c>
      <c r="B7" s="135"/>
      <c r="C7" s="136" t="s">
        <v>169</v>
      </c>
      <c r="D7" s="137" t="s">
        <v>253</v>
      </c>
      <c r="E7" s="418">
        <v>9194.5895</v>
      </c>
      <c r="F7" s="418">
        <v>9575.40875</v>
      </c>
      <c r="G7" s="418">
        <v>10773.4</v>
      </c>
      <c r="H7" s="418">
        <v>10630.96025</v>
      </c>
      <c r="I7" s="418">
        <v>9579.2835</v>
      </c>
      <c r="J7" s="562">
        <f>(I7/H7-1)*100</f>
        <v>-9.892584726765396</v>
      </c>
    </row>
    <row r="8" spans="1:10" ht="12.75">
      <c r="A8" s="511">
        <v>2</v>
      </c>
      <c r="B8" s="149"/>
      <c r="C8" s="141" t="s">
        <v>466</v>
      </c>
      <c r="D8" s="121" t="s">
        <v>256</v>
      </c>
      <c r="E8" s="151">
        <v>8084.307</v>
      </c>
      <c r="F8" s="151">
        <v>8878.093</v>
      </c>
      <c r="G8" s="151">
        <v>9913.5305</v>
      </c>
      <c r="H8" s="151">
        <v>9767.26575</v>
      </c>
      <c r="I8" s="151">
        <v>7030.928</v>
      </c>
      <c r="J8" s="563">
        <f aca="true" t="shared" si="0" ref="J8:J57">(I8/H8-1)*100</f>
        <v>-28.015391615611573</v>
      </c>
    </row>
    <row r="9" spans="1:10" ht="12.75">
      <c r="A9" s="511">
        <v>3</v>
      </c>
      <c r="B9" s="138"/>
      <c r="C9" s="139" t="s">
        <v>676</v>
      </c>
      <c r="D9" s="140" t="s">
        <v>255</v>
      </c>
      <c r="E9" s="419">
        <v>6220.9035</v>
      </c>
      <c r="F9" s="419">
        <v>6718.1965</v>
      </c>
      <c r="G9" s="419">
        <v>7878.91925</v>
      </c>
      <c r="H9" s="419">
        <v>8378.85275</v>
      </c>
      <c r="I9" s="419">
        <v>7014.3395</v>
      </c>
      <c r="J9" s="564">
        <f t="shared" si="0"/>
        <v>-16.285203842495022</v>
      </c>
    </row>
    <row r="10" spans="1:10" ht="12.75">
      <c r="A10" s="511">
        <v>4</v>
      </c>
      <c r="B10" s="149"/>
      <c r="C10" s="141" t="s">
        <v>347</v>
      </c>
      <c r="D10" s="121" t="s">
        <v>256</v>
      </c>
      <c r="E10" s="151">
        <v>3696.067</v>
      </c>
      <c r="F10" s="151">
        <v>4479.31875</v>
      </c>
      <c r="G10" s="151">
        <v>4883.95875</v>
      </c>
      <c r="H10" s="151">
        <v>5451.38725</v>
      </c>
      <c r="I10" s="151">
        <v>4552.027</v>
      </c>
      <c r="J10" s="563">
        <f t="shared" si="0"/>
        <v>-16.49782355858135</v>
      </c>
    </row>
    <row r="11" spans="1:10" ht="12.75">
      <c r="A11" s="511">
        <v>5</v>
      </c>
      <c r="B11" s="138"/>
      <c r="C11" s="139" t="s">
        <v>182</v>
      </c>
      <c r="D11" s="140" t="s">
        <v>257</v>
      </c>
      <c r="E11" s="419">
        <v>2415.193</v>
      </c>
      <c r="F11" s="419">
        <v>2614.911</v>
      </c>
      <c r="G11" s="419">
        <v>3048.90275</v>
      </c>
      <c r="H11" s="419">
        <v>3606.343</v>
      </c>
      <c r="I11" s="419">
        <v>3654.42925</v>
      </c>
      <c r="J11" s="564">
        <f t="shared" si="0"/>
        <v>1.3333798254908213</v>
      </c>
    </row>
    <row r="12" spans="1:10" ht="12.75">
      <c r="A12" s="511">
        <v>6</v>
      </c>
      <c r="B12" s="149"/>
      <c r="C12" s="141" t="s">
        <v>190</v>
      </c>
      <c r="D12" s="121" t="s">
        <v>677</v>
      </c>
      <c r="E12" s="151">
        <v>2759.70475</v>
      </c>
      <c r="F12" s="151">
        <v>3029.80675</v>
      </c>
      <c r="G12" s="151">
        <v>3342.2717895625</v>
      </c>
      <c r="H12" s="151">
        <v>3131.4255</v>
      </c>
      <c r="I12" s="151">
        <v>3020.94225</v>
      </c>
      <c r="J12" s="563">
        <f t="shared" si="0"/>
        <v>-3.5282094368842443</v>
      </c>
    </row>
    <row r="13" spans="1:10" ht="12.75">
      <c r="A13" s="511">
        <v>7</v>
      </c>
      <c r="B13" s="138"/>
      <c r="C13" s="139" t="s">
        <v>157</v>
      </c>
      <c r="D13" s="140" t="s">
        <v>257</v>
      </c>
      <c r="E13" s="419">
        <v>3183.889</v>
      </c>
      <c r="F13" s="419">
        <v>3262.47</v>
      </c>
      <c r="G13" s="419">
        <v>3419.85</v>
      </c>
      <c r="H13" s="419">
        <v>3297.60975</v>
      </c>
      <c r="I13" s="419">
        <v>2953.08125</v>
      </c>
      <c r="J13" s="564">
        <f t="shared" si="0"/>
        <v>-10.4478251254564</v>
      </c>
    </row>
    <row r="14" spans="1:10" ht="12.75">
      <c r="A14" s="511">
        <v>8</v>
      </c>
      <c r="B14" s="149"/>
      <c r="C14" s="141" t="s">
        <v>195</v>
      </c>
      <c r="D14" s="121" t="s">
        <v>260</v>
      </c>
      <c r="E14" s="151">
        <v>3123.24125</v>
      </c>
      <c r="F14" s="151">
        <v>2835.23575</v>
      </c>
      <c r="G14" s="151">
        <v>3464.1785</v>
      </c>
      <c r="H14" s="151">
        <v>3164.79275</v>
      </c>
      <c r="I14" s="151">
        <v>2724.705</v>
      </c>
      <c r="J14" s="563">
        <f t="shared" si="0"/>
        <v>-13.905736797456958</v>
      </c>
    </row>
    <row r="15" spans="1:10" ht="12.75">
      <c r="A15" s="511">
        <v>9</v>
      </c>
      <c r="B15" s="138"/>
      <c r="C15" s="139" t="s">
        <v>170</v>
      </c>
      <c r="D15" s="140" t="s">
        <v>258</v>
      </c>
      <c r="E15" s="419">
        <v>2144.28975</v>
      </c>
      <c r="F15" s="419">
        <v>2118.862</v>
      </c>
      <c r="G15" s="419">
        <v>2684.697</v>
      </c>
      <c r="H15" s="419">
        <v>2511.612</v>
      </c>
      <c r="I15" s="419">
        <v>2257.23525</v>
      </c>
      <c r="J15" s="564">
        <f t="shared" si="0"/>
        <v>-10.128027338617585</v>
      </c>
    </row>
    <row r="16" spans="1:10" ht="12.75">
      <c r="A16" s="511">
        <v>10</v>
      </c>
      <c r="B16" s="149"/>
      <c r="C16" s="141" t="s">
        <v>463</v>
      </c>
      <c r="D16" s="121" t="s">
        <v>257</v>
      </c>
      <c r="E16" s="151">
        <v>2071.36075</v>
      </c>
      <c r="F16" s="151">
        <v>2314.5925</v>
      </c>
      <c r="G16" s="151">
        <v>2605.661</v>
      </c>
      <c r="H16" s="151">
        <v>2564.60575</v>
      </c>
      <c r="I16" s="151">
        <v>1846.21125</v>
      </c>
      <c r="J16" s="563">
        <f t="shared" si="0"/>
        <v>-28.011888376995174</v>
      </c>
    </row>
    <row r="17" spans="1:10" ht="12.75">
      <c r="A17" s="511">
        <v>11</v>
      </c>
      <c r="B17" s="138"/>
      <c r="C17" s="139" t="s">
        <v>184</v>
      </c>
      <c r="D17" s="140" t="s">
        <v>255</v>
      </c>
      <c r="E17" s="419">
        <v>682.28625</v>
      </c>
      <c r="F17" s="419">
        <v>895.4855</v>
      </c>
      <c r="G17" s="419">
        <v>1190.9695</v>
      </c>
      <c r="H17" s="419">
        <v>1400.83725</v>
      </c>
      <c r="I17" s="419">
        <v>1466.90425</v>
      </c>
      <c r="J17" s="564">
        <f t="shared" si="0"/>
        <v>4.716250942070532</v>
      </c>
    </row>
    <row r="18" spans="1:10" ht="12.75">
      <c r="A18" s="511">
        <v>12</v>
      </c>
      <c r="B18" s="149"/>
      <c r="C18" s="141" t="s">
        <v>175</v>
      </c>
      <c r="D18" s="121" t="s">
        <v>677</v>
      </c>
      <c r="E18" s="151">
        <v>1384.23375</v>
      </c>
      <c r="F18" s="151">
        <v>1502.251</v>
      </c>
      <c r="G18" s="151">
        <v>1905.18640709268</v>
      </c>
      <c r="H18" s="151">
        <v>1616.78625</v>
      </c>
      <c r="I18" s="151">
        <v>1384.6695</v>
      </c>
      <c r="J18" s="563">
        <f t="shared" si="0"/>
        <v>-14.356675163460853</v>
      </c>
    </row>
    <row r="19" spans="1:10" ht="12.75">
      <c r="A19" s="511">
        <v>13</v>
      </c>
      <c r="B19" s="138"/>
      <c r="C19" s="139" t="s">
        <v>181</v>
      </c>
      <c r="D19" s="140" t="s">
        <v>260</v>
      </c>
      <c r="E19" s="419">
        <v>1037.5655</v>
      </c>
      <c r="F19" s="419">
        <v>1145.74125</v>
      </c>
      <c r="G19" s="419">
        <v>1229.5865</v>
      </c>
      <c r="H19" s="419">
        <v>1461.9085</v>
      </c>
      <c r="I19" s="419">
        <v>1311.20725</v>
      </c>
      <c r="J19" s="564">
        <f t="shared" si="0"/>
        <v>-10.3085282013204</v>
      </c>
    </row>
    <row r="20" spans="1:10" ht="12.75">
      <c r="A20" s="511">
        <v>14</v>
      </c>
      <c r="B20" s="149"/>
      <c r="C20" s="141" t="s">
        <v>678</v>
      </c>
      <c r="D20" s="121" t="s">
        <v>257</v>
      </c>
      <c r="E20" s="151">
        <v>1222.379</v>
      </c>
      <c r="F20" s="151">
        <v>1302.755</v>
      </c>
      <c r="G20" s="151">
        <v>1318.696</v>
      </c>
      <c r="H20" s="151">
        <v>1312.284</v>
      </c>
      <c r="I20" s="151">
        <v>1006.114</v>
      </c>
      <c r="J20" s="563">
        <f t="shared" si="0"/>
        <v>-23.33107772402926</v>
      </c>
    </row>
    <row r="21" spans="1:10" ht="12.75">
      <c r="A21" s="511">
        <v>15</v>
      </c>
      <c r="B21" s="138"/>
      <c r="C21" s="139" t="s">
        <v>2</v>
      </c>
      <c r="D21" s="140" t="s">
        <v>258</v>
      </c>
      <c r="E21" s="419">
        <v>910.551</v>
      </c>
      <c r="F21" s="419">
        <v>950.196</v>
      </c>
      <c r="G21" s="419">
        <v>1058.472</v>
      </c>
      <c r="H21" s="419">
        <v>901.411</v>
      </c>
      <c r="I21" s="419">
        <v>943.244</v>
      </c>
      <c r="J21" s="564">
        <f t="shared" si="0"/>
        <v>4.640835312637637</v>
      </c>
    </row>
    <row r="22" spans="1:10" ht="12.75">
      <c r="A22" s="511">
        <v>16</v>
      </c>
      <c r="B22" s="149"/>
      <c r="C22" s="141" t="s">
        <v>196</v>
      </c>
      <c r="D22" s="121" t="s">
        <v>260</v>
      </c>
      <c r="E22" s="151">
        <v>915.59725</v>
      </c>
      <c r="F22" s="151">
        <v>1086.4865</v>
      </c>
      <c r="G22" s="151">
        <v>1130.07125</v>
      </c>
      <c r="H22" s="151">
        <v>1185.92225</v>
      </c>
      <c r="I22" s="151">
        <v>840.36725</v>
      </c>
      <c r="J22" s="563">
        <f t="shared" si="0"/>
        <v>-29.138082197209812</v>
      </c>
    </row>
    <row r="23" spans="1:10" ht="12.75">
      <c r="A23" s="511">
        <v>17</v>
      </c>
      <c r="B23" s="138"/>
      <c r="C23" s="139" t="s">
        <v>19</v>
      </c>
      <c r="D23" s="140" t="s">
        <v>265</v>
      </c>
      <c r="E23" s="419">
        <v>771.6785</v>
      </c>
      <c r="F23" s="419">
        <v>811.8425</v>
      </c>
      <c r="G23" s="419">
        <v>840.86775</v>
      </c>
      <c r="H23" s="419">
        <v>863.88</v>
      </c>
      <c r="I23" s="419">
        <v>824.217</v>
      </c>
      <c r="J23" s="564">
        <f t="shared" si="0"/>
        <v>-4.591262675371577</v>
      </c>
    </row>
    <row r="24" spans="1:10" ht="12.75">
      <c r="A24" s="511">
        <v>18</v>
      </c>
      <c r="B24" s="149"/>
      <c r="C24" s="141" t="s">
        <v>152</v>
      </c>
      <c r="D24" s="121" t="s">
        <v>679</v>
      </c>
      <c r="E24" s="151">
        <v>1401.073</v>
      </c>
      <c r="F24" s="151">
        <v>1412.554</v>
      </c>
      <c r="G24" s="151">
        <v>1383.831</v>
      </c>
      <c r="H24" s="151">
        <v>437.301</v>
      </c>
      <c r="I24" s="151">
        <v>667.135</v>
      </c>
      <c r="J24" s="563">
        <f t="shared" si="0"/>
        <v>52.557391819364696</v>
      </c>
    </row>
    <row r="25" spans="1:10" ht="12.75">
      <c r="A25" s="511">
        <v>19</v>
      </c>
      <c r="B25" s="138"/>
      <c r="C25" s="139" t="s">
        <v>171</v>
      </c>
      <c r="D25" s="140" t="s">
        <v>677</v>
      </c>
      <c r="E25" s="419">
        <v>765.05475</v>
      </c>
      <c r="F25" s="419">
        <v>742.5665</v>
      </c>
      <c r="G25" s="419">
        <v>857.7513236041201</v>
      </c>
      <c r="H25" s="419">
        <v>983.46975</v>
      </c>
      <c r="I25" s="419">
        <v>646.41775</v>
      </c>
      <c r="J25" s="564">
        <f t="shared" si="0"/>
        <v>-34.27172010120291</v>
      </c>
    </row>
    <row r="26" spans="1:10" ht="12.75">
      <c r="A26" s="511">
        <v>20</v>
      </c>
      <c r="B26" s="149"/>
      <c r="C26" s="141" t="s">
        <v>669</v>
      </c>
      <c r="D26" s="121" t="s">
        <v>247</v>
      </c>
      <c r="E26" s="151">
        <v>867.036</v>
      </c>
      <c r="F26" s="151">
        <v>1170.4335</v>
      </c>
      <c r="G26" s="151">
        <v>1444.655</v>
      </c>
      <c r="H26" s="151">
        <v>1405.3335</v>
      </c>
      <c r="I26" s="151">
        <v>607.48225</v>
      </c>
      <c r="J26" s="563">
        <f t="shared" si="0"/>
        <v>-56.77308980395045</v>
      </c>
    </row>
    <row r="27" spans="1:10" ht="12.75">
      <c r="A27" s="511">
        <v>21</v>
      </c>
      <c r="B27" s="138"/>
      <c r="C27" s="139" t="s">
        <v>346</v>
      </c>
      <c r="D27" s="140" t="s">
        <v>677</v>
      </c>
      <c r="E27" s="419">
        <v>613.11</v>
      </c>
      <c r="F27" s="419">
        <v>613.44</v>
      </c>
      <c r="G27" s="419">
        <v>675.6776068209131</v>
      </c>
      <c r="H27" s="419">
        <v>673.8955</v>
      </c>
      <c r="I27" s="419">
        <v>588.849</v>
      </c>
      <c r="J27" s="564">
        <f t="shared" si="0"/>
        <v>-12.62013175633313</v>
      </c>
    </row>
    <row r="28" spans="1:10" ht="12.75">
      <c r="A28" s="511">
        <v>22</v>
      </c>
      <c r="B28" s="149"/>
      <c r="C28" s="141" t="s">
        <v>464</v>
      </c>
      <c r="D28" s="121" t="s">
        <v>259</v>
      </c>
      <c r="E28" s="151">
        <v>590.1675</v>
      </c>
      <c r="F28" s="151">
        <v>680.6775</v>
      </c>
      <c r="G28" s="151">
        <v>744.1555</v>
      </c>
      <c r="H28" s="151">
        <v>676.5425</v>
      </c>
      <c r="I28" s="151">
        <v>548.466</v>
      </c>
      <c r="J28" s="563">
        <f t="shared" si="0"/>
        <v>-18.931035374717776</v>
      </c>
    </row>
    <row r="29" spans="1:10" ht="12.75">
      <c r="A29" s="511">
        <v>23</v>
      </c>
      <c r="B29" s="138"/>
      <c r="C29" s="139" t="s">
        <v>228</v>
      </c>
      <c r="D29" s="140" t="s">
        <v>263</v>
      </c>
      <c r="E29" s="419">
        <v>512.18075</v>
      </c>
      <c r="F29" s="419">
        <v>511.9705</v>
      </c>
      <c r="G29" s="419">
        <v>554.7735</v>
      </c>
      <c r="H29" s="419">
        <v>555.85025</v>
      </c>
      <c r="I29" s="419">
        <v>500.32175</v>
      </c>
      <c r="J29" s="564">
        <f t="shared" si="0"/>
        <v>-9.989830894202168</v>
      </c>
    </row>
    <row r="30" spans="1:10" ht="12.75">
      <c r="A30" s="511">
        <v>24</v>
      </c>
      <c r="B30" s="149"/>
      <c r="C30" s="141" t="s">
        <v>141</v>
      </c>
      <c r="D30" s="121" t="s">
        <v>263</v>
      </c>
      <c r="E30" s="151">
        <v>351.765</v>
      </c>
      <c r="F30" s="151">
        <v>378.23725</v>
      </c>
      <c r="G30" s="151">
        <v>433.71325</v>
      </c>
      <c r="H30" s="151">
        <v>450.1195</v>
      </c>
      <c r="I30" s="151">
        <v>450.1</v>
      </c>
      <c r="J30" s="563">
        <f t="shared" si="0"/>
        <v>-0.0043321828980924515</v>
      </c>
    </row>
    <row r="31" spans="1:10" ht="12.75">
      <c r="A31" s="511">
        <v>25</v>
      </c>
      <c r="B31" s="138"/>
      <c r="C31" s="139" t="s">
        <v>186</v>
      </c>
      <c r="D31" s="140" t="s">
        <v>257</v>
      </c>
      <c r="E31" s="419">
        <v>862.8685</v>
      </c>
      <c r="F31" s="419">
        <v>898.6685</v>
      </c>
      <c r="G31" s="419">
        <v>956.11425</v>
      </c>
      <c r="H31" s="419">
        <v>894.39375</v>
      </c>
      <c r="I31" s="419">
        <v>443.46375</v>
      </c>
      <c r="J31" s="564">
        <f t="shared" si="0"/>
        <v>-50.41739166893775</v>
      </c>
    </row>
    <row r="32" spans="1:10" ht="12.75">
      <c r="A32" s="511">
        <v>26</v>
      </c>
      <c r="B32" s="149"/>
      <c r="C32" s="141" t="s">
        <v>174</v>
      </c>
      <c r="D32" s="121" t="s">
        <v>260</v>
      </c>
      <c r="E32" s="151">
        <v>445.09825</v>
      </c>
      <c r="F32" s="151">
        <v>563.49025</v>
      </c>
      <c r="G32" s="151">
        <v>449.20175</v>
      </c>
      <c r="H32" s="151">
        <v>444.38575</v>
      </c>
      <c r="I32" s="151">
        <v>436.15475</v>
      </c>
      <c r="J32" s="563">
        <f t="shared" si="0"/>
        <v>-1.8522196087520815</v>
      </c>
    </row>
    <row r="33" spans="1:10" ht="12.75">
      <c r="A33" s="511">
        <v>27</v>
      </c>
      <c r="B33" s="138"/>
      <c r="C33" s="139" t="s">
        <v>289</v>
      </c>
      <c r="D33" s="140" t="s">
        <v>260</v>
      </c>
      <c r="E33" s="419">
        <v>461.3785</v>
      </c>
      <c r="F33" s="419">
        <v>482.43025</v>
      </c>
      <c r="G33" s="419">
        <v>528.8145</v>
      </c>
      <c r="H33" s="419">
        <v>216.054</v>
      </c>
      <c r="I33" s="419">
        <v>425.62</v>
      </c>
      <c r="J33" s="564">
        <f t="shared" si="0"/>
        <v>96.99704703453766</v>
      </c>
    </row>
    <row r="34" spans="1:10" ht="12.75">
      <c r="A34" s="511">
        <v>28</v>
      </c>
      <c r="B34" s="149"/>
      <c r="C34" s="141" t="s">
        <v>355</v>
      </c>
      <c r="D34" s="121" t="s">
        <v>677</v>
      </c>
      <c r="E34" s="151">
        <v>702.904</v>
      </c>
      <c r="F34" s="151">
        <v>594.277</v>
      </c>
      <c r="G34" s="151">
        <v>514.532928205144</v>
      </c>
      <c r="H34" s="151">
        <v>767.582</v>
      </c>
      <c r="I34" s="151">
        <v>422.884</v>
      </c>
      <c r="J34" s="563">
        <f t="shared" si="0"/>
        <v>-44.90699365018982</v>
      </c>
    </row>
    <row r="35" spans="1:10" ht="12.75">
      <c r="A35" s="511">
        <v>29</v>
      </c>
      <c r="B35" s="138"/>
      <c r="C35" s="139" t="s">
        <v>680</v>
      </c>
      <c r="D35" s="140" t="s">
        <v>251</v>
      </c>
      <c r="E35" s="419">
        <v>397.187</v>
      </c>
      <c r="F35" s="419">
        <v>426.69475</v>
      </c>
      <c r="G35" s="419">
        <v>502.00975</v>
      </c>
      <c r="H35" s="419">
        <v>458.4605</v>
      </c>
      <c r="I35" s="419">
        <v>384.70425</v>
      </c>
      <c r="J35" s="564">
        <f t="shared" si="0"/>
        <v>-16.087809091513883</v>
      </c>
    </row>
    <row r="36" spans="1:10" ht="12.75">
      <c r="A36" s="511">
        <v>30</v>
      </c>
      <c r="B36" s="149"/>
      <c r="C36" s="141" t="s">
        <v>197</v>
      </c>
      <c r="D36" s="121" t="s">
        <v>246</v>
      </c>
      <c r="E36" s="151">
        <v>392.947</v>
      </c>
      <c r="F36" s="151">
        <v>458.73025</v>
      </c>
      <c r="G36" s="151">
        <v>611.94675</v>
      </c>
      <c r="H36" s="151">
        <v>610.944</v>
      </c>
      <c r="I36" s="151">
        <v>376.23875</v>
      </c>
      <c r="J36" s="563">
        <f t="shared" si="0"/>
        <v>-38.41681889011104</v>
      </c>
    </row>
    <row r="37" spans="1:10" ht="12.75">
      <c r="A37" s="511">
        <v>31</v>
      </c>
      <c r="B37" s="138"/>
      <c r="C37" s="139" t="s">
        <v>465</v>
      </c>
      <c r="D37" s="140" t="s">
        <v>264</v>
      </c>
      <c r="E37" s="419">
        <v>460.1915</v>
      </c>
      <c r="F37" s="419">
        <v>419.587</v>
      </c>
      <c r="G37" s="419">
        <v>434.63175</v>
      </c>
      <c r="H37" s="419">
        <v>423.9575</v>
      </c>
      <c r="I37" s="419">
        <v>366.5625</v>
      </c>
      <c r="J37" s="564">
        <f t="shared" si="0"/>
        <v>-13.537913588036531</v>
      </c>
    </row>
    <row r="38" spans="1:10" ht="12.75">
      <c r="A38" s="511">
        <v>32</v>
      </c>
      <c r="B38" s="149"/>
      <c r="C38" s="141" t="s">
        <v>681</v>
      </c>
      <c r="D38" s="121" t="s">
        <v>239</v>
      </c>
      <c r="E38" s="151">
        <v>320.778</v>
      </c>
      <c r="F38" s="151">
        <v>360.8055</v>
      </c>
      <c r="G38" s="151">
        <v>377.0395</v>
      </c>
      <c r="H38" s="151">
        <v>416.96675</v>
      </c>
      <c r="I38" s="151">
        <v>353.6785</v>
      </c>
      <c r="J38" s="563">
        <f t="shared" si="0"/>
        <v>-15.178248625340029</v>
      </c>
    </row>
    <row r="39" spans="1:10" ht="12.75">
      <c r="A39" s="511">
        <v>33</v>
      </c>
      <c r="B39" s="138"/>
      <c r="C39" s="139" t="s">
        <v>199</v>
      </c>
      <c r="D39" s="140" t="s">
        <v>264</v>
      </c>
      <c r="E39" s="419">
        <v>376.51175</v>
      </c>
      <c r="F39" s="419">
        <v>460.62225</v>
      </c>
      <c r="G39" s="419">
        <v>576.46925</v>
      </c>
      <c r="H39" s="419">
        <v>627.14925</v>
      </c>
      <c r="I39" s="419">
        <v>349.169</v>
      </c>
      <c r="J39" s="564">
        <f t="shared" si="0"/>
        <v>-44.32441719415275</v>
      </c>
    </row>
    <row r="40" spans="1:10" ht="12.75">
      <c r="A40" s="511">
        <v>34</v>
      </c>
      <c r="B40" s="149"/>
      <c r="C40" s="141" t="s">
        <v>573</v>
      </c>
      <c r="D40" s="121" t="s">
        <v>257</v>
      </c>
      <c r="E40" s="151">
        <v>457.62</v>
      </c>
      <c r="F40" s="151">
        <v>0.029</v>
      </c>
      <c r="G40" s="151">
        <v>486.697</v>
      </c>
      <c r="H40" s="151">
        <v>397.788</v>
      </c>
      <c r="I40" s="151">
        <v>346.254</v>
      </c>
      <c r="J40" s="563">
        <f t="shared" si="0"/>
        <v>-12.955141934899995</v>
      </c>
    </row>
    <row r="41" spans="1:10" ht="12.75">
      <c r="A41" s="511">
        <v>35</v>
      </c>
      <c r="B41" s="138"/>
      <c r="C41" s="139" t="s">
        <v>193</v>
      </c>
      <c r="D41" s="140" t="s">
        <v>249</v>
      </c>
      <c r="E41" s="419">
        <v>210.3425</v>
      </c>
      <c r="F41" s="569">
        <v>222.04875</v>
      </c>
      <c r="G41" s="487">
        <v>306.942</v>
      </c>
      <c r="H41" s="487">
        <v>356.8845</v>
      </c>
      <c r="I41" s="487">
        <v>334.31575</v>
      </c>
      <c r="J41" s="565">
        <f t="shared" si="0"/>
        <v>-6.323824654755262</v>
      </c>
    </row>
    <row r="42" spans="1:10" ht="12.75">
      <c r="A42" s="511">
        <v>36</v>
      </c>
      <c r="B42" s="149"/>
      <c r="C42" s="141" t="s">
        <v>358</v>
      </c>
      <c r="D42" s="121" t="s">
        <v>257</v>
      </c>
      <c r="E42" s="151">
        <v>247.451</v>
      </c>
      <c r="F42" s="151">
        <v>452.099</v>
      </c>
      <c r="G42" s="151">
        <v>542.405</v>
      </c>
      <c r="H42" s="151">
        <v>428.623</v>
      </c>
      <c r="I42" s="151">
        <v>289.877</v>
      </c>
      <c r="J42" s="563">
        <f t="shared" si="0"/>
        <v>-32.37017145603479</v>
      </c>
    </row>
    <row r="43" spans="1:10" ht="12.75">
      <c r="A43" s="511">
        <v>37</v>
      </c>
      <c r="B43" s="138"/>
      <c r="C43" s="139" t="s">
        <v>198</v>
      </c>
      <c r="D43" s="140" t="s">
        <v>679</v>
      </c>
      <c r="E43" s="419">
        <v>372.475</v>
      </c>
      <c r="F43" s="419">
        <v>355.18</v>
      </c>
      <c r="G43" s="419">
        <v>459.92</v>
      </c>
      <c r="H43" s="419">
        <v>242.041</v>
      </c>
      <c r="I43" s="419">
        <v>264.014</v>
      </c>
      <c r="J43" s="564">
        <f t="shared" si="0"/>
        <v>9.078214021591391</v>
      </c>
    </row>
    <row r="44" spans="1:10" ht="12.75">
      <c r="A44" s="511">
        <v>38</v>
      </c>
      <c r="B44" s="149"/>
      <c r="C44" s="141" t="s">
        <v>349</v>
      </c>
      <c r="D44" s="121" t="s">
        <v>263</v>
      </c>
      <c r="E44" s="151">
        <v>50.994</v>
      </c>
      <c r="F44" s="151">
        <v>121.9565</v>
      </c>
      <c r="G44" s="151">
        <v>150.038</v>
      </c>
      <c r="H44" s="151">
        <v>220.47</v>
      </c>
      <c r="I44" s="151">
        <v>253.494</v>
      </c>
      <c r="J44" s="563">
        <f t="shared" si="0"/>
        <v>14.978908695060555</v>
      </c>
    </row>
    <row r="45" spans="1:10" ht="12.75">
      <c r="A45" s="511">
        <v>39</v>
      </c>
      <c r="B45" s="138"/>
      <c r="C45" s="139" t="s">
        <v>192</v>
      </c>
      <c r="D45" s="140" t="s">
        <v>244</v>
      </c>
      <c r="E45" s="419">
        <v>214.3215</v>
      </c>
      <c r="F45" s="419">
        <v>231.60325</v>
      </c>
      <c r="G45" s="419">
        <v>321.432</v>
      </c>
      <c r="H45" s="419">
        <v>373.263</v>
      </c>
      <c r="I45" s="419">
        <v>247.9955</v>
      </c>
      <c r="J45" s="564">
        <f t="shared" si="0"/>
        <v>-33.56011712920917</v>
      </c>
    </row>
    <row r="46" spans="1:10" ht="12.75">
      <c r="A46" s="511">
        <v>40</v>
      </c>
      <c r="B46" s="149"/>
      <c r="C46" s="141" t="s">
        <v>185</v>
      </c>
      <c r="D46" s="121" t="s">
        <v>257</v>
      </c>
      <c r="E46" s="151">
        <v>0</v>
      </c>
      <c r="F46" s="151">
        <v>12.124</v>
      </c>
      <c r="G46" s="151">
        <v>47.138</v>
      </c>
      <c r="H46" s="151">
        <v>47.415</v>
      </c>
      <c r="I46" s="151">
        <v>243.464</v>
      </c>
      <c r="J46" s="563">
        <f t="shared" si="0"/>
        <v>413.4746388273753</v>
      </c>
    </row>
    <row r="47" spans="1:10" ht="12.75">
      <c r="A47" s="511">
        <v>41</v>
      </c>
      <c r="B47" s="138"/>
      <c r="C47" s="139" t="s">
        <v>682</v>
      </c>
      <c r="D47" s="140" t="s">
        <v>260</v>
      </c>
      <c r="E47" s="419">
        <v>583.737</v>
      </c>
      <c r="F47" s="419">
        <v>529.977</v>
      </c>
      <c r="G47" s="419">
        <v>461.83413334066</v>
      </c>
      <c r="H47" s="419">
        <v>181.58475</v>
      </c>
      <c r="I47" s="419">
        <v>233.7025</v>
      </c>
      <c r="J47" s="564">
        <f t="shared" si="0"/>
        <v>28.701611781826376</v>
      </c>
    </row>
    <row r="48" spans="1:10" ht="12.75">
      <c r="A48" s="511">
        <v>42</v>
      </c>
      <c r="B48" s="149"/>
      <c r="C48" s="141" t="s">
        <v>559</v>
      </c>
      <c r="D48" s="121" t="s">
        <v>246</v>
      </c>
      <c r="E48" s="151">
        <v>63.30725</v>
      </c>
      <c r="F48" s="151">
        <v>76.47125</v>
      </c>
      <c r="G48" s="151">
        <v>94.72375</v>
      </c>
      <c r="H48" s="151">
        <v>183.207</v>
      </c>
      <c r="I48" s="151">
        <v>232.88575</v>
      </c>
      <c r="J48" s="563">
        <f t="shared" si="0"/>
        <v>27.116185516928937</v>
      </c>
    </row>
    <row r="49" spans="1:10" ht="12.75">
      <c r="A49" s="511">
        <v>43</v>
      </c>
      <c r="B49" s="138"/>
      <c r="C49" s="139" t="s">
        <v>344</v>
      </c>
      <c r="D49" s="140" t="s">
        <v>677</v>
      </c>
      <c r="E49" s="419">
        <v>207.253</v>
      </c>
      <c r="F49" s="419">
        <v>261.6235</v>
      </c>
      <c r="G49" s="419">
        <v>256.88494217136497</v>
      </c>
      <c r="H49" s="419">
        <v>274.37325</v>
      </c>
      <c r="I49" s="419">
        <v>231.81125</v>
      </c>
      <c r="J49" s="564">
        <f t="shared" si="0"/>
        <v>-15.512445181882706</v>
      </c>
    </row>
    <row r="50" spans="1:10" ht="12.75">
      <c r="A50" s="511">
        <v>44</v>
      </c>
      <c r="B50" s="149"/>
      <c r="C50" s="141" t="s">
        <v>227</v>
      </c>
      <c r="D50" s="121" t="s">
        <v>260</v>
      </c>
      <c r="E50" s="151">
        <v>196.021</v>
      </c>
      <c r="F50" s="151">
        <v>235.73325</v>
      </c>
      <c r="G50" s="151">
        <v>262.58425</v>
      </c>
      <c r="H50" s="151">
        <v>290.9725</v>
      </c>
      <c r="I50" s="151">
        <v>228.9565</v>
      </c>
      <c r="J50" s="563">
        <f t="shared" si="0"/>
        <v>-21.313354354792978</v>
      </c>
    </row>
    <row r="51" spans="1:10" ht="12.75">
      <c r="A51" s="511">
        <v>45</v>
      </c>
      <c r="B51" s="138"/>
      <c r="C51" s="139" t="s">
        <v>188</v>
      </c>
      <c r="D51" s="140" t="s">
        <v>260</v>
      </c>
      <c r="E51" s="419">
        <v>152.83075</v>
      </c>
      <c r="F51" s="419">
        <v>144.7505</v>
      </c>
      <c r="G51" s="419">
        <v>184.1955</v>
      </c>
      <c r="H51" s="419">
        <v>202.65375</v>
      </c>
      <c r="I51" s="419">
        <v>218.222</v>
      </c>
      <c r="J51" s="564">
        <f t="shared" si="0"/>
        <v>7.68219191601438</v>
      </c>
    </row>
    <row r="52" spans="1:10" ht="12.75">
      <c r="A52" s="511">
        <v>46</v>
      </c>
      <c r="B52" s="149"/>
      <c r="C52" s="141" t="s">
        <v>455</v>
      </c>
      <c r="D52" s="121" t="s">
        <v>677</v>
      </c>
      <c r="E52" s="151">
        <v>217.076</v>
      </c>
      <c r="F52" s="151">
        <v>235.902</v>
      </c>
      <c r="G52" s="151">
        <v>264.567679905696</v>
      </c>
      <c r="H52" s="151">
        <v>255.017</v>
      </c>
      <c r="I52" s="151">
        <v>213.788</v>
      </c>
      <c r="J52" s="563">
        <f t="shared" si="0"/>
        <v>-16.167157483618734</v>
      </c>
    </row>
    <row r="53" spans="1:10" ht="12.75">
      <c r="A53" s="511">
        <v>47</v>
      </c>
      <c r="B53" s="138"/>
      <c r="C53" s="139" t="s">
        <v>290</v>
      </c>
      <c r="D53" s="140" t="s">
        <v>258</v>
      </c>
      <c r="E53" s="419">
        <v>201.568</v>
      </c>
      <c r="F53" s="419">
        <v>201.615</v>
      </c>
      <c r="G53" s="419">
        <v>194.777</v>
      </c>
      <c r="H53" s="419">
        <v>214.345</v>
      </c>
      <c r="I53" s="419">
        <v>211.974</v>
      </c>
      <c r="J53" s="564">
        <f t="shared" si="0"/>
        <v>-1.1061606288926829</v>
      </c>
    </row>
    <row r="54" spans="1:10" ht="12.75">
      <c r="A54" s="511">
        <v>48</v>
      </c>
      <c r="B54" s="149"/>
      <c r="C54" s="141" t="s">
        <v>461</v>
      </c>
      <c r="D54" s="121" t="s">
        <v>253</v>
      </c>
      <c r="E54" s="151">
        <v>61.85825</v>
      </c>
      <c r="F54" s="151">
        <v>403.6395</v>
      </c>
      <c r="G54" s="151">
        <v>408.74125</v>
      </c>
      <c r="H54" s="151">
        <v>431.769</v>
      </c>
      <c r="I54" s="151">
        <v>207.72075</v>
      </c>
      <c r="J54" s="563">
        <f t="shared" si="0"/>
        <v>-51.89076798010046</v>
      </c>
    </row>
    <row r="55" spans="1:10" ht="12.75">
      <c r="A55" s="511">
        <v>49</v>
      </c>
      <c r="B55" s="138"/>
      <c r="C55" s="139" t="s">
        <v>468</v>
      </c>
      <c r="D55" s="140" t="s">
        <v>241</v>
      </c>
      <c r="E55" s="419">
        <v>189.417</v>
      </c>
      <c r="F55" s="419">
        <v>227.3775</v>
      </c>
      <c r="G55" s="419">
        <v>265.368</v>
      </c>
      <c r="H55" s="419">
        <v>269.412</v>
      </c>
      <c r="I55" s="419">
        <v>194.1135</v>
      </c>
      <c r="J55" s="564">
        <f t="shared" si="0"/>
        <v>-27.94920048104761</v>
      </c>
    </row>
    <row r="56" spans="1:10" ht="12.75">
      <c r="A56" s="511">
        <v>50</v>
      </c>
      <c r="B56" s="149"/>
      <c r="C56" s="141" t="s">
        <v>457</v>
      </c>
      <c r="D56" s="121" t="s">
        <v>257</v>
      </c>
      <c r="E56" s="151">
        <v>204.60525</v>
      </c>
      <c r="F56" s="151">
        <v>225.475</v>
      </c>
      <c r="G56" s="151">
        <v>244.069</v>
      </c>
      <c r="H56" s="151">
        <v>247.8905</v>
      </c>
      <c r="I56" s="151">
        <v>193.586</v>
      </c>
      <c r="J56" s="563">
        <f t="shared" si="0"/>
        <v>-21.906648298341402</v>
      </c>
    </row>
    <row r="57" spans="1:10" ht="12.75">
      <c r="A57" s="511">
        <v>51</v>
      </c>
      <c r="B57" s="567"/>
      <c r="C57" s="80" t="s">
        <v>356</v>
      </c>
      <c r="D57" s="568" t="s">
        <v>677</v>
      </c>
      <c r="E57" s="540">
        <v>251.6835</v>
      </c>
      <c r="F57" s="540">
        <v>267.166</v>
      </c>
      <c r="G57" s="540">
        <v>303.153128259891</v>
      </c>
      <c r="H57" s="540">
        <v>262.31975</v>
      </c>
      <c r="I57" s="540">
        <v>181.9565</v>
      </c>
      <c r="J57" s="566">
        <f t="shared" si="0"/>
        <v>-30.63560787931522</v>
      </c>
    </row>
    <row r="58" spans="2:3" ht="12.75">
      <c r="B58" s="3"/>
      <c r="C58" s="109"/>
    </row>
    <row r="59" ht="12.75">
      <c r="C59" s="6" t="s">
        <v>683</v>
      </c>
    </row>
  </sheetData>
  <mergeCells count="5">
    <mergeCell ref="A4:A6"/>
    <mergeCell ref="C4:C5"/>
    <mergeCell ref="B1:C1"/>
    <mergeCell ref="B2:J2"/>
    <mergeCell ref="C3:J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52"/>
  <dimension ref="A1:G48"/>
  <sheetViews>
    <sheetView workbookViewId="0" topLeftCell="A1">
      <selection activeCell="A1" sqref="A1:IV16384"/>
    </sheetView>
  </sheetViews>
  <sheetFormatPr defaultColWidth="9.140625" defaultRowHeight="12.75"/>
  <cols>
    <col min="1" max="1" width="3.00390625" style="0" customWidth="1"/>
    <col min="2" max="2" width="5.7109375" style="0" customWidth="1"/>
  </cols>
  <sheetData>
    <row r="1" ht="14.25" customHeight="1">
      <c r="G1" s="39" t="s">
        <v>609</v>
      </c>
    </row>
    <row r="2" spans="1:7" ht="30" customHeight="1">
      <c r="A2" s="326"/>
      <c r="B2" s="808" t="s">
        <v>386</v>
      </c>
      <c r="C2" s="808"/>
      <c r="D2" s="808"/>
      <c r="E2" s="808"/>
      <c r="F2" s="808"/>
      <c r="G2" s="808"/>
    </row>
    <row r="3" spans="2:7" ht="24.75" customHeight="1">
      <c r="B3" s="787" t="s">
        <v>387</v>
      </c>
      <c r="C3" s="803"/>
      <c r="D3" s="803"/>
      <c r="E3" s="803"/>
      <c r="F3" s="803"/>
      <c r="G3" s="809"/>
    </row>
    <row r="4" spans="2:7" ht="15" customHeight="1">
      <c r="B4" s="343" t="s">
        <v>211</v>
      </c>
      <c r="C4" s="816" t="s">
        <v>365</v>
      </c>
      <c r="D4" s="817"/>
      <c r="E4" s="816" t="s">
        <v>11</v>
      </c>
      <c r="F4" s="818"/>
      <c r="G4" s="817"/>
    </row>
    <row r="5" spans="2:7" ht="15" customHeight="1">
      <c r="B5" s="176"/>
      <c r="C5" s="815" t="s">
        <v>364</v>
      </c>
      <c r="D5" s="814"/>
      <c r="E5" s="812" t="s">
        <v>363</v>
      </c>
      <c r="F5" s="813"/>
      <c r="G5" s="814"/>
    </row>
    <row r="6" spans="2:7" ht="15" customHeight="1">
      <c r="B6" s="176"/>
      <c r="C6" s="197"/>
      <c r="D6" s="810" t="s">
        <v>212</v>
      </c>
      <c r="E6" s="177" t="s">
        <v>213</v>
      </c>
      <c r="F6" s="178" t="s">
        <v>214</v>
      </c>
      <c r="G6" s="179" t="s">
        <v>215</v>
      </c>
    </row>
    <row r="7" spans="2:7" ht="15" customHeight="1">
      <c r="B7" s="175"/>
      <c r="C7" s="180"/>
      <c r="D7" s="811"/>
      <c r="E7" s="181"/>
      <c r="F7" s="182"/>
      <c r="G7" s="183"/>
    </row>
    <row r="8" spans="2:7" ht="12.75" customHeight="1">
      <c r="B8" s="190">
        <v>1990</v>
      </c>
      <c r="C8" s="173">
        <v>19</v>
      </c>
      <c r="D8" s="53">
        <v>7</v>
      </c>
      <c r="E8" s="167">
        <v>0.2</v>
      </c>
      <c r="F8" s="168">
        <v>0.18</v>
      </c>
      <c r="G8" s="169">
        <v>0.62</v>
      </c>
    </row>
    <row r="9" spans="2:7" ht="12.75" customHeight="1">
      <c r="B9" s="185">
        <v>1995</v>
      </c>
      <c r="C9" s="173">
        <v>24.97</v>
      </c>
      <c r="D9" s="53">
        <v>7.25</v>
      </c>
      <c r="E9" s="167">
        <v>0.14</v>
      </c>
      <c r="F9" s="168">
        <v>0.19</v>
      </c>
      <c r="G9" s="169">
        <v>0.67</v>
      </c>
    </row>
    <row r="10" spans="2:7" ht="12.75" customHeight="1">
      <c r="B10" s="185">
        <v>1996</v>
      </c>
      <c r="C10" s="173">
        <v>27.167</v>
      </c>
      <c r="D10" s="53">
        <v>7.583</v>
      </c>
      <c r="E10" s="167">
        <v>0.12</v>
      </c>
      <c r="F10" s="168">
        <v>0.2</v>
      </c>
      <c r="G10" s="169">
        <v>0.68</v>
      </c>
    </row>
    <row r="11" spans="2:7" ht="12.75" customHeight="1">
      <c r="B11" s="185">
        <v>1997</v>
      </c>
      <c r="C11" s="173">
        <v>29.862</v>
      </c>
      <c r="D11" s="53">
        <v>8.334</v>
      </c>
      <c r="E11" s="167">
        <v>0.1</v>
      </c>
      <c r="F11" s="168">
        <v>0.19</v>
      </c>
      <c r="G11" s="169">
        <v>0.71</v>
      </c>
    </row>
    <row r="12" spans="2:7" ht="12.75" customHeight="1">
      <c r="B12" s="185">
        <v>1998</v>
      </c>
      <c r="C12" s="173">
        <v>30.234</v>
      </c>
      <c r="D12" s="53">
        <v>8.308</v>
      </c>
      <c r="E12" s="167">
        <v>0.09</v>
      </c>
      <c r="F12" s="168">
        <v>0.2</v>
      </c>
      <c r="G12" s="169">
        <v>0.71</v>
      </c>
    </row>
    <row r="13" spans="2:7" ht="12.75" customHeight="1">
      <c r="B13" s="185">
        <v>1999</v>
      </c>
      <c r="C13" s="173">
        <v>28.588</v>
      </c>
      <c r="D13" s="53">
        <v>7.846</v>
      </c>
      <c r="E13" s="167">
        <v>0.09</v>
      </c>
      <c r="F13" s="168">
        <v>0.22</v>
      </c>
      <c r="G13" s="169">
        <v>0.69</v>
      </c>
    </row>
    <row r="14" spans="2:7" ht="12.75" customHeight="1">
      <c r="B14" s="185">
        <v>2000</v>
      </c>
      <c r="C14" s="173">
        <v>32.486</v>
      </c>
      <c r="D14" s="53">
        <v>8.156</v>
      </c>
      <c r="E14" s="167">
        <v>0.09</v>
      </c>
      <c r="F14" s="168">
        <v>0.23</v>
      </c>
      <c r="G14" s="169">
        <v>0.68</v>
      </c>
    </row>
    <row r="15" spans="2:7" ht="12.75" customHeight="1">
      <c r="B15" s="185">
        <v>2001</v>
      </c>
      <c r="C15" s="173">
        <v>31.88</v>
      </c>
      <c r="D15" s="53">
        <v>7.217</v>
      </c>
      <c r="E15" s="167">
        <v>0.09</v>
      </c>
      <c r="F15" s="168">
        <v>0.24</v>
      </c>
      <c r="G15" s="169">
        <v>0.67</v>
      </c>
    </row>
    <row r="16" spans="2:7" ht="12.75" customHeight="1">
      <c r="B16" s="185">
        <v>2002</v>
      </c>
      <c r="C16" s="173">
        <v>33.074</v>
      </c>
      <c r="D16" s="53">
        <v>8.047</v>
      </c>
      <c r="E16" s="167">
        <v>0.077</v>
      </c>
      <c r="F16" s="168">
        <v>0.234</v>
      </c>
      <c r="G16" s="169">
        <v>0.689</v>
      </c>
    </row>
    <row r="17" spans="2:7" ht="12.75" customHeight="1">
      <c r="B17" s="185">
        <v>2003</v>
      </c>
      <c r="C17" s="173">
        <v>32.919</v>
      </c>
      <c r="D17" s="53">
        <v>7.671</v>
      </c>
      <c r="E17" s="167">
        <v>0.074</v>
      </c>
      <c r="F17" s="168">
        <v>0.23</v>
      </c>
      <c r="G17" s="169">
        <v>0.703</v>
      </c>
    </row>
    <row r="18" spans="2:7" ht="12.75" customHeight="1">
      <c r="B18" s="185">
        <v>2004</v>
      </c>
      <c r="C18" s="173">
        <v>34.511</v>
      </c>
      <c r="D18" s="53">
        <v>8.338</v>
      </c>
      <c r="E18" s="167">
        <v>0.07</v>
      </c>
      <c r="F18" s="168">
        <v>0.16</v>
      </c>
      <c r="G18" s="169">
        <v>0.67</v>
      </c>
    </row>
    <row r="19" spans="2:7" ht="12.75" customHeight="1">
      <c r="B19" s="185">
        <v>2005</v>
      </c>
      <c r="C19" s="173">
        <v>36.957</v>
      </c>
      <c r="D19" s="53">
        <v>8.086</v>
      </c>
      <c r="E19" s="167">
        <v>0.07</v>
      </c>
      <c r="F19" s="168">
        <v>0.13</v>
      </c>
      <c r="G19" s="169">
        <v>0.8</v>
      </c>
    </row>
    <row r="20" spans="2:7" ht="12.75" customHeight="1">
      <c r="B20" s="347">
        <v>2006</v>
      </c>
      <c r="C20" s="173">
        <v>45.394702</v>
      </c>
      <c r="D20" s="53">
        <v>9.836551</v>
      </c>
      <c r="E20" s="167">
        <v>0.09</v>
      </c>
      <c r="F20" s="168">
        <v>0.16</v>
      </c>
      <c r="G20" s="169">
        <v>0.76</v>
      </c>
    </row>
    <row r="21" spans="2:7" ht="12.75" customHeight="1">
      <c r="B21" s="347">
        <v>2007</v>
      </c>
      <c r="C21" s="173">
        <v>46.069057</v>
      </c>
      <c r="D21" s="53">
        <v>9.795897</v>
      </c>
      <c r="E21" s="167">
        <v>0.09</v>
      </c>
      <c r="F21" s="168">
        <v>0.14</v>
      </c>
      <c r="G21" s="169">
        <v>0.77</v>
      </c>
    </row>
    <row r="22" spans="2:7" ht="12.75" customHeight="1">
      <c r="B22" s="347">
        <v>2008</v>
      </c>
      <c r="C22" s="173">
        <v>45.972</v>
      </c>
      <c r="D22" s="53">
        <v>10.249</v>
      </c>
      <c r="E22" s="167">
        <v>0.08</v>
      </c>
      <c r="F22" s="168">
        <v>0.14</v>
      </c>
      <c r="G22" s="169">
        <v>0.78</v>
      </c>
    </row>
    <row r="23" spans="2:7" ht="12.75" customHeight="1">
      <c r="B23" s="463">
        <v>2009</v>
      </c>
      <c r="C23" s="174">
        <v>38.899</v>
      </c>
      <c r="D23" s="54">
        <v>8.443</v>
      </c>
      <c r="E23" s="170">
        <v>0.08</v>
      </c>
      <c r="F23" s="171">
        <v>0.14</v>
      </c>
      <c r="G23" s="172">
        <v>0.78</v>
      </c>
    </row>
    <row r="24" ht="15" customHeight="1"/>
    <row r="25" spans="2:7" ht="12.75" customHeight="1">
      <c r="B25" s="805" t="s">
        <v>382</v>
      </c>
      <c r="C25" s="805"/>
      <c r="D25" s="805"/>
      <c r="E25" s="805"/>
      <c r="F25" s="805"/>
      <c r="G25" s="805"/>
    </row>
    <row r="26" spans="1:7" ht="12.75" customHeight="1">
      <c r="A26" s="328"/>
      <c r="B26" s="806" t="s">
        <v>384</v>
      </c>
      <c r="C26" s="807"/>
      <c r="D26" s="807"/>
      <c r="E26" s="807"/>
      <c r="F26" s="807"/>
      <c r="G26" s="807"/>
    </row>
    <row r="27" spans="1:7" ht="12.75" customHeight="1">
      <c r="A27" s="329"/>
      <c r="B27" s="806" t="s">
        <v>383</v>
      </c>
      <c r="C27" s="806"/>
      <c r="D27" s="806"/>
      <c r="E27" s="806"/>
      <c r="F27" s="806"/>
      <c r="G27" s="806"/>
    </row>
    <row r="31" spans="2:5" ht="12.75">
      <c r="B31" s="787" t="s">
        <v>388</v>
      </c>
      <c r="C31" s="803"/>
      <c r="D31" s="803"/>
      <c r="E31" s="809"/>
    </row>
    <row r="32" spans="2:5" ht="36">
      <c r="B32" s="346" t="s">
        <v>211</v>
      </c>
      <c r="C32" s="824" t="s">
        <v>194</v>
      </c>
      <c r="D32" s="825"/>
      <c r="E32" s="344" t="s">
        <v>393</v>
      </c>
    </row>
    <row r="33" spans="2:5" ht="12.75">
      <c r="B33" s="184">
        <v>2000</v>
      </c>
      <c r="C33" s="821">
        <v>961.7</v>
      </c>
      <c r="D33" s="822"/>
      <c r="E33" s="465"/>
    </row>
    <row r="34" spans="2:5" ht="12.75">
      <c r="B34" s="347">
        <v>2001</v>
      </c>
      <c r="C34" s="823">
        <v>834.9</v>
      </c>
      <c r="D34" s="820"/>
      <c r="E34" s="345">
        <v>-0.13184984922533016</v>
      </c>
    </row>
    <row r="35" spans="2:5" ht="12.75">
      <c r="B35" s="185">
        <v>2002</v>
      </c>
      <c r="C35" s="819">
        <v>758.6</v>
      </c>
      <c r="D35" s="820"/>
      <c r="E35" s="345">
        <v>-0.0913881902024194</v>
      </c>
    </row>
    <row r="36" spans="2:5" ht="12.75">
      <c r="B36" s="185">
        <v>2003</v>
      </c>
      <c r="C36" s="819">
        <v>734.1</v>
      </c>
      <c r="D36" s="820"/>
      <c r="E36" s="345">
        <v>-0.032296335354600525</v>
      </c>
    </row>
    <row r="37" spans="2:5" ht="12.75">
      <c r="B37" s="185">
        <v>2004</v>
      </c>
      <c r="C37" s="819">
        <v>702.8</v>
      </c>
      <c r="D37" s="820"/>
      <c r="E37" s="345">
        <v>-0.042637242882441195</v>
      </c>
    </row>
    <row r="38" spans="2:5" ht="12.75">
      <c r="B38" s="185">
        <v>2005</v>
      </c>
      <c r="C38" s="819">
        <v>516.7</v>
      </c>
      <c r="D38" s="820"/>
      <c r="E38" s="345">
        <v>-0.264797951052931</v>
      </c>
    </row>
    <row r="39" spans="2:5" ht="12.75">
      <c r="B39" s="185">
        <v>2006</v>
      </c>
      <c r="C39" s="819">
        <v>429.8</v>
      </c>
      <c r="D39" s="820"/>
      <c r="E39" s="345">
        <v>-0.1681826978904587</v>
      </c>
    </row>
    <row r="40" spans="2:5" ht="12.75">
      <c r="B40" s="185">
        <v>2007</v>
      </c>
      <c r="C40" s="820">
        <v>415.8</v>
      </c>
      <c r="D40" s="826"/>
      <c r="E40" s="345">
        <v>-0.032573289902280145</v>
      </c>
    </row>
    <row r="41" spans="2:5" ht="12.75">
      <c r="B41" s="186">
        <v>2008</v>
      </c>
      <c r="C41" s="827">
        <v>396.9</v>
      </c>
      <c r="D41" s="828"/>
      <c r="E41" s="464">
        <v>-0.045454545454545525</v>
      </c>
    </row>
    <row r="43" spans="2:7" ht="12.75">
      <c r="B43" s="716" t="s">
        <v>392</v>
      </c>
      <c r="C43" s="716"/>
      <c r="D43" s="716"/>
      <c r="E43" s="716"/>
      <c r="F43" s="716"/>
      <c r="G43" s="716"/>
    </row>
    <row r="44" spans="2:7" ht="12.75">
      <c r="B44" s="805" t="s">
        <v>382</v>
      </c>
      <c r="C44" s="805"/>
      <c r="D44" s="805"/>
      <c r="E44" s="805"/>
      <c r="F44" s="805"/>
      <c r="G44" s="805"/>
    </row>
    <row r="45" spans="2:7" ht="12.75">
      <c r="B45" s="806" t="s">
        <v>384</v>
      </c>
      <c r="C45" s="807"/>
      <c r="D45" s="807"/>
      <c r="E45" s="807"/>
      <c r="F45" s="807"/>
      <c r="G45" s="807"/>
    </row>
    <row r="46" spans="2:7" ht="12.75">
      <c r="B46" s="806" t="s">
        <v>383</v>
      </c>
      <c r="C46" s="806"/>
      <c r="D46" s="806"/>
      <c r="E46" s="806"/>
      <c r="F46" s="806"/>
      <c r="G46" s="806"/>
    </row>
    <row r="48" spans="2:7" ht="24" customHeight="1">
      <c r="B48" s="716" t="s">
        <v>392</v>
      </c>
      <c r="C48" s="716"/>
      <c r="D48" s="716"/>
      <c r="E48" s="716"/>
      <c r="F48" s="716"/>
      <c r="G48" s="716"/>
    </row>
  </sheetData>
  <mergeCells count="26">
    <mergeCell ref="B48:G48"/>
    <mergeCell ref="B43:G43"/>
    <mergeCell ref="B44:G44"/>
    <mergeCell ref="B45:G45"/>
    <mergeCell ref="B46:G46"/>
    <mergeCell ref="C38:D38"/>
    <mergeCell ref="C39:D39"/>
    <mergeCell ref="C40:D40"/>
    <mergeCell ref="C41:D41"/>
    <mergeCell ref="B31:E31"/>
    <mergeCell ref="C35:D35"/>
    <mergeCell ref="C36:D36"/>
    <mergeCell ref="C37:D37"/>
    <mergeCell ref="C33:D33"/>
    <mergeCell ref="C34:D34"/>
    <mergeCell ref="C32:D32"/>
    <mergeCell ref="B25:G25"/>
    <mergeCell ref="B26:G26"/>
    <mergeCell ref="B27:G27"/>
    <mergeCell ref="B2:G2"/>
    <mergeCell ref="B3:G3"/>
    <mergeCell ref="D6:D7"/>
    <mergeCell ref="E5:G5"/>
    <mergeCell ref="C5:D5"/>
    <mergeCell ref="C4:D4"/>
    <mergeCell ref="E4:G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50"/>
  <dimension ref="A1:J44"/>
  <sheetViews>
    <sheetView workbookViewId="0" topLeftCell="A1">
      <selection activeCell="A42" sqref="A42:IV42"/>
    </sheetView>
  </sheetViews>
  <sheetFormatPr defaultColWidth="9.140625" defaultRowHeight="12.75"/>
  <cols>
    <col min="1" max="1" width="3.8515625" style="0" customWidth="1"/>
    <col min="3" max="3" width="8.421875" style="0" customWidth="1"/>
    <col min="4" max="9" width="7.7109375" style="0" customWidth="1"/>
    <col min="10" max="10" width="6.7109375" style="0" customWidth="1"/>
  </cols>
  <sheetData>
    <row r="1" spans="1:10" ht="14.25" customHeight="1">
      <c r="A1" t="s">
        <v>267</v>
      </c>
      <c r="B1" s="37"/>
      <c r="C1" s="38"/>
      <c r="D1" s="19"/>
      <c r="E1" s="19"/>
      <c r="F1" s="19"/>
      <c r="G1" s="19"/>
      <c r="H1" s="19"/>
      <c r="I1" s="19"/>
      <c r="J1" s="39" t="s">
        <v>610</v>
      </c>
    </row>
    <row r="2" spans="2:10" ht="48.75" customHeight="1">
      <c r="B2" s="829" t="s">
        <v>390</v>
      </c>
      <c r="C2" s="829"/>
      <c r="D2" s="829"/>
      <c r="E2" s="829"/>
      <c r="F2" s="829"/>
      <c r="G2" s="829"/>
      <c r="H2" s="829"/>
      <c r="I2" s="829"/>
      <c r="J2" s="829"/>
    </row>
    <row r="3" spans="2:10" ht="19.5" customHeight="1">
      <c r="B3" s="787" t="s">
        <v>200</v>
      </c>
      <c r="C3" s="803"/>
      <c r="D3" s="803"/>
      <c r="E3" s="803"/>
      <c r="F3" s="803"/>
      <c r="G3" s="803"/>
      <c r="H3" s="803"/>
      <c r="I3" s="803"/>
      <c r="J3" s="809"/>
    </row>
    <row r="4" spans="2:10" ht="17.25" customHeight="1">
      <c r="B4" s="830" t="s">
        <v>292</v>
      </c>
      <c r="C4" s="831"/>
      <c r="D4" s="782" t="s">
        <v>385</v>
      </c>
      <c r="E4" s="779"/>
      <c r="F4" s="779"/>
      <c r="G4" s="779"/>
      <c r="H4" s="108"/>
      <c r="I4" s="78"/>
      <c r="J4" s="341" t="s">
        <v>684</v>
      </c>
    </row>
    <row r="5" spans="2:10" ht="15" customHeight="1">
      <c r="B5" s="832"/>
      <c r="C5" s="833"/>
      <c r="D5" s="570">
        <v>2000</v>
      </c>
      <c r="E5" s="263">
        <v>2005</v>
      </c>
      <c r="F5" s="263">
        <v>2006</v>
      </c>
      <c r="G5" s="263">
        <v>2007</v>
      </c>
      <c r="H5" s="263">
        <v>2008</v>
      </c>
      <c r="I5" s="79">
        <v>2009</v>
      </c>
      <c r="J5" s="175" t="s">
        <v>269</v>
      </c>
    </row>
    <row r="6" spans="2:10" ht="12.75" customHeight="1">
      <c r="B6" s="337" t="s">
        <v>201</v>
      </c>
      <c r="C6" s="358"/>
      <c r="D6" s="352">
        <v>374.835</v>
      </c>
      <c r="E6" s="352">
        <v>351.371</v>
      </c>
      <c r="F6" s="352">
        <v>375.836</v>
      </c>
      <c r="G6" s="352">
        <v>402.148</v>
      </c>
      <c r="H6" s="352">
        <v>401.443</v>
      </c>
      <c r="I6" s="352">
        <v>355.001</v>
      </c>
      <c r="J6" s="217">
        <f aca="true" t="shared" si="0" ref="J6:J20">(I6/H6-1)</f>
        <v>-0.11568765677817272</v>
      </c>
    </row>
    <row r="7" spans="2:10" ht="12.75" customHeight="1">
      <c r="B7" s="187" t="s">
        <v>202</v>
      </c>
      <c r="C7" s="359"/>
      <c r="D7" s="353">
        <v>231.06</v>
      </c>
      <c r="E7" s="353">
        <v>291.157</v>
      </c>
      <c r="F7" s="353">
        <v>346.06</v>
      </c>
      <c r="G7" s="353">
        <v>396.641</v>
      </c>
      <c r="H7" s="353">
        <v>390.862</v>
      </c>
      <c r="I7" s="353">
        <v>333.026</v>
      </c>
      <c r="J7" s="339">
        <f t="shared" si="0"/>
        <v>-0.14797038340897817</v>
      </c>
    </row>
    <row r="8" spans="2:10" ht="12.75" customHeight="1">
      <c r="B8" s="338" t="s">
        <v>203</v>
      </c>
      <c r="C8" s="360"/>
      <c r="D8" s="352">
        <v>149.395</v>
      </c>
      <c r="E8" s="352">
        <v>236.824</v>
      </c>
      <c r="F8" s="352">
        <v>266.493</v>
      </c>
      <c r="G8" s="352">
        <v>270.822</v>
      </c>
      <c r="H8" s="352">
        <v>259.464</v>
      </c>
      <c r="I8" s="352">
        <v>197.129</v>
      </c>
      <c r="J8" s="218">
        <f t="shared" si="0"/>
        <v>-0.24024527487435643</v>
      </c>
    </row>
    <row r="9" spans="2:10" ht="12.75" customHeight="1">
      <c r="B9" s="187" t="s">
        <v>230</v>
      </c>
      <c r="C9" s="359"/>
      <c r="D9" s="353"/>
      <c r="E9" s="353">
        <v>123.753</v>
      </c>
      <c r="F9" s="353">
        <v>154.797</v>
      </c>
      <c r="G9" s="353">
        <v>167.946</v>
      </c>
      <c r="H9" s="353">
        <v>166.115</v>
      </c>
      <c r="I9" s="353">
        <v>135.371</v>
      </c>
      <c r="J9" s="339">
        <f t="shared" si="0"/>
        <v>-0.18507660355777622</v>
      </c>
    </row>
    <row r="10" spans="2:10" ht="12.75" customHeight="1">
      <c r="B10" s="338" t="s">
        <v>204</v>
      </c>
      <c r="C10" s="360"/>
      <c r="D10" s="352">
        <v>148.769</v>
      </c>
      <c r="E10" s="352">
        <v>90.677</v>
      </c>
      <c r="F10" s="352">
        <v>117.456</v>
      </c>
      <c r="G10" s="352">
        <v>113.412</v>
      </c>
      <c r="H10" s="352">
        <v>120.835</v>
      </c>
      <c r="I10" s="352">
        <v>97.17</v>
      </c>
      <c r="J10" s="218">
        <f t="shared" si="0"/>
        <v>-0.19584557454379936</v>
      </c>
    </row>
    <row r="11" spans="2:10" ht="12.75" customHeight="1">
      <c r="B11" s="187" t="s">
        <v>205</v>
      </c>
      <c r="C11" s="359"/>
      <c r="D11" s="353">
        <v>57.747</v>
      </c>
      <c r="E11" s="353">
        <v>85.889</v>
      </c>
      <c r="F11" s="353">
        <v>98.516</v>
      </c>
      <c r="G11" s="353">
        <v>98.786</v>
      </c>
      <c r="H11" s="353">
        <v>82.946</v>
      </c>
      <c r="I11" s="353">
        <v>95.393</v>
      </c>
      <c r="J11" s="339">
        <f t="shared" si="0"/>
        <v>0.15006148578593304</v>
      </c>
    </row>
    <row r="12" spans="2:10" ht="12.75" customHeight="1">
      <c r="B12" s="338" t="s">
        <v>685</v>
      </c>
      <c r="C12" s="360"/>
      <c r="D12" s="352"/>
      <c r="E12" s="352">
        <v>79.248</v>
      </c>
      <c r="F12" s="352">
        <v>80.864</v>
      </c>
      <c r="G12" s="352">
        <v>80.342</v>
      </c>
      <c r="H12" s="352">
        <v>85.106</v>
      </c>
      <c r="I12" s="352">
        <v>92.464</v>
      </c>
      <c r="J12" s="218">
        <f t="shared" si="0"/>
        <v>0.08645688905600091</v>
      </c>
    </row>
    <row r="13" spans="2:10" ht="12.75" customHeight="1">
      <c r="B13" s="187" t="s">
        <v>207</v>
      </c>
      <c r="C13" s="359"/>
      <c r="D13" s="353">
        <v>26.4</v>
      </c>
      <c r="E13" s="353">
        <v>57.085</v>
      </c>
      <c r="F13" s="353">
        <v>69.554</v>
      </c>
      <c r="G13" s="353">
        <v>71.567</v>
      </c>
      <c r="H13" s="353">
        <v>72.533</v>
      </c>
      <c r="I13" s="353">
        <v>57.941</v>
      </c>
      <c r="J13" s="339">
        <f t="shared" si="0"/>
        <v>-0.20117739511670552</v>
      </c>
    </row>
    <row r="14" spans="2:10" ht="12.75" customHeight="1">
      <c r="B14" s="338" t="s">
        <v>402</v>
      </c>
      <c r="C14" s="360"/>
      <c r="D14" s="352"/>
      <c r="E14" s="352"/>
      <c r="F14" s="352">
        <v>76.513</v>
      </c>
      <c r="G14" s="352">
        <v>88.569</v>
      </c>
      <c r="H14" s="352">
        <v>90.329</v>
      </c>
      <c r="I14" s="352">
        <v>55.708</v>
      </c>
      <c r="J14" s="218">
        <f t="shared" si="0"/>
        <v>-0.38327668854963515</v>
      </c>
    </row>
    <row r="15" spans="2:10" ht="12.75" customHeight="1">
      <c r="B15" s="187" t="s">
        <v>209</v>
      </c>
      <c r="C15" s="359"/>
      <c r="D15" s="353">
        <v>19.229</v>
      </c>
      <c r="E15" s="353">
        <v>41.131</v>
      </c>
      <c r="F15" s="353">
        <v>53.044</v>
      </c>
      <c r="G15" s="353">
        <v>64.944</v>
      </c>
      <c r="H15" s="353">
        <v>62.463</v>
      </c>
      <c r="I15" s="353">
        <v>45.402</v>
      </c>
      <c r="J15" s="339">
        <f t="shared" si="0"/>
        <v>-0.27313769751693007</v>
      </c>
    </row>
    <row r="16" spans="2:10" ht="12.75" customHeight="1">
      <c r="B16" s="338" t="s">
        <v>208</v>
      </c>
      <c r="C16" s="360"/>
      <c r="D16" s="352"/>
      <c r="E16" s="352">
        <v>37.848</v>
      </c>
      <c r="F16" s="352">
        <v>43.714</v>
      </c>
      <c r="G16" s="352">
        <v>46.538</v>
      </c>
      <c r="H16" s="352">
        <v>35.647</v>
      </c>
      <c r="I16" s="352">
        <v>32.396</v>
      </c>
      <c r="J16" s="218">
        <f t="shared" si="0"/>
        <v>-0.0911998204617499</v>
      </c>
    </row>
    <row r="17" spans="2:10" ht="12.75" customHeight="1">
      <c r="B17" s="187" t="s">
        <v>232</v>
      </c>
      <c r="C17" s="359"/>
      <c r="D17" s="353"/>
      <c r="E17" s="353">
        <v>12.804</v>
      </c>
      <c r="F17" s="353">
        <v>15.629</v>
      </c>
      <c r="G17" s="353">
        <v>18.791</v>
      </c>
      <c r="H17" s="353">
        <v>35.355</v>
      </c>
      <c r="I17" s="353">
        <v>27.928</v>
      </c>
      <c r="J17" s="339">
        <f t="shared" si="0"/>
        <v>-0.21006929712911881</v>
      </c>
    </row>
    <row r="18" spans="2:10" ht="12.75" customHeight="1">
      <c r="B18" s="338" t="s">
        <v>229</v>
      </c>
      <c r="C18" s="360"/>
      <c r="D18" s="352"/>
      <c r="E18" s="352">
        <v>22.17</v>
      </c>
      <c r="F18" s="352">
        <v>26.989</v>
      </c>
      <c r="G18" s="352">
        <v>34.173</v>
      </c>
      <c r="H18" s="352">
        <v>32.731</v>
      </c>
      <c r="I18" s="352">
        <v>26.715</v>
      </c>
      <c r="J18" s="218">
        <f t="shared" si="0"/>
        <v>-0.18380128929760786</v>
      </c>
    </row>
    <row r="19" spans="2:10" ht="12.75" customHeight="1">
      <c r="B19" s="187" t="s">
        <v>231</v>
      </c>
      <c r="C19" s="359"/>
      <c r="D19" s="353"/>
      <c r="E19" s="353">
        <v>24.406</v>
      </c>
      <c r="F19" s="353">
        <v>29.499</v>
      </c>
      <c r="G19" s="353">
        <v>29.167</v>
      </c>
      <c r="H19" s="353">
        <v>27.244</v>
      </c>
      <c r="I19" s="353">
        <v>23.172</v>
      </c>
      <c r="J19" s="339">
        <f t="shared" si="0"/>
        <v>-0.14946410218763762</v>
      </c>
    </row>
    <row r="20" spans="2:10" ht="12.75" customHeight="1">
      <c r="B20" s="338" t="s">
        <v>206</v>
      </c>
      <c r="C20" s="360"/>
      <c r="D20" s="352">
        <v>61.78</v>
      </c>
      <c r="E20" s="352">
        <v>37.076</v>
      </c>
      <c r="F20" s="352">
        <v>27.275</v>
      </c>
      <c r="G20" s="352">
        <v>16.831</v>
      </c>
      <c r="H20" s="352">
        <v>18.278</v>
      </c>
      <c r="I20" s="352">
        <v>13.216</v>
      </c>
      <c r="J20" s="218">
        <f t="shared" si="0"/>
        <v>-0.2769449611554875</v>
      </c>
    </row>
    <row r="21" spans="2:10" ht="12.75" customHeight="1">
      <c r="B21" s="187" t="s">
        <v>403</v>
      </c>
      <c r="C21" s="359"/>
      <c r="D21" s="353"/>
      <c r="E21" s="353">
        <v>7.205</v>
      </c>
      <c r="F21" s="353">
        <v>6.822</v>
      </c>
      <c r="G21" s="353">
        <v>7.94</v>
      </c>
      <c r="H21" s="353">
        <v>6.972</v>
      </c>
      <c r="I21" s="353"/>
      <c r="J21" s="339"/>
    </row>
    <row r="22" spans="2:10" ht="12.75" customHeight="1">
      <c r="B22" s="338" t="s">
        <v>404</v>
      </c>
      <c r="C22" s="360"/>
      <c r="D22" s="352"/>
      <c r="E22" s="352">
        <v>1.424</v>
      </c>
      <c r="F22" s="352">
        <v>3.643</v>
      </c>
      <c r="G22" s="352">
        <v>5.309</v>
      </c>
      <c r="H22" s="352">
        <v>6.302</v>
      </c>
      <c r="I22" s="352">
        <v>6.401</v>
      </c>
      <c r="J22" s="218">
        <f>(I22/H22-1)</f>
        <v>0.015709298635353974</v>
      </c>
    </row>
    <row r="23" spans="2:10" ht="12.75" customHeight="1">
      <c r="B23" s="336" t="s">
        <v>405</v>
      </c>
      <c r="C23" s="361"/>
      <c r="D23" s="354"/>
      <c r="E23" s="354">
        <v>1.796</v>
      </c>
      <c r="F23" s="354">
        <v>1.719</v>
      </c>
      <c r="G23" s="354">
        <v>2.841</v>
      </c>
      <c r="H23" s="354">
        <v>2.723</v>
      </c>
      <c r="I23" s="354">
        <v>1.09</v>
      </c>
      <c r="J23" s="340">
        <f>(I23/H23-1)</f>
        <v>-0.5997062063900109</v>
      </c>
    </row>
    <row r="24" spans="2:10" ht="15" customHeight="1" hidden="1">
      <c r="B24" s="571"/>
      <c r="C24" s="571"/>
      <c r="D24" s="572"/>
      <c r="E24" s="572"/>
      <c r="F24" s="572">
        <f>SUM(F6:F23)</f>
        <v>1794.423</v>
      </c>
      <c r="G24" s="572">
        <f>SUM(G6:G23)</f>
        <v>1916.7669999999996</v>
      </c>
      <c r="H24" s="572">
        <f>SUM(H6:H23)</f>
        <v>1897.3479999999995</v>
      </c>
      <c r="I24" s="572">
        <f>SUM(I6:I23)</f>
        <v>1595.5230000000001</v>
      </c>
      <c r="J24" s="340">
        <f>(I24/H24-1)</f>
        <v>-0.15907730158094324</v>
      </c>
    </row>
    <row r="25" spans="2:10" ht="15" customHeight="1">
      <c r="B25" s="342"/>
      <c r="C25" s="342"/>
      <c r="D25" s="49"/>
      <c r="E25" s="49"/>
      <c r="F25" s="49"/>
      <c r="G25" s="49"/>
      <c r="H25" s="49"/>
      <c r="I25" s="49"/>
      <c r="J25" s="573"/>
    </row>
    <row r="26" spans="2:10" ht="19.5" customHeight="1">
      <c r="B26" s="787" t="s">
        <v>210</v>
      </c>
      <c r="C26" s="803"/>
      <c r="D26" s="803"/>
      <c r="E26" s="803"/>
      <c r="F26" s="803"/>
      <c r="G26" s="803"/>
      <c r="H26" s="803"/>
      <c r="I26" s="803"/>
      <c r="J26" s="809"/>
    </row>
    <row r="27" spans="2:10" ht="17.25" customHeight="1">
      <c r="B27" s="830" t="s">
        <v>292</v>
      </c>
      <c r="C27" s="831"/>
      <c r="D27" s="782" t="s">
        <v>385</v>
      </c>
      <c r="E27" s="779"/>
      <c r="F27" s="779"/>
      <c r="G27" s="779"/>
      <c r="H27" s="108"/>
      <c r="I27" s="78"/>
      <c r="J27" s="341" t="s">
        <v>684</v>
      </c>
    </row>
    <row r="28" spans="2:10" ht="15" customHeight="1">
      <c r="B28" s="832"/>
      <c r="C28" s="833"/>
      <c r="D28" s="570">
        <v>2000</v>
      </c>
      <c r="E28" s="263">
        <v>2005</v>
      </c>
      <c r="F28" s="263">
        <v>2006</v>
      </c>
      <c r="G28" s="263">
        <v>2007</v>
      </c>
      <c r="H28" s="263">
        <v>2008</v>
      </c>
      <c r="I28" s="79">
        <v>2009</v>
      </c>
      <c r="J28" s="175" t="s">
        <v>269</v>
      </c>
    </row>
    <row r="29" spans="2:10" ht="12.75" customHeight="1">
      <c r="B29" s="337" t="s">
        <v>201</v>
      </c>
      <c r="C29" s="358"/>
      <c r="D29" s="574">
        <v>163.29</v>
      </c>
      <c r="E29" s="234">
        <v>224.989</v>
      </c>
      <c r="F29" s="234">
        <v>285.551</v>
      </c>
      <c r="G29" s="234">
        <v>306.099</v>
      </c>
      <c r="H29" s="355">
        <v>306.397</v>
      </c>
      <c r="I29" s="355">
        <v>244.003</v>
      </c>
      <c r="J29" s="217">
        <f aca="true" t="shared" si="1" ref="J29:J40">(I29/H29-1)</f>
        <v>-0.2036377640773246</v>
      </c>
    </row>
    <row r="30" spans="2:10" ht="12.75" customHeight="1">
      <c r="B30" s="187" t="s">
        <v>204</v>
      </c>
      <c r="C30" s="359"/>
      <c r="D30" s="575">
        <v>117.146</v>
      </c>
      <c r="E30" s="235">
        <v>46.792</v>
      </c>
      <c r="F30" s="235">
        <v>88.174</v>
      </c>
      <c r="G30" s="235">
        <v>115.776</v>
      </c>
      <c r="H30" s="356">
        <v>152.236</v>
      </c>
      <c r="I30" s="356">
        <v>176.706</v>
      </c>
      <c r="J30" s="339">
        <f t="shared" si="1"/>
        <v>0.16073727633411283</v>
      </c>
    </row>
    <row r="31" spans="2:10" ht="12.75" customHeight="1">
      <c r="B31" s="338" t="s">
        <v>208</v>
      </c>
      <c r="C31" s="360"/>
      <c r="D31" s="576">
        <v>176.145</v>
      </c>
      <c r="E31" s="236">
        <v>145.909</v>
      </c>
      <c r="F31" s="236">
        <v>153.589</v>
      </c>
      <c r="G31" s="236">
        <v>157.699</v>
      </c>
      <c r="H31" s="357">
        <v>154.053</v>
      </c>
      <c r="I31" s="357">
        <v>123.372</v>
      </c>
      <c r="J31" s="218">
        <f t="shared" si="1"/>
        <v>-0.19915873108605475</v>
      </c>
    </row>
    <row r="32" spans="2:10" ht="12.75" customHeight="1">
      <c r="B32" s="187" t="s">
        <v>232</v>
      </c>
      <c r="C32" s="359"/>
      <c r="D32" s="575"/>
      <c r="E32" s="235">
        <v>111.592</v>
      </c>
      <c r="F32" s="235">
        <v>68.838</v>
      </c>
      <c r="G32" s="235">
        <v>82.787</v>
      </c>
      <c r="H32" s="356">
        <v>113.85</v>
      </c>
      <c r="I32" s="356">
        <v>102.908</v>
      </c>
      <c r="J32" s="339">
        <f t="shared" si="1"/>
        <v>-0.09610891523934995</v>
      </c>
    </row>
    <row r="33" spans="2:10" ht="12.75" customHeight="1">
      <c r="B33" s="338" t="s">
        <v>203</v>
      </c>
      <c r="C33" s="360"/>
      <c r="D33" s="576">
        <v>194.327</v>
      </c>
      <c r="E33" s="236">
        <v>187.125</v>
      </c>
      <c r="F33" s="236">
        <v>173.361</v>
      </c>
      <c r="G33" s="236">
        <v>177.228</v>
      </c>
      <c r="H33" s="357">
        <v>163.182</v>
      </c>
      <c r="I33" s="357">
        <v>91.049</v>
      </c>
      <c r="J33" s="218">
        <f t="shared" si="1"/>
        <v>-0.44204017599980383</v>
      </c>
    </row>
    <row r="34" spans="2:10" ht="12.75" customHeight="1">
      <c r="B34" s="187" t="s">
        <v>233</v>
      </c>
      <c r="C34" s="359"/>
      <c r="D34" s="575">
        <v>16.2</v>
      </c>
      <c r="E34" s="235">
        <v>33.61</v>
      </c>
      <c r="F34" s="235">
        <v>40.972</v>
      </c>
      <c r="G34" s="235">
        <v>46.746</v>
      </c>
      <c r="H34" s="356">
        <v>54.095</v>
      </c>
      <c r="I34" s="356">
        <v>53.583</v>
      </c>
      <c r="J34" s="339">
        <f t="shared" si="1"/>
        <v>-0.009464830390978896</v>
      </c>
    </row>
    <row r="35" spans="2:10" ht="12.75" customHeight="1">
      <c r="B35" s="338" t="s">
        <v>230</v>
      </c>
      <c r="C35" s="360"/>
      <c r="D35" s="576"/>
      <c r="E35" s="236">
        <v>19.925</v>
      </c>
      <c r="F35" s="236">
        <v>41.639</v>
      </c>
      <c r="G35" s="236">
        <v>42.816</v>
      </c>
      <c r="H35" s="357">
        <v>40.753</v>
      </c>
      <c r="I35" s="357">
        <v>36.136</v>
      </c>
      <c r="J35" s="218">
        <f t="shared" si="1"/>
        <v>-0.11329227296149968</v>
      </c>
    </row>
    <row r="36" spans="2:10" ht="12.75" customHeight="1">
      <c r="B36" s="187" t="s">
        <v>209</v>
      </c>
      <c r="C36" s="359"/>
      <c r="D36" s="575"/>
      <c r="E36" s="235">
        <v>12.401</v>
      </c>
      <c r="F36" s="235">
        <v>15.876</v>
      </c>
      <c r="G36" s="235">
        <v>29.06</v>
      </c>
      <c r="H36" s="356">
        <v>37.525</v>
      </c>
      <c r="I36" s="356">
        <v>36.04</v>
      </c>
      <c r="J36" s="339">
        <f t="shared" si="1"/>
        <v>-0.03957361758827449</v>
      </c>
    </row>
    <row r="37" spans="2:10" ht="12.75" customHeight="1">
      <c r="B37" s="338" t="s">
        <v>205</v>
      </c>
      <c r="C37" s="360"/>
      <c r="D37" s="576"/>
      <c r="E37" s="236">
        <v>5.117</v>
      </c>
      <c r="F37" s="236">
        <v>12.474</v>
      </c>
      <c r="G37" s="236">
        <v>14.586</v>
      </c>
      <c r="H37" s="357">
        <v>13.059</v>
      </c>
      <c r="I37" s="357">
        <v>12.534</v>
      </c>
      <c r="J37" s="218">
        <f t="shared" si="1"/>
        <v>-0.04020215943027783</v>
      </c>
    </row>
    <row r="38" spans="2:10" ht="12.75" customHeight="1">
      <c r="B38" s="187" t="s">
        <v>402</v>
      </c>
      <c r="C38" s="359"/>
      <c r="D38" s="575"/>
      <c r="E38" s="235"/>
      <c r="F38" s="235">
        <v>10.083</v>
      </c>
      <c r="G38" s="235">
        <v>13.506</v>
      </c>
      <c r="H38" s="356">
        <v>18.081</v>
      </c>
      <c r="I38" s="356">
        <v>11.553</v>
      </c>
      <c r="J38" s="339">
        <f t="shared" si="1"/>
        <v>-0.3610419777667164</v>
      </c>
    </row>
    <row r="39" spans="2:10" ht="12.75" customHeight="1">
      <c r="B39" s="338" t="s">
        <v>229</v>
      </c>
      <c r="C39" s="360"/>
      <c r="D39" s="576"/>
      <c r="E39" s="236">
        <v>20.324</v>
      </c>
      <c r="F39" s="236">
        <v>22.479</v>
      </c>
      <c r="G39" s="236">
        <v>21.888</v>
      </c>
      <c r="H39" s="357">
        <v>30.701</v>
      </c>
      <c r="I39" s="357">
        <v>9.806</v>
      </c>
      <c r="J39" s="218">
        <f t="shared" si="1"/>
        <v>-0.6805967232337709</v>
      </c>
    </row>
    <row r="40" spans="2:10" ht="12.75" customHeight="1">
      <c r="B40" s="336" t="s">
        <v>406</v>
      </c>
      <c r="C40" s="361"/>
      <c r="D40" s="577"/>
      <c r="E40" s="237">
        <v>11.496</v>
      </c>
      <c r="F40" s="237">
        <v>9.84</v>
      </c>
      <c r="G40" s="237">
        <v>11.28</v>
      </c>
      <c r="H40" s="362">
        <v>12.3</v>
      </c>
      <c r="I40" s="362">
        <v>2.315</v>
      </c>
      <c r="J40" s="340">
        <f t="shared" si="1"/>
        <v>-0.8117886178861788</v>
      </c>
    </row>
    <row r="41" spans="2:5" ht="15" customHeight="1">
      <c r="B41" s="605"/>
      <c r="C41" s="605"/>
      <c r="D41" s="236"/>
      <c r="E41" s="236"/>
    </row>
    <row r="42" spans="1:10" ht="12.75" customHeight="1">
      <c r="A42" s="1"/>
      <c r="B42" s="716" t="s">
        <v>391</v>
      </c>
      <c r="C42" s="716"/>
      <c r="D42" s="716"/>
      <c r="E42" s="716"/>
      <c r="F42" s="716"/>
      <c r="G42" s="716"/>
      <c r="H42" s="716"/>
      <c r="I42" s="716"/>
      <c r="J42" s="716"/>
    </row>
    <row r="43" spans="2:10" ht="12.75">
      <c r="B43" s="805" t="s">
        <v>389</v>
      </c>
      <c r="C43" s="805"/>
      <c r="D43" s="805"/>
      <c r="E43" s="805"/>
      <c r="F43" s="805"/>
      <c r="G43" s="805"/>
      <c r="H43" s="805"/>
      <c r="I43" s="805"/>
      <c r="J43" s="805"/>
    </row>
    <row r="44" spans="2:10" ht="12.75">
      <c r="B44" s="806" t="s">
        <v>384</v>
      </c>
      <c r="C44" s="807"/>
      <c r="D44" s="807"/>
      <c r="E44" s="807"/>
      <c r="F44" s="807"/>
      <c r="G44" s="807"/>
      <c r="H44" s="807"/>
      <c r="I44" s="807"/>
      <c r="J44" s="807"/>
    </row>
  </sheetData>
  <mergeCells count="10">
    <mergeCell ref="B43:J43"/>
    <mergeCell ref="B44:J44"/>
    <mergeCell ref="B2:J2"/>
    <mergeCell ref="B3:J3"/>
    <mergeCell ref="B26:J26"/>
    <mergeCell ref="B42:J42"/>
    <mergeCell ref="B27:C28"/>
    <mergeCell ref="D27:G27"/>
    <mergeCell ref="B4:C5"/>
    <mergeCell ref="D4:G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51"/>
  <dimension ref="B1:G51"/>
  <sheetViews>
    <sheetView workbookViewId="0" topLeftCell="A1">
      <selection activeCell="A1" sqref="A1:IV16384"/>
    </sheetView>
  </sheetViews>
  <sheetFormatPr defaultColWidth="9.140625" defaultRowHeight="12.75"/>
  <cols>
    <col min="1" max="1" width="1.1484375" style="0" customWidth="1"/>
    <col min="2" max="2" width="8.28125" style="0" customWidth="1"/>
    <col min="3" max="7" width="10.7109375" style="0" customWidth="1"/>
  </cols>
  <sheetData>
    <row r="1" spans="2:7" ht="14.25" customHeight="1">
      <c r="B1" s="38"/>
      <c r="C1" s="38"/>
      <c r="D1" s="19"/>
      <c r="E1" s="19"/>
      <c r="F1" s="19"/>
      <c r="G1" s="11" t="s">
        <v>686</v>
      </c>
    </row>
    <row r="2" spans="2:7" s="10" customFormat="1" ht="30" customHeight="1">
      <c r="B2" s="784" t="s">
        <v>438</v>
      </c>
      <c r="C2" s="784"/>
      <c r="D2" s="784"/>
      <c r="E2" s="784"/>
      <c r="F2" s="784"/>
      <c r="G2" s="784"/>
    </row>
    <row r="3" spans="2:7" ht="18" customHeight="1">
      <c r="B3" s="41"/>
      <c r="C3" s="787" t="s">
        <v>441</v>
      </c>
      <c r="D3" s="803"/>
      <c r="E3" s="803"/>
      <c r="F3" s="803"/>
      <c r="G3" s="809"/>
    </row>
    <row r="4" spans="2:7" ht="14.25" customHeight="1">
      <c r="B4" s="203"/>
      <c r="C4" s="834" t="s">
        <v>167</v>
      </c>
      <c r="D4" s="835"/>
      <c r="E4" s="835"/>
      <c r="F4" s="835"/>
      <c r="G4" s="836"/>
    </row>
    <row r="5" spans="2:7" ht="15" customHeight="1">
      <c r="B5" s="40"/>
      <c r="C5" s="210" t="s">
        <v>219</v>
      </c>
      <c r="D5" s="211"/>
      <c r="E5" s="212" t="s">
        <v>271</v>
      </c>
      <c r="F5" s="213" t="s">
        <v>272</v>
      </c>
      <c r="G5" s="214" t="s">
        <v>291</v>
      </c>
    </row>
    <row r="6" spans="2:7" ht="12.75" customHeight="1">
      <c r="B6" s="40"/>
      <c r="C6" s="595" t="s">
        <v>217</v>
      </c>
      <c r="D6" s="593" t="s">
        <v>220</v>
      </c>
      <c r="E6" s="596" t="s">
        <v>218</v>
      </c>
      <c r="F6" s="596" t="s">
        <v>568</v>
      </c>
      <c r="G6" s="104"/>
    </row>
    <row r="7" spans="2:7" ht="12.75" customHeight="1">
      <c r="B7" s="40"/>
      <c r="C7" s="595"/>
      <c r="D7" s="584" t="s">
        <v>221</v>
      </c>
      <c r="E7" s="596" t="s">
        <v>567</v>
      </c>
      <c r="F7" s="596" t="s">
        <v>569</v>
      </c>
      <c r="G7" s="104"/>
    </row>
    <row r="8" spans="2:7" ht="12.75" customHeight="1">
      <c r="B8" s="40"/>
      <c r="C8" s="595"/>
      <c r="D8" s="584" t="s">
        <v>440</v>
      </c>
      <c r="E8" s="596"/>
      <c r="F8" s="594" t="s">
        <v>439</v>
      </c>
      <c r="G8" s="120"/>
    </row>
    <row r="9" spans="2:7" ht="12.75" customHeight="1">
      <c r="B9" s="190">
        <v>1985</v>
      </c>
      <c r="C9" s="291">
        <v>1.9</v>
      </c>
      <c r="D9" s="292">
        <v>0.8</v>
      </c>
      <c r="E9" s="292">
        <v>15</v>
      </c>
      <c r="F9" s="293">
        <v>12.3</v>
      </c>
      <c r="G9" s="349">
        <f aca="true" t="shared" si="0" ref="G9:G26">SUM(C9:F9)</f>
        <v>30</v>
      </c>
    </row>
    <row r="10" spans="2:7" ht="12.75" customHeight="1">
      <c r="B10" s="185">
        <v>1990</v>
      </c>
      <c r="C10" s="294">
        <v>3.1</v>
      </c>
      <c r="D10" s="295">
        <v>1.1</v>
      </c>
      <c r="E10" s="295">
        <v>14.6</v>
      </c>
      <c r="F10" s="296">
        <v>21.8</v>
      </c>
      <c r="G10" s="195">
        <f t="shared" si="0"/>
        <v>40.6</v>
      </c>
    </row>
    <row r="11" spans="2:7" ht="12.75" customHeight="1">
      <c r="B11" s="185">
        <v>1994</v>
      </c>
      <c r="C11" s="294">
        <v>5.1</v>
      </c>
      <c r="D11" s="295">
        <v>1.1</v>
      </c>
      <c r="E11" s="295">
        <v>18.4</v>
      </c>
      <c r="F11" s="296">
        <v>26.5</v>
      </c>
      <c r="G11" s="195">
        <f t="shared" si="0"/>
        <v>51.099999999999994</v>
      </c>
    </row>
    <row r="12" spans="2:7" ht="12.75" customHeight="1">
      <c r="B12" s="185">
        <v>1995</v>
      </c>
      <c r="C12" s="294">
        <v>5.5</v>
      </c>
      <c r="D12" s="295">
        <v>1.1</v>
      </c>
      <c r="E12" s="295">
        <v>21</v>
      </c>
      <c r="F12" s="296">
        <v>25.8</v>
      </c>
      <c r="G12" s="195">
        <f t="shared" si="0"/>
        <v>53.400000000000006</v>
      </c>
    </row>
    <row r="13" spans="2:7" ht="12.75" customHeight="1">
      <c r="B13" s="185">
        <v>1996</v>
      </c>
      <c r="C13" s="294">
        <v>5.9</v>
      </c>
      <c r="D13" s="295">
        <v>1.2</v>
      </c>
      <c r="E13" s="295">
        <v>20.1</v>
      </c>
      <c r="F13" s="296">
        <v>25</v>
      </c>
      <c r="G13" s="195">
        <f t="shared" si="0"/>
        <v>52.2</v>
      </c>
    </row>
    <row r="14" spans="2:7" ht="12.75" customHeight="1">
      <c r="B14" s="185">
        <v>1997</v>
      </c>
      <c r="C14" s="294">
        <v>6</v>
      </c>
      <c r="D14" s="295">
        <v>1</v>
      </c>
      <c r="E14" s="295">
        <v>21.3</v>
      </c>
      <c r="F14" s="296">
        <v>25.3</v>
      </c>
      <c r="G14" s="195">
        <f t="shared" si="0"/>
        <v>53.6</v>
      </c>
    </row>
    <row r="15" spans="2:7" ht="12.75" customHeight="1">
      <c r="B15" s="185">
        <v>1998</v>
      </c>
      <c r="C15" s="294">
        <v>6.5</v>
      </c>
      <c r="D15" s="295">
        <v>1.2</v>
      </c>
      <c r="E15" s="295">
        <v>23.9</v>
      </c>
      <c r="F15" s="301">
        <v>26.3</v>
      </c>
      <c r="G15" s="578">
        <f t="shared" si="0"/>
        <v>57.9</v>
      </c>
    </row>
    <row r="16" spans="2:7" ht="12.75" customHeight="1">
      <c r="B16" s="185">
        <v>1999</v>
      </c>
      <c r="C16" s="294">
        <v>7</v>
      </c>
      <c r="D16" s="295">
        <v>1.4</v>
      </c>
      <c r="E16" s="295">
        <v>26.4</v>
      </c>
      <c r="F16" s="296">
        <v>27.3</v>
      </c>
      <c r="G16" s="698">
        <f t="shared" si="0"/>
        <v>62.099999999999994</v>
      </c>
    </row>
    <row r="17" spans="2:7" ht="12.75" customHeight="1">
      <c r="B17" s="185">
        <v>2000</v>
      </c>
      <c r="C17" s="294">
        <v>7.6</v>
      </c>
      <c r="D17" s="295">
        <v>1.3</v>
      </c>
      <c r="E17" s="295">
        <v>26.6</v>
      </c>
      <c r="F17" s="296">
        <v>27.2</v>
      </c>
      <c r="G17" s="195">
        <f t="shared" si="0"/>
        <v>62.7</v>
      </c>
    </row>
    <row r="18" spans="2:7" ht="12.75" customHeight="1">
      <c r="B18" s="185">
        <v>2001</v>
      </c>
      <c r="C18" s="294">
        <v>7.4</v>
      </c>
      <c r="D18" s="295">
        <v>3</v>
      </c>
      <c r="E18" s="295">
        <v>26.3</v>
      </c>
      <c r="F18" s="296">
        <v>27.2</v>
      </c>
      <c r="G18" s="195">
        <f t="shared" si="0"/>
        <v>63.900000000000006</v>
      </c>
    </row>
    <row r="19" spans="2:7" ht="12.75" customHeight="1">
      <c r="B19" s="185">
        <v>2002</v>
      </c>
      <c r="C19" s="294">
        <v>7.5</v>
      </c>
      <c r="D19" s="295">
        <v>3</v>
      </c>
      <c r="E19" s="297">
        <v>27.3</v>
      </c>
      <c r="F19" s="298">
        <v>26.3</v>
      </c>
      <c r="G19" s="195">
        <f t="shared" si="0"/>
        <v>64.1</v>
      </c>
    </row>
    <row r="20" spans="2:7" ht="12.75" customHeight="1">
      <c r="B20" s="185">
        <v>2003</v>
      </c>
      <c r="C20" s="294">
        <v>9.2</v>
      </c>
      <c r="D20" s="295">
        <v>2.4</v>
      </c>
      <c r="E20" s="295">
        <v>28.7</v>
      </c>
      <c r="F20" s="296">
        <v>25.8</v>
      </c>
      <c r="G20" s="195">
        <f t="shared" si="0"/>
        <v>66.1</v>
      </c>
    </row>
    <row r="21" spans="2:7" ht="12.75" customHeight="1">
      <c r="B21" s="185">
        <v>2004</v>
      </c>
      <c r="C21" s="294">
        <v>9.9</v>
      </c>
      <c r="D21" s="295">
        <v>2.6</v>
      </c>
      <c r="E21" s="295">
        <v>33.5</v>
      </c>
      <c r="F21" s="296">
        <v>22.3</v>
      </c>
      <c r="G21" s="195">
        <f t="shared" si="0"/>
        <v>68.3</v>
      </c>
    </row>
    <row r="22" spans="2:7" ht="12.75" customHeight="1">
      <c r="B22" s="185">
        <v>2005</v>
      </c>
      <c r="C22" s="294">
        <v>10.2</v>
      </c>
      <c r="D22" s="295">
        <v>2.8</v>
      </c>
      <c r="E22" s="295">
        <v>33.6</v>
      </c>
      <c r="F22" s="296">
        <v>20.8</v>
      </c>
      <c r="G22" s="195">
        <f t="shared" si="0"/>
        <v>67.4</v>
      </c>
    </row>
    <row r="23" spans="2:7" ht="12.75" customHeight="1">
      <c r="B23" s="185">
        <v>2006</v>
      </c>
      <c r="C23" s="294">
        <v>10</v>
      </c>
      <c r="D23" s="295">
        <v>2.9</v>
      </c>
      <c r="E23" s="295">
        <v>36.1</v>
      </c>
      <c r="F23" s="296">
        <v>22.3</v>
      </c>
      <c r="G23" s="195">
        <f t="shared" si="0"/>
        <v>71.3</v>
      </c>
    </row>
    <row r="24" spans="2:7" ht="12.75" customHeight="1">
      <c r="B24" s="185">
        <v>2007</v>
      </c>
      <c r="C24" s="294">
        <v>10.9</v>
      </c>
      <c r="D24" s="295">
        <v>3.3</v>
      </c>
      <c r="E24" s="295">
        <v>36.4</v>
      </c>
      <c r="F24" s="296">
        <v>22.4</v>
      </c>
      <c r="G24" s="195">
        <f t="shared" si="0"/>
        <v>73</v>
      </c>
    </row>
    <row r="25" spans="2:7" ht="12.75" customHeight="1">
      <c r="B25" s="185">
        <v>2008</v>
      </c>
      <c r="C25" s="294">
        <v>10.8</v>
      </c>
      <c r="D25" s="295">
        <v>3.3</v>
      </c>
      <c r="E25" s="295">
        <v>35.1</v>
      </c>
      <c r="F25" s="296">
        <v>21.5</v>
      </c>
      <c r="G25" s="195">
        <f t="shared" si="0"/>
        <v>70.7</v>
      </c>
    </row>
    <row r="26" spans="2:7" ht="19.5" customHeight="1">
      <c r="B26" s="186">
        <v>2009</v>
      </c>
      <c r="C26" s="299">
        <v>10.2</v>
      </c>
      <c r="D26" s="300">
        <v>3.1</v>
      </c>
      <c r="E26" s="300">
        <v>27.4</v>
      </c>
      <c r="F26" s="301">
        <v>18.3</v>
      </c>
      <c r="G26" s="578">
        <f t="shared" si="0"/>
        <v>59</v>
      </c>
    </row>
    <row r="27" spans="2:7" ht="12.75" customHeight="1">
      <c r="B27" s="42"/>
      <c r="C27" s="837" t="s">
        <v>490</v>
      </c>
      <c r="D27" s="838"/>
      <c r="E27" s="838"/>
      <c r="F27" s="838"/>
      <c r="G27" s="839"/>
    </row>
    <row r="28" spans="2:7" ht="12.75" customHeight="1">
      <c r="B28" s="190" t="s">
        <v>687</v>
      </c>
      <c r="C28" s="320">
        <f>(POWER((C17/C9),1/15)-1)</f>
        <v>0.09682497969462589</v>
      </c>
      <c r="D28" s="320">
        <f>(POWER((D17/D9),1/15)-1)</f>
        <v>0.032896702666538324</v>
      </c>
      <c r="E28" s="320">
        <f>(POWER((E17/E9),1/15)-1)</f>
        <v>0.03892937346143399</v>
      </c>
      <c r="F28" s="320">
        <f>(POWER((F17/F9),1/15)-1)</f>
        <v>0.05433248115769396</v>
      </c>
      <c r="G28" s="579">
        <f>(POWER((G17/G9),1/15)-1)</f>
        <v>0.050371878078876886</v>
      </c>
    </row>
    <row r="29" spans="2:7" ht="12.75" customHeight="1">
      <c r="B29" s="185" t="s">
        <v>688</v>
      </c>
      <c r="C29" s="321">
        <f>(POWER((C26/C17),1/9)-1)</f>
        <v>0.03323357183567621</v>
      </c>
      <c r="D29" s="321">
        <f>(POWER((D26/D17),1/9)-1)</f>
        <v>0.10137539823044728</v>
      </c>
      <c r="E29" s="321">
        <f>(POWER((E26/E17),1/9)-1)</f>
        <v>0.0032978479306640107</v>
      </c>
      <c r="F29" s="321">
        <f>(POWER((F26/F17),1/9)-1)</f>
        <v>-0.04307963245193003</v>
      </c>
      <c r="G29" s="580">
        <f>(POWER((G26/G17),1/9)-1)</f>
        <v>-0.006735437208971851</v>
      </c>
    </row>
    <row r="30" spans="2:7" ht="12.75" customHeight="1">
      <c r="B30" s="490" t="s">
        <v>689</v>
      </c>
      <c r="C30" s="322">
        <f>C26/C25-1</f>
        <v>-0.05555555555555569</v>
      </c>
      <c r="D30" s="322">
        <f>D26/D25-1</f>
        <v>-0.06060606060606055</v>
      </c>
      <c r="E30" s="322">
        <f>E26/E25-1</f>
        <v>-0.2193732193732194</v>
      </c>
      <c r="F30" s="322">
        <f>F26/F25-1</f>
        <v>-0.14883720930232558</v>
      </c>
      <c r="G30" s="460">
        <f>G26/G25-1</f>
        <v>-0.16548797736916554</v>
      </c>
    </row>
    <row r="31" spans="2:7" ht="15.75" customHeight="1">
      <c r="B31" s="207"/>
      <c r="C31" s="207"/>
      <c r="D31" s="207"/>
      <c r="E31" s="207"/>
      <c r="F31" s="207"/>
      <c r="G31" s="207"/>
    </row>
    <row r="32" spans="2:7" s="16" customFormat="1" ht="18" customHeight="1">
      <c r="B32" s="325" t="s">
        <v>690</v>
      </c>
      <c r="C32" s="448"/>
      <c r="D32" s="448"/>
      <c r="E32" s="448"/>
      <c r="F32" s="448"/>
      <c r="G32" s="20"/>
    </row>
    <row r="33" ht="15" customHeight="1"/>
    <row r="34" spans="2:7" ht="12.75" customHeight="1">
      <c r="B34" s="250"/>
      <c r="C34" s="787" t="s">
        <v>442</v>
      </c>
      <c r="D34" s="803"/>
      <c r="E34" s="803"/>
      <c r="F34" s="803"/>
      <c r="G34" s="809"/>
    </row>
    <row r="35" spans="2:7" ht="12.75" customHeight="1">
      <c r="B35" s="6"/>
      <c r="C35" s="210" t="s">
        <v>219</v>
      </c>
      <c r="D35" s="211"/>
      <c r="E35" s="212" t="s">
        <v>271</v>
      </c>
      <c r="F35" s="213" t="s">
        <v>272</v>
      </c>
      <c r="G35" s="214" t="s">
        <v>291</v>
      </c>
    </row>
    <row r="36" spans="2:7" ht="12.75" customHeight="1">
      <c r="B36" s="6"/>
      <c r="C36" s="595" t="s">
        <v>217</v>
      </c>
      <c r="D36" s="593" t="s">
        <v>220</v>
      </c>
      <c r="E36" s="596" t="s">
        <v>218</v>
      </c>
      <c r="F36" s="596" t="s">
        <v>568</v>
      </c>
      <c r="G36" s="104"/>
    </row>
    <row r="37" spans="2:7" ht="12.75" customHeight="1">
      <c r="B37" s="6"/>
      <c r="C37" s="595"/>
      <c r="D37" s="584" t="s">
        <v>221</v>
      </c>
      <c r="E37" s="596" t="s">
        <v>567</v>
      </c>
      <c r="F37" s="596" t="s">
        <v>569</v>
      </c>
      <c r="G37" s="104"/>
    </row>
    <row r="38" spans="2:7" ht="12.75" customHeight="1">
      <c r="B38" s="6"/>
      <c r="C38" s="595"/>
      <c r="D38" s="584" t="s">
        <v>440</v>
      </c>
      <c r="E38" s="596"/>
      <c r="F38" s="594" t="s">
        <v>439</v>
      </c>
      <c r="G38" s="120"/>
    </row>
    <row r="39" spans="2:7" ht="12.75" customHeight="1">
      <c r="B39" s="190">
        <v>1999</v>
      </c>
      <c r="C39" s="302">
        <v>1101</v>
      </c>
      <c r="D39" s="303">
        <v>216</v>
      </c>
      <c r="E39" s="303">
        <v>1639</v>
      </c>
      <c r="F39" s="304">
        <v>1674</v>
      </c>
      <c r="G39" s="350">
        <f aca="true" t="shared" si="1" ref="G39:G47">SUM(C39:F39)</f>
        <v>4630</v>
      </c>
    </row>
    <row r="40" spans="2:7" ht="12.75" customHeight="1">
      <c r="B40" s="185">
        <v>2000</v>
      </c>
      <c r="C40" s="305">
        <v>1187</v>
      </c>
      <c r="D40" s="306">
        <v>217</v>
      </c>
      <c r="E40" s="306">
        <v>1653</v>
      </c>
      <c r="F40" s="307">
        <v>1672</v>
      </c>
      <c r="G40" s="215">
        <f t="shared" si="1"/>
        <v>4729</v>
      </c>
    </row>
    <row r="41" spans="2:7" ht="12.75" customHeight="1">
      <c r="B41" s="185">
        <v>2001</v>
      </c>
      <c r="C41" s="305">
        <v>966</v>
      </c>
      <c r="D41" s="306">
        <v>405</v>
      </c>
      <c r="E41" s="306">
        <v>1647</v>
      </c>
      <c r="F41" s="307">
        <v>1673</v>
      </c>
      <c r="G41" s="215">
        <f t="shared" si="1"/>
        <v>4691</v>
      </c>
    </row>
    <row r="42" spans="2:7" ht="12.75" customHeight="1">
      <c r="B42" s="185">
        <v>2002</v>
      </c>
      <c r="C42" s="305">
        <v>858</v>
      </c>
      <c r="D42" s="306">
        <v>391</v>
      </c>
      <c r="E42" s="308">
        <v>1710</v>
      </c>
      <c r="F42" s="309">
        <v>1581</v>
      </c>
      <c r="G42" s="215">
        <f t="shared" si="1"/>
        <v>4540</v>
      </c>
    </row>
    <row r="43" spans="2:7" ht="12.75" customHeight="1">
      <c r="B43" s="185">
        <v>2003</v>
      </c>
      <c r="C43" s="305">
        <v>1004</v>
      </c>
      <c r="D43" s="306">
        <v>287</v>
      </c>
      <c r="E43" s="306">
        <v>1775</v>
      </c>
      <c r="F43" s="307">
        <v>1572</v>
      </c>
      <c r="G43" s="215">
        <f t="shared" si="1"/>
        <v>4638</v>
      </c>
    </row>
    <row r="44" spans="2:7" ht="12.75" customHeight="1">
      <c r="B44" s="185">
        <v>2004</v>
      </c>
      <c r="C44" s="305">
        <v>969</v>
      </c>
      <c r="D44" s="306">
        <v>286</v>
      </c>
      <c r="E44" s="306">
        <v>2118</v>
      </c>
      <c r="F44" s="307">
        <v>1515</v>
      </c>
      <c r="G44" s="215">
        <f t="shared" si="1"/>
        <v>4888</v>
      </c>
    </row>
    <row r="45" spans="2:7" ht="12.75" customHeight="1">
      <c r="B45" s="185">
        <v>2005</v>
      </c>
      <c r="C45" s="305">
        <v>925</v>
      </c>
      <c r="D45" s="306">
        <v>279</v>
      </c>
      <c r="E45" s="306">
        <v>2121</v>
      </c>
      <c r="F45" s="307">
        <v>1435</v>
      </c>
      <c r="G45" s="215">
        <f t="shared" si="1"/>
        <v>4760</v>
      </c>
    </row>
    <row r="46" spans="2:7" ht="12.75" customHeight="1">
      <c r="B46" s="185">
        <v>2006</v>
      </c>
      <c r="C46" s="305">
        <v>856</v>
      </c>
      <c r="D46" s="306">
        <v>326</v>
      </c>
      <c r="E46" s="306">
        <v>2268</v>
      </c>
      <c r="F46" s="307">
        <v>1529</v>
      </c>
      <c r="G46" s="215">
        <f t="shared" si="1"/>
        <v>4979</v>
      </c>
    </row>
    <row r="47" spans="2:7" ht="15" customHeight="1">
      <c r="B47" s="185">
        <v>2007</v>
      </c>
      <c r="C47" s="305">
        <v>963</v>
      </c>
      <c r="D47" s="306">
        <v>299</v>
      </c>
      <c r="E47" s="306">
        <v>2277</v>
      </c>
      <c r="F47" s="307">
        <v>1531</v>
      </c>
      <c r="G47" s="215">
        <f t="shared" si="1"/>
        <v>5070</v>
      </c>
    </row>
    <row r="48" spans="2:7" ht="12.75" customHeight="1">
      <c r="B48" s="185">
        <v>2008</v>
      </c>
      <c r="C48" s="305">
        <v>973</v>
      </c>
      <c r="D48" s="306">
        <v>302</v>
      </c>
      <c r="E48" s="306">
        <v>2200</v>
      </c>
      <c r="F48" s="307">
        <v>1474</v>
      </c>
      <c r="G48" s="215">
        <f>SUM(C48:F48)</f>
        <v>4949</v>
      </c>
    </row>
    <row r="49" spans="2:7" ht="15" customHeight="1">
      <c r="B49" s="186">
        <v>2009</v>
      </c>
      <c r="C49" s="699">
        <v>900</v>
      </c>
      <c r="D49" s="310">
        <v>280</v>
      </c>
      <c r="E49" s="310">
        <v>1863</v>
      </c>
      <c r="F49" s="311">
        <v>1253</v>
      </c>
      <c r="G49" s="216">
        <f>SUM(C49:F49)</f>
        <v>4296</v>
      </c>
    </row>
    <row r="50" ht="30.75" customHeight="1">
      <c r="B50" s="5" t="s">
        <v>691</v>
      </c>
    </row>
    <row r="51" spans="2:7" ht="12.75" customHeight="1">
      <c r="B51" s="763" t="s">
        <v>692</v>
      </c>
      <c r="C51" s="763"/>
      <c r="D51" s="763"/>
      <c r="E51" s="763"/>
      <c r="F51" s="763"/>
      <c r="G51" s="763"/>
    </row>
  </sheetData>
  <mergeCells count="6">
    <mergeCell ref="B51:G51"/>
    <mergeCell ref="B2:G2"/>
    <mergeCell ref="C3:G3"/>
    <mergeCell ref="C4:G4"/>
    <mergeCell ref="C27:G27"/>
    <mergeCell ref="C34:G3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631"/>
  <dimension ref="B1:V102"/>
  <sheetViews>
    <sheetView workbookViewId="0" topLeftCell="A1">
      <selection activeCell="A1" sqref="A1:IV16384"/>
    </sheetView>
  </sheetViews>
  <sheetFormatPr defaultColWidth="9.140625" defaultRowHeight="12.75"/>
  <cols>
    <col min="1" max="1" width="2.8515625" style="0" customWidth="1"/>
    <col min="2" max="2" width="5.7109375" style="0" customWidth="1"/>
    <col min="3" max="6" width="11.7109375" style="0" customWidth="1"/>
    <col min="8" max="9" width="6.7109375" style="0" customWidth="1"/>
    <col min="10" max="10" width="11.7109375" style="0" customWidth="1"/>
    <col min="11" max="12" width="6.7109375" style="0" customWidth="1"/>
    <col min="14" max="15" width="6.7109375" style="0" customWidth="1"/>
    <col min="17" max="18" width="6.7109375" style="0" customWidth="1"/>
  </cols>
  <sheetData>
    <row r="1" spans="2:6" ht="14.25" customHeight="1">
      <c r="B1" s="21"/>
      <c r="C1" s="21"/>
      <c r="D1" s="21"/>
      <c r="E1" s="21"/>
      <c r="F1" s="18" t="s">
        <v>612</v>
      </c>
    </row>
    <row r="2" spans="2:12" ht="30" customHeight="1">
      <c r="B2" s="842" t="s">
        <v>12</v>
      </c>
      <c r="C2" s="842"/>
      <c r="D2" s="842"/>
      <c r="E2" s="842"/>
      <c r="F2" s="842"/>
      <c r="G2" s="220"/>
      <c r="H2" s="220"/>
      <c r="I2" s="220"/>
      <c r="J2" s="220"/>
      <c r="K2" s="220"/>
      <c r="L2" s="220"/>
    </row>
    <row r="3" spans="2:6" ht="19.5" customHeight="1">
      <c r="B3" s="13"/>
      <c r="C3" s="787" t="s">
        <v>145</v>
      </c>
      <c r="D3" s="803"/>
      <c r="E3" s="803"/>
      <c r="F3" s="809"/>
    </row>
    <row r="4" spans="2:7" ht="15" customHeight="1">
      <c r="B4" s="221"/>
      <c r="C4" s="845" t="s">
        <v>226</v>
      </c>
      <c r="D4" s="846"/>
      <c r="E4" s="846"/>
      <c r="F4" s="847"/>
      <c r="G4" s="221"/>
    </row>
    <row r="5" spans="2:6" ht="12.75" customHeight="1">
      <c r="B5" s="43"/>
      <c r="C5" s="245" t="s">
        <v>222</v>
      </c>
      <c r="D5" s="261" t="s">
        <v>223</v>
      </c>
      <c r="E5" s="843" t="s">
        <v>309</v>
      </c>
      <c r="F5" s="194" t="s">
        <v>291</v>
      </c>
    </row>
    <row r="6" spans="2:6" ht="12.75" customHeight="1">
      <c r="B6" s="43"/>
      <c r="C6" s="198" t="s">
        <v>305</v>
      </c>
      <c r="D6" s="199" t="s">
        <v>307</v>
      </c>
      <c r="E6" s="843"/>
      <c r="F6" s="194"/>
    </row>
    <row r="7" spans="2:6" ht="12.75" customHeight="1">
      <c r="B7" s="40"/>
      <c r="C7" s="200" t="s">
        <v>306</v>
      </c>
      <c r="D7" s="201" t="s">
        <v>308</v>
      </c>
      <c r="E7" s="844"/>
      <c r="F7" s="222"/>
    </row>
    <row r="8" spans="2:6" ht="12.75" customHeight="1">
      <c r="B8" s="191">
        <v>1997</v>
      </c>
      <c r="C8" s="312">
        <v>5657</v>
      </c>
      <c r="D8" s="313">
        <v>6729</v>
      </c>
      <c r="E8" s="314">
        <v>880</v>
      </c>
      <c r="F8" s="314">
        <f aca="true" t="shared" si="0" ref="F8:F17">SUM(C8:E8)</f>
        <v>13266</v>
      </c>
    </row>
    <row r="9" spans="2:6" ht="12.75" customHeight="1">
      <c r="B9" s="192">
        <v>1998</v>
      </c>
      <c r="C9" s="312">
        <v>6447</v>
      </c>
      <c r="D9" s="313">
        <v>7413</v>
      </c>
      <c r="E9" s="314">
        <v>905</v>
      </c>
      <c r="F9" s="314">
        <f t="shared" si="0"/>
        <v>14765</v>
      </c>
    </row>
    <row r="10" spans="2:6" ht="12.75" customHeight="1">
      <c r="B10" s="192">
        <v>1999</v>
      </c>
      <c r="C10" s="312">
        <v>6914</v>
      </c>
      <c r="D10" s="313">
        <v>8018</v>
      </c>
      <c r="E10" s="314">
        <v>914</v>
      </c>
      <c r="F10" s="314">
        <f t="shared" si="0"/>
        <v>15846</v>
      </c>
    </row>
    <row r="11" spans="2:6" ht="12.75" customHeight="1">
      <c r="B11" s="192">
        <v>2000</v>
      </c>
      <c r="C11" s="312">
        <v>8224</v>
      </c>
      <c r="D11" s="313">
        <v>8200</v>
      </c>
      <c r="E11" s="314">
        <v>1519</v>
      </c>
      <c r="F11" s="314">
        <f t="shared" si="0"/>
        <v>17943</v>
      </c>
    </row>
    <row r="12" spans="2:6" ht="12.75" customHeight="1">
      <c r="B12" s="192">
        <v>2001</v>
      </c>
      <c r="C12" s="312">
        <v>8806</v>
      </c>
      <c r="D12" s="313">
        <v>8050</v>
      </c>
      <c r="E12" s="314">
        <v>1172</v>
      </c>
      <c r="F12" s="314">
        <f t="shared" si="0"/>
        <v>18028</v>
      </c>
    </row>
    <row r="13" spans="2:6" ht="12.75" customHeight="1">
      <c r="B13" s="192">
        <v>2002</v>
      </c>
      <c r="C13" s="312">
        <v>8864</v>
      </c>
      <c r="D13" s="313">
        <v>8535</v>
      </c>
      <c r="E13" s="314">
        <v>1505</v>
      </c>
      <c r="F13" s="314">
        <f t="shared" si="0"/>
        <v>18904</v>
      </c>
    </row>
    <row r="14" spans="2:6" ht="12.75" customHeight="1">
      <c r="B14" s="192">
        <v>2003</v>
      </c>
      <c r="C14" s="312">
        <v>9276</v>
      </c>
      <c r="D14" s="313">
        <v>8920</v>
      </c>
      <c r="E14" s="314">
        <v>1758</v>
      </c>
      <c r="F14" s="314">
        <f t="shared" si="0"/>
        <v>19954</v>
      </c>
    </row>
    <row r="15" spans="2:6" ht="12.75" customHeight="1">
      <c r="B15" s="192">
        <v>2004</v>
      </c>
      <c r="C15" s="312">
        <v>10655</v>
      </c>
      <c r="D15" s="313">
        <v>9302</v>
      </c>
      <c r="E15" s="314">
        <v>1875</v>
      </c>
      <c r="F15" s="314">
        <f t="shared" si="0"/>
        <v>21832</v>
      </c>
    </row>
    <row r="16" spans="2:6" ht="12.75" customHeight="1">
      <c r="B16" s="192">
        <v>2005</v>
      </c>
      <c r="C16" s="312">
        <v>9970</v>
      </c>
      <c r="D16" s="313">
        <v>9243</v>
      </c>
      <c r="E16" s="314">
        <v>1825</v>
      </c>
      <c r="F16" s="314">
        <f t="shared" si="0"/>
        <v>21038</v>
      </c>
    </row>
    <row r="17" spans="2:6" ht="12.75" customHeight="1">
      <c r="B17" s="192">
        <v>2006</v>
      </c>
      <c r="C17" s="312">
        <v>10390</v>
      </c>
      <c r="D17" s="313">
        <v>9602</v>
      </c>
      <c r="E17" s="314">
        <v>1939</v>
      </c>
      <c r="F17" s="314">
        <f t="shared" si="0"/>
        <v>21931</v>
      </c>
    </row>
    <row r="18" spans="2:6" ht="15" customHeight="1">
      <c r="B18" s="193">
        <v>2008</v>
      </c>
      <c r="C18" s="315">
        <v>10670</v>
      </c>
      <c r="D18" s="316">
        <v>9484</v>
      </c>
      <c r="E18" s="317">
        <v>1334</v>
      </c>
      <c r="F18" s="317">
        <f>SUM(C18:E18)</f>
        <v>21488</v>
      </c>
    </row>
    <row r="19" spans="2:6" ht="12.75" customHeight="1">
      <c r="B19" s="1"/>
      <c r="C19" s="1"/>
      <c r="D19" s="1"/>
      <c r="E19" s="1"/>
      <c r="F19" s="1"/>
    </row>
    <row r="20" spans="2:6" ht="12.75" customHeight="1">
      <c r="B20" s="13"/>
      <c r="C20" s="787" t="s">
        <v>146</v>
      </c>
      <c r="D20" s="803"/>
      <c r="E20" s="803"/>
      <c r="F20" s="809"/>
    </row>
    <row r="21" spans="2:6" ht="12.75" customHeight="1">
      <c r="B21" s="251"/>
      <c r="C21" s="848" t="s">
        <v>226</v>
      </c>
      <c r="D21" s="849"/>
      <c r="E21" s="849"/>
      <c r="F21" s="850"/>
    </row>
    <row r="22" spans="2:6" ht="12.75" customHeight="1">
      <c r="B22" s="43"/>
      <c r="C22" s="252" t="s">
        <v>222</v>
      </c>
      <c r="D22" s="262" t="s">
        <v>223</v>
      </c>
      <c r="E22" s="843" t="s">
        <v>309</v>
      </c>
      <c r="F22" s="194" t="s">
        <v>291</v>
      </c>
    </row>
    <row r="23" spans="2:6" ht="12.75" customHeight="1">
      <c r="B23" s="43"/>
      <c r="C23" s="198" t="s">
        <v>305</v>
      </c>
      <c r="D23" s="199" t="s">
        <v>307</v>
      </c>
      <c r="E23" s="843"/>
      <c r="F23" s="194"/>
    </row>
    <row r="24" spans="2:6" ht="12.75" customHeight="1">
      <c r="B24" s="44"/>
      <c r="C24" s="200" t="s">
        <v>306</v>
      </c>
      <c r="D24" s="201" t="s">
        <v>308</v>
      </c>
      <c r="E24" s="844"/>
      <c r="F24" s="123"/>
    </row>
    <row r="25" spans="2:6" ht="12.75" customHeight="1">
      <c r="B25" s="191">
        <v>1997</v>
      </c>
      <c r="C25" s="312">
        <v>30200</v>
      </c>
      <c r="D25" s="313">
        <v>19400</v>
      </c>
      <c r="E25" s="314">
        <v>27800</v>
      </c>
      <c r="F25" s="318">
        <f aca="true" t="shared" si="1" ref="F25:F34">SUM(C25:E25)</f>
        <v>77400</v>
      </c>
    </row>
    <row r="26" spans="2:6" ht="12.75" customHeight="1">
      <c r="B26" s="192">
        <v>1998</v>
      </c>
      <c r="C26" s="312">
        <v>30230</v>
      </c>
      <c r="D26" s="313">
        <v>20601</v>
      </c>
      <c r="E26" s="314">
        <v>33168</v>
      </c>
      <c r="F26" s="318">
        <f t="shared" si="1"/>
        <v>83999</v>
      </c>
    </row>
    <row r="27" spans="2:6" ht="12.75" customHeight="1">
      <c r="B27" s="192">
        <v>1999</v>
      </c>
      <c r="C27" s="312">
        <v>33188</v>
      </c>
      <c r="D27" s="313">
        <v>20678</v>
      </c>
      <c r="E27" s="314">
        <v>33412</v>
      </c>
      <c r="F27" s="318">
        <f t="shared" si="1"/>
        <v>87278</v>
      </c>
    </row>
    <row r="28" spans="2:6" ht="12.75" customHeight="1">
      <c r="B28" s="192">
        <v>2000</v>
      </c>
      <c r="C28" s="312">
        <v>40923</v>
      </c>
      <c r="D28" s="313">
        <v>24390</v>
      </c>
      <c r="E28" s="314">
        <v>31962</v>
      </c>
      <c r="F28" s="318">
        <f t="shared" si="1"/>
        <v>97275</v>
      </c>
    </row>
    <row r="29" spans="2:6" ht="12.75" customHeight="1">
      <c r="B29" s="192">
        <v>2001</v>
      </c>
      <c r="C29" s="312">
        <v>41847</v>
      </c>
      <c r="D29" s="313">
        <v>25201</v>
      </c>
      <c r="E29" s="314">
        <v>34096</v>
      </c>
      <c r="F29" s="318">
        <f t="shared" si="1"/>
        <v>101144</v>
      </c>
    </row>
    <row r="30" spans="2:6" ht="12.75" customHeight="1">
      <c r="B30" s="192">
        <v>2002</v>
      </c>
      <c r="C30" s="312">
        <v>41812</v>
      </c>
      <c r="D30" s="313">
        <v>28544</v>
      </c>
      <c r="E30" s="314">
        <v>37654</v>
      </c>
      <c r="F30" s="318">
        <f t="shared" si="1"/>
        <v>108010</v>
      </c>
    </row>
    <row r="31" spans="2:7" ht="15" customHeight="1">
      <c r="B31" s="192">
        <v>2003</v>
      </c>
      <c r="C31" s="312">
        <v>44165</v>
      </c>
      <c r="D31" s="313">
        <v>29201</v>
      </c>
      <c r="E31" s="314">
        <v>41267</v>
      </c>
      <c r="F31" s="318">
        <f t="shared" si="1"/>
        <v>114633</v>
      </c>
      <c r="G31" s="219"/>
    </row>
    <row r="32" spans="2:6" ht="12.75" customHeight="1">
      <c r="B32" s="192">
        <v>2004</v>
      </c>
      <c r="C32" s="312">
        <v>45041</v>
      </c>
      <c r="D32" s="313">
        <v>30923</v>
      </c>
      <c r="E32" s="314">
        <v>41196</v>
      </c>
      <c r="F32" s="318">
        <f t="shared" si="1"/>
        <v>117160</v>
      </c>
    </row>
    <row r="33" spans="2:6" ht="22.5" customHeight="1">
      <c r="B33" s="192">
        <v>2005</v>
      </c>
      <c r="C33" s="312">
        <v>47142</v>
      </c>
      <c r="D33" s="313">
        <v>31896</v>
      </c>
      <c r="E33" s="314">
        <v>42465</v>
      </c>
      <c r="F33" s="318">
        <f t="shared" si="1"/>
        <v>121503</v>
      </c>
    </row>
    <row r="34" spans="2:22" ht="16.5" customHeight="1">
      <c r="B34" s="192">
        <v>2006</v>
      </c>
      <c r="C34" s="312">
        <v>47172</v>
      </c>
      <c r="D34" s="313">
        <v>32180</v>
      </c>
      <c r="E34" s="314">
        <v>43228</v>
      </c>
      <c r="F34" s="318">
        <f t="shared" si="1"/>
        <v>122580</v>
      </c>
      <c r="G34" s="45"/>
      <c r="H34" s="45"/>
      <c r="I34" s="45"/>
      <c r="J34" s="45"/>
      <c r="K34" s="45"/>
      <c r="L34" s="45"/>
      <c r="M34" s="45"/>
      <c r="N34" s="45"/>
      <c r="O34" s="45"/>
      <c r="P34" s="45"/>
      <c r="Q34" s="45"/>
      <c r="R34" s="45"/>
      <c r="S34" s="45"/>
      <c r="T34" s="45"/>
      <c r="U34" s="45"/>
      <c r="V34" s="45"/>
    </row>
    <row r="35" spans="2:22" ht="12" customHeight="1">
      <c r="B35" s="193">
        <v>2008</v>
      </c>
      <c r="C35" s="315">
        <v>47266</v>
      </c>
      <c r="D35" s="316">
        <v>30847</v>
      </c>
      <c r="E35" s="317">
        <v>41924</v>
      </c>
      <c r="F35" s="319">
        <v>120037</v>
      </c>
      <c r="G35" s="45"/>
      <c r="H35" s="45"/>
      <c r="I35" s="45"/>
      <c r="J35" s="45"/>
      <c r="K35" s="45"/>
      <c r="L35" s="45"/>
      <c r="M35" s="45"/>
      <c r="N35" s="45"/>
      <c r="O35" s="45"/>
      <c r="P35" s="45"/>
      <c r="Q35" s="45"/>
      <c r="R35" s="45"/>
      <c r="S35" s="45"/>
      <c r="T35" s="45"/>
      <c r="U35" s="45"/>
      <c r="V35" s="45"/>
    </row>
    <row r="36" spans="2:22" ht="12" customHeight="1">
      <c r="B36" s="840" t="s">
        <v>693</v>
      </c>
      <c r="C36" s="840"/>
      <c r="D36" s="840"/>
      <c r="E36" s="840"/>
      <c r="F36" s="840"/>
      <c r="G36" s="45"/>
      <c r="H36" s="45"/>
      <c r="I36" s="45"/>
      <c r="J36" s="45"/>
      <c r="K36" s="45"/>
      <c r="L36" s="45"/>
      <c r="M36" s="45"/>
      <c r="N36" s="45"/>
      <c r="O36" s="45"/>
      <c r="P36" s="45"/>
      <c r="Q36" s="45"/>
      <c r="R36" s="45"/>
      <c r="S36" s="45"/>
      <c r="T36" s="45"/>
      <c r="U36" s="45"/>
      <c r="V36" s="45"/>
    </row>
    <row r="37" spans="2:22" ht="12" customHeight="1">
      <c r="B37" s="841" t="s">
        <v>694</v>
      </c>
      <c r="C37" s="841"/>
      <c r="D37" s="841"/>
      <c r="E37" s="45"/>
      <c r="F37" s="45"/>
      <c r="G37" s="45"/>
      <c r="H37" s="45"/>
      <c r="I37" s="45"/>
      <c r="J37" s="45"/>
      <c r="K37" s="45"/>
      <c r="L37" s="45"/>
      <c r="M37" s="45"/>
      <c r="N37" s="45"/>
      <c r="O37" s="45"/>
      <c r="P37" s="45"/>
      <c r="Q37" s="45"/>
      <c r="R37" s="45"/>
      <c r="S37" s="45"/>
      <c r="T37" s="45"/>
      <c r="U37" s="45"/>
      <c r="V37" s="45"/>
    </row>
    <row r="38" spans="7:22" ht="12" customHeight="1">
      <c r="G38" s="45"/>
      <c r="H38" s="45"/>
      <c r="I38" s="45"/>
      <c r="J38" s="45"/>
      <c r="K38" s="45"/>
      <c r="L38" s="45"/>
      <c r="M38" s="45"/>
      <c r="N38" s="45"/>
      <c r="O38" s="45"/>
      <c r="P38" s="45"/>
      <c r="Q38" s="45"/>
      <c r="R38" s="45"/>
      <c r="S38" s="45"/>
      <c r="T38" s="45"/>
      <c r="U38" s="45"/>
      <c r="V38" s="45"/>
    </row>
    <row r="39" spans="2:22" ht="12" customHeight="1">
      <c r="B39" s="45"/>
      <c r="C39" s="700"/>
      <c r="D39" s="45"/>
      <c r="E39" s="45"/>
      <c r="F39" s="45"/>
      <c r="G39" s="45"/>
      <c r="H39" s="45"/>
      <c r="I39" s="45"/>
      <c r="J39" s="45"/>
      <c r="K39" s="45"/>
      <c r="L39" s="45"/>
      <c r="M39" s="45"/>
      <c r="N39" s="45"/>
      <c r="O39" s="45"/>
      <c r="P39" s="45"/>
      <c r="Q39" s="45"/>
      <c r="R39" s="45"/>
      <c r="S39" s="45"/>
      <c r="T39" s="45"/>
      <c r="U39" s="45"/>
      <c r="V39" s="45"/>
    </row>
    <row r="40" spans="2:22" ht="12" customHeight="1">
      <c r="B40" s="45"/>
      <c r="C40" s="45"/>
      <c r="D40" s="45"/>
      <c r="E40" s="45"/>
      <c r="F40" s="45"/>
      <c r="G40" s="45"/>
      <c r="H40" s="45"/>
      <c r="I40" s="45"/>
      <c r="J40" s="45"/>
      <c r="K40" s="45"/>
      <c r="L40" s="45"/>
      <c r="M40" s="45"/>
      <c r="N40" s="45"/>
      <c r="O40" s="45"/>
      <c r="P40" s="45"/>
      <c r="Q40" s="45"/>
      <c r="R40" s="45"/>
      <c r="S40" s="45"/>
      <c r="T40" s="45"/>
      <c r="U40" s="45"/>
      <c r="V40" s="45"/>
    </row>
    <row r="41" spans="2:22" ht="12" customHeight="1">
      <c r="B41" s="45"/>
      <c r="D41" s="701"/>
      <c r="E41" s="45"/>
      <c r="F41" s="45"/>
      <c r="G41" s="45"/>
      <c r="H41" s="45"/>
      <c r="I41" s="45"/>
      <c r="J41" s="45"/>
      <c r="K41" s="45"/>
      <c r="L41" s="45"/>
      <c r="M41" s="45"/>
      <c r="N41" s="45"/>
      <c r="O41" s="45"/>
      <c r="P41" s="45"/>
      <c r="Q41" s="45"/>
      <c r="R41" s="45"/>
      <c r="S41" s="45"/>
      <c r="T41" s="45"/>
      <c r="U41" s="45"/>
      <c r="V41" s="45"/>
    </row>
    <row r="42" spans="2:22" ht="12" customHeight="1">
      <c r="B42" s="45"/>
      <c r="C42" s="45"/>
      <c r="D42" s="45"/>
      <c r="E42" s="45"/>
      <c r="F42" s="45"/>
      <c r="G42" s="45"/>
      <c r="H42" s="45"/>
      <c r="I42" s="45"/>
      <c r="J42" s="45"/>
      <c r="K42" s="45"/>
      <c r="L42" s="45"/>
      <c r="M42" s="45"/>
      <c r="N42" s="45"/>
      <c r="O42" s="45"/>
      <c r="P42" s="45"/>
      <c r="Q42" s="45"/>
      <c r="R42" s="45"/>
      <c r="S42" s="45"/>
      <c r="T42" s="45"/>
      <c r="U42" s="45"/>
      <c r="V42" s="45"/>
    </row>
    <row r="43" spans="2:22" ht="12" customHeight="1">
      <c r="B43" s="45"/>
      <c r="C43" s="45"/>
      <c r="D43" s="45"/>
      <c r="E43" s="45"/>
      <c r="F43" s="45"/>
      <c r="G43" s="45"/>
      <c r="H43" s="45"/>
      <c r="I43" s="45"/>
      <c r="J43" s="45"/>
      <c r="K43" s="45"/>
      <c r="L43" s="45"/>
      <c r="M43" s="45"/>
      <c r="N43" s="45"/>
      <c r="O43" s="45"/>
      <c r="P43" s="45"/>
      <c r="Q43" s="45"/>
      <c r="R43" s="45"/>
      <c r="S43" s="45"/>
      <c r="T43" s="45"/>
      <c r="U43" s="45"/>
      <c r="V43" s="45"/>
    </row>
    <row r="44" spans="2:22" ht="12" customHeight="1">
      <c r="B44" s="45"/>
      <c r="C44" s="45"/>
      <c r="D44" s="45"/>
      <c r="E44" s="45"/>
      <c r="F44" s="45"/>
      <c r="G44" s="45"/>
      <c r="H44" s="45"/>
      <c r="I44" s="45"/>
      <c r="J44" s="45"/>
      <c r="K44" s="45"/>
      <c r="L44" s="45"/>
      <c r="M44" s="45"/>
      <c r="N44" s="45"/>
      <c r="O44" s="45"/>
      <c r="P44" s="45"/>
      <c r="Q44" s="45"/>
      <c r="R44" s="45"/>
      <c r="S44" s="45"/>
      <c r="T44" s="45"/>
      <c r="U44" s="45"/>
      <c r="V44" s="45"/>
    </row>
    <row r="45" spans="2:22" ht="12" customHeight="1">
      <c r="B45" s="45"/>
      <c r="C45" s="45"/>
      <c r="D45" s="45"/>
      <c r="E45" s="45"/>
      <c r="F45" s="45"/>
      <c r="G45" s="45"/>
      <c r="H45" s="45"/>
      <c r="I45" s="45"/>
      <c r="J45" s="45"/>
      <c r="K45" s="45"/>
      <c r="L45" s="45"/>
      <c r="M45" s="45"/>
      <c r="N45" s="45"/>
      <c r="O45" s="45"/>
      <c r="P45" s="45"/>
      <c r="Q45" s="45"/>
      <c r="R45" s="45"/>
      <c r="S45" s="45"/>
      <c r="T45" s="45"/>
      <c r="U45" s="45"/>
      <c r="V45" s="45"/>
    </row>
    <row r="46" spans="2:22" ht="12" customHeight="1">
      <c r="B46" s="45"/>
      <c r="C46" s="45"/>
      <c r="D46" s="45"/>
      <c r="E46" s="45"/>
      <c r="F46" s="45"/>
      <c r="G46" s="45"/>
      <c r="H46" s="45"/>
      <c r="I46" s="45"/>
      <c r="J46" s="45"/>
      <c r="K46" s="45"/>
      <c r="L46" s="45"/>
      <c r="M46" s="45"/>
      <c r="N46" s="45"/>
      <c r="O46" s="45"/>
      <c r="P46" s="45"/>
      <c r="Q46" s="45"/>
      <c r="R46" s="45"/>
      <c r="S46" s="45"/>
      <c r="T46" s="45"/>
      <c r="U46" s="45"/>
      <c r="V46" s="45"/>
    </row>
    <row r="47" spans="2:22" ht="12" customHeight="1">
      <c r="B47" s="45"/>
      <c r="C47" s="45"/>
      <c r="D47" s="45"/>
      <c r="E47" s="45"/>
      <c r="F47" s="45"/>
      <c r="G47" s="45"/>
      <c r="H47" s="45"/>
      <c r="I47" s="45"/>
      <c r="J47" s="45"/>
      <c r="K47" s="45"/>
      <c r="L47" s="45"/>
      <c r="M47" s="45"/>
      <c r="N47" s="45"/>
      <c r="O47" s="45"/>
      <c r="P47" s="45"/>
      <c r="Q47" s="45"/>
      <c r="R47" s="45"/>
      <c r="S47" s="45"/>
      <c r="T47" s="45"/>
      <c r="U47" s="45"/>
      <c r="V47" s="45"/>
    </row>
    <row r="48" spans="2:22" ht="12" customHeight="1">
      <c r="B48" s="45"/>
      <c r="C48" s="45"/>
      <c r="D48" s="45"/>
      <c r="E48" s="45"/>
      <c r="F48" s="45"/>
      <c r="G48" s="45"/>
      <c r="H48" s="45"/>
      <c r="I48" s="45"/>
      <c r="J48" s="45"/>
      <c r="K48" s="45"/>
      <c r="L48" s="45"/>
      <c r="M48" s="45"/>
      <c r="N48" s="45"/>
      <c r="O48" s="45"/>
      <c r="P48" s="45"/>
      <c r="Q48" s="45"/>
      <c r="R48" s="45"/>
      <c r="S48" s="45"/>
      <c r="T48" s="45"/>
      <c r="U48" s="45"/>
      <c r="V48" s="45"/>
    </row>
    <row r="49" spans="2:22" ht="12" customHeight="1">
      <c r="B49" s="45"/>
      <c r="C49" s="45"/>
      <c r="D49" s="45"/>
      <c r="E49" s="45"/>
      <c r="F49" s="45"/>
      <c r="G49" s="45"/>
      <c r="H49" s="45"/>
      <c r="I49" s="45"/>
      <c r="J49" s="45"/>
      <c r="K49" s="45"/>
      <c r="L49" s="45"/>
      <c r="M49" s="45"/>
      <c r="N49" s="45"/>
      <c r="O49" s="45"/>
      <c r="P49" s="45"/>
      <c r="Q49" s="45"/>
      <c r="R49" s="45"/>
      <c r="S49" s="45"/>
      <c r="T49" s="45"/>
      <c r="U49" s="45"/>
      <c r="V49" s="45"/>
    </row>
    <row r="50" spans="2:22" ht="12" customHeight="1">
      <c r="B50" s="45"/>
      <c r="C50" s="45"/>
      <c r="D50" s="45"/>
      <c r="E50" s="45"/>
      <c r="F50" s="45"/>
      <c r="G50" s="45"/>
      <c r="H50" s="45"/>
      <c r="I50" s="45"/>
      <c r="J50" s="45"/>
      <c r="K50" s="45"/>
      <c r="L50" s="45"/>
      <c r="M50" s="45"/>
      <c r="N50" s="45"/>
      <c r="O50" s="45"/>
      <c r="P50" s="45"/>
      <c r="Q50" s="45"/>
      <c r="R50" s="45"/>
      <c r="S50" s="45"/>
      <c r="T50" s="45"/>
      <c r="U50" s="45"/>
      <c r="V50" s="45"/>
    </row>
    <row r="51" spans="2:22" ht="12" customHeight="1">
      <c r="B51" s="45"/>
      <c r="C51" s="45"/>
      <c r="D51" s="45"/>
      <c r="E51" s="45"/>
      <c r="F51" s="45"/>
      <c r="G51" s="45"/>
      <c r="H51" s="45"/>
      <c r="I51" s="45"/>
      <c r="J51" s="45"/>
      <c r="K51" s="45"/>
      <c r="L51" s="45"/>
      <c r="M51" s="45"/>
      <c r="N51" s="45"/>
      <c r="O51" s="45"/>
      <c r="P51" s="45"/>
      <c r="Q51" s="45"/>
      <c r="R51" s="45"/>
      <c r="S51" s="45"/>
      <c r="T51" s="45"/>
      <c r="U51" s="45"/>
      <c r="V51" s="45"/>
    </row>
    <row r="52" spans="2:22" ht="12" customHeight="1">
      <c r="B52" s="45"/>
      <c r="C52" s="45"/>
      <c r="D52" s="45"/>
      <c r="E52" s="45"/>
      <c r="F52" s="45"/>
      <c r="G52" s="45"/>
      <c r="H52" s="45"/>
      <c r="I52" s="45"/>
      <c r="J52" s="45"/>
      <c r="K52" s="45"/>
      <c r="L52" s="45"/>
      <c r="M52" s="45"/>
      <c r="N52" s="45"/>
      <c r="O52" s="45"/>
      <c r="P52" s="45"/>
      <c r="Q52" s="45"/>
      <c r="R52" s="45"/>
      <c r="S52" s="45"/>
      <c r="T52" s="45"/>
      <c r="U52" s="45"/>
      <c r="V52" s="45"/>
    </row>
    <row r="53" spans="2:22" ht="12" customHeight="1">
      <c r="B53" s="45"/>
      <c r="C53" s="45"/>
      <c r="D53" s="45"/>
      <c r="E53" s="45"/>
      <c r="F53" s="45"/>
      <c r="G53" s="45"/>
      <c r="H53" s="45"/>
      <c r="I53" s="45"/>
      <c r="J53" s="45"/>
      <c r="K53" s="45"/>
      <c r="L53" s="45"/>
      <c r="M53" s="45"/>
      <c r="N53" s="45"/>
      <c r="O53" s="45"/>
      <c r="P53" s="45"/>
      <c r="Q53" s="45"/>
      <c r="R53" s="45"/>
      <c r="S53" s="45"/>
      <c r="T53" s="45"/>
      <c r="U53" s="45"/>
      <c r="V53" s="45"/>
    </row>
    <row r="54" spans="2:22" ht="12" customHeight="1">
      <c r="B54" s="45"/>
      <c r="C54" s="45"/>
      <c r="D54" s="45"/>
      <c r="E54" s="45"/>
      <c r="F54" s="45"/>
      <c r="G54" s="45"/>
      <c r="H54" s="45"/>
      <c r="I54" s="45"/>
      <c r="J54" s="45"/>
      <c r="K54" s="45"/>
      <c r="L54" s="45"/>
      <c r="M54" s="45"/>
      <c r="N54" s="45"/>
      <c r="O54" s="45"/>
      <c r="P54" s="45"/>
      <c r="Q54" s="45"/>
      <c r="R54" s="45"/>
      <c r="S54" s="45"/>
      <c r="T54" s="45"/>
      <c r="U54" s="45"/>
      <c r="V54" s="45"/>
    </row>
    <row r="55" spans="2:22" ht="12" customHeight="1">
      <c r="B55" s="45"/>
      <c r="C55" s="45"/>
      <c r="D55" s="45"/>
      <c r="E55" s="45"/>
      <c r="F55" s="45"/>
      <c r="G55" s="45"/>
      <c r="H55" s="45"/>
      <c r="I55" s="45"/>
      <c r="J55" s="45"/>
      <c r="K55" s="45"/>
      <c r="L55" s="45"/>
      <c r="M55" s="45"/>
      <c r="N55" s="45"/>
      <c r="O55" s="45"/>
      <c r="P55" s="45"/>
      <c r="Q55" s="45"/>
      <c r="R55" s="45"/>
      <c r="S55" s="45"/>
      <c r="T55" s="45"/>
      <c r="U55" s="45"/>
      <c r="V55" s="45"/>
    </row>
    <row r="56" spans="2:22" ht="12" customHeight="1">
      <c r="B56" s="45"/>
      <c r="C56" s="45"/>
      <c r="D56" s="45"/>
      <c r="E56" s="45"/>
      <c r="F56" s="45"/>
      <c r="G56" s="45"/>
      <c r="H56" s="45"/>
      <c r="I56" s="45"/>
      <c r="J56" s="45"/>
      <c r="K56" s="45"/>
      <c r="L56" s="45"/>
      <c r="M56" s="45"/>
      <c r="N56" s="45"/>
      <c r="O56" s="45"/>
      <c r="P56" s="45"/>
      <c r="Q56" s="45"/>
      <c r="R56" s="45"/>
      <c r="S56" s="45"/>
      <c r="T56" s="45"/>
      <c r="U56" s="45"/>
      <c r="V56" s="45"/>
    </row>
    <row r="57" spans="2:22" ht="12" customHeight="1">
      <c r="B57" s="45"/>
      <c r="C57" s="45"/>
      <c r="D57" s="45"/>
      <c r="E57" s="45"/>
      <c r="F57" s="45"/>
      <c r="G57" s="45"/>
      <c r="H57" s="45"/>
      <c r="I57" s="45"/>
      <c r="J57" s="45"/>
      <c r="K57" s="45"/>
      <c r="L57" s="45"/>
      <c r="M57" s="45"/>
      <c r="N57" s="45"/>
      <c r="O57" s="45"/>
      <c r="P57" s="45"/>
      <c r="Q57" s="45"/>
      <c r="R57" s="45"/>
      <c r="S57" s="45"/>
      <c r="T57" s="45"/>
      <c r="U57" s="45"/>
      <c r="V57" s="45"/>
    </row>
    <row r="58" spans="2:22" ht="12" customHeight="1">
      <c r="B58" s="45"/>
      <c r="C58" s="45"/>
      <c r="D58" s="45"/>
      <c r="E58" s="45"/>
      <c r="F58" s="45"/>
      <c r="G58" s="45"/>
      <c r="H58" s="45"/>
      <c r="I58" s="45"/>
      <c r="J58" s="45"/>
      <c r="K58" s="45"/>
      <c r="L58" s="45"/>
      <c r="M58" s="45"/>
      <c r="N58" s="45"/>
      <c r="O58" s="45"/>
      <c r="P58" s="45"/>
      <c r="Q58" s="45"/>
      <c r="R58" s="45"/>
      <c r="S58" s="45"/>
      <c r="T58" s="45"/>
      <c r="U58" s="45"/>
      <c r="V58" s="45"/>
    </row>
    <row r="59" spans="2:22" ht="12" customHeight="1">
      <c r="B59" s="45"/>
      <c r="C59" s="45"/>
      <c r="D59" s="45"/>
      <c r="E59" s="45"/>
      <c r="F59" s="45"/>
      <c r="G59" s="45"/>
      <c r="H59" s="45"/>
      <c r="I59" s="45"/>
      <c r="J59" s="45"/>
      <c r="K59" s="45"/>
      <c r="L59" s="45"/>
      <c r="M59" s="45"/>
      <c r="N59" s="45"/>
      <c r="O59" s="45"/>
      <c r="P59" s="45"/>
      <c r="Q59" s="45"/>
      <c r="R59" s="45"/>
      <c r="S59" s="45"/>
      <c r="T59" s="45"/>
      <c r="U59" s="45"/>
      <c r="V59" s="45"/>
    </row>
    <row r="60" spans="2:22" ht="12.75">
      <c r="B60" s="45"/>
      <c r="C60" s="45"/>
      <c r="D60" s="45"/>
      <c r="E60" s="45"/>
      <c r="F60" s="45"/>
      <c r="G60" s="45"/>
      <c r="H60" s="45"/>
      <c r="I60" s="45"/>
      <c r="J60" s="45"/>
      <c r="K60" s="45"/>
      <c r="L60" s="45"/>
      <c r="M60" s="45"/>
      <c r="N60" s="45"/>
      <c r="O60" s="45"/>
      <c r="P60" s="45"/>
      <c r="Q60" s="45"/>
      <c r="R60" s="45"/>
      <c r="S60" s="45"/>
      <c r="T60" s="45"/>
      <c r="U60" s="45"/>
      <c r="V60" s="45"/>
    </row>
    <row r="61" spans="2:22" ht="12.75">
      <c r="B61" s="45"/>
      <c r="C61" s="45"/>
      <c r="D61" s="45"/>
      <c r="E61" s="45"/>
      <c r="F61" s="45"/>
      <c r="G61" s="45"/>
      <c r="H61" s="45"/>
      <c r="I61" s="45"/>
      <c r="J61" s="45"/>
      <c r="K61" s="45"/>
      <c r="L61" s="45"/>
      <c r="M61" s="45"/>
      <c r="N61" s="45"/>
      <c r="O61" s="45"/>
      <c r="P61" s="45"/>
      <c r="Q61" s="45"/>
      <c r="R61" s="45"/>
      <c r="S61" s="45"/>
      <c r="T61" s="45"/>
      <c r="U61" s="45"/>
      <c r="V61" s="45"/>
    </row>
    <row r="62" spans="2:22" ht="12.75">
      <c r="B62" s="45"/>
      <c r="C62" s="45"/>
      <c r="D62" s="45"/>
      <c r="E62" s="45"/>
      <c r="F62" s="45"/>
      <c r="G62" s="45"/>
      <c r="H62" s="45"/>
      <c r="I62" s="45"/>
      <c r="J62" s="45"/>
      <c r="K62" s="45"/>
      <c r="L62" s="45"/>
      <c r="M62" s="45"/>
      <c r="N62" s="45"/>
      <c r="O62" s="45"/>
      <c r="P62" s="45"/>
      <c r="Q62" s="45"/>
      <c r="R62" s="45"/>
      <c r="S62" s="45"/>
      <c r="T62" s="45"/>
      <c r="U62" s="45"/>
      <c r="V62" s="45"/>
    </row>
    <row r="63" spans="2:22" ht="12.75">
      <c r="B63" s="45"/>
      <c r="C63" s="45"/>
      <c r="D63" s="45"/>
      <c r="E63" s="45"/>
      <c r="F63" s="45"/>
      <c r="G63" s="45"/>
      <c r="H63" s="45"/>
      <c r="I63" s="45"/>
      <c r="J63" s="45"/>
      <c r="K63" s="45"/>
      <c r="L63" s="45"/>
      <c r="M63" s="45"/>
      <c r="N63" s="45"/>
      <c r="O63" s="45"/>
      <c r="P63" s="45"/>
      <c r="Q63" s="45"/>
      <c r="R63" s="45"/>
      <c r="S63" s="45"/>
      <c r="T63" s="45"/>
      <c r="U63" s="45"/>
      <c r="V63" s="45"/>
    </row>
    <row r="64" spans="2:22" ht="12.75">
      <c r="B64" s="45"/>
      <c r="C64" s="45"/>
      <c r="D64" s="45"/>
      <c r="E64" s="45"/>
      <c r="F64" s="45"/>
      <c r="G64" s="45"/>
      <c r="H64" s="45"/>
      <c r="I64" s="45"/>
      <c r="J64" s="45"/>
      <c r="K64" s="45"/>
      <c r="L64" s="45"/>
      <c r="M64" s="45"/>
      <c r="N64" s="45"/>
      <c r="O64" s="45"/>
      <c r="P64" s="45"/>
      <c r="Q64" s="45"/>
      <c r="R64" s="45"/>
      <c r="S64" s="45"/>
      <c r="T64" s="45"/>
      <c r="U64" s="45"/>
      <c r="V64" s="45"/>
    </row>
    <row r="65" spans="2:22" ht="12.75">
      <c r="B65" s="45"/>
      <c r="C65" s="45"/>
      <c r="D65" s="45"/>
      <c r="E65" s="45"/>
      <c r="F65" s="45"/>
      <c r="G65" s="45"/>
      <c r="H65" s="45"/>
      <c r="I65" s="45"/>
      <c r="J65" s="45"/>
      <c r="K65" s="45"/>
      <c r="L65" s="45"/>
      <c r="M65" s="45"/>
      <c r="N65" s="45"/>
      <c r="O65" s="45"/>
      <c r="P65" s="45"/>
      <c r="Q65" s="45"/>
      <c r="R65" s="45"/>
      <c r="S65" s="45"/>
      <c r="T65" s="45"/>
      <c r="U65" s="45"/>
      <c r="V65" s="45"/>
    </row>
    <row r="66" spans="2:22" ht="12.75">
      <c r="B66" s="45"/>
      <c r="C66" s="45"/>
      <c r="D66" s="45"/>
      <c r="E66" s="45"/>
      <c r="F66" s="45"/>
      <c r="G66" s="45"/>
      <c r="H66" s="45"/>
      <c r="I66" s="45"/>
      <c r="J66" s="45"/>
      <c r="K66" s="45"/>
      <c r="L66" s="45"/>
      <c r="M66" s="45"/>
      <c r="N66" s="45"/>
      <c r="O66" s="45"/>
      <c r="P66" s="45"/>
      <c r="Q66" s="45"/>
      <c r="R66" s="45"/>
      <c r="S66" s="45"/>
      <c r="T66" s="45"/>
      <c r="U66" s="45"/>
      <c r="V66" s="45"/>
    </row>
    <row r="67" spans="2:22" ht="12.75">
      <c r="B67" s="45"/>
      <c r="C67" s="45"/>
      <c r="D67" s="45"/>
      <c r="E67" s="45"/>
      <c r="F67" s="45"/>
      <c r="G67" s="45"/>
      <c r="H67" s="45"/>
      <c r="I67" s="45"/>
      <c r="J67" s="45"/>
      <c r="K67" s="45"/>
      <c r="L67" s="45"/>
      <c r="M67" s="45"/>
      <c r="N67" s="45"/>
      <c r="O67" s="45"/>
      <c r="P67" s="45"/>
      <c r="Q67" s="45"/>
      <c r="R67" s="45"/>
      <c r="S67" s="45"/>
      <c r="T67" s="45"/>
      <c r="U67" s="45"/>
      <c r="V67" s="45"/>
    </row>
    <row r="68" spans="2:22" ht="12.75">
      <c r="B68" s="45"/>
      <c r="C68" s="45"/>
      <c r="D68" s="45"/>
      <c r="E68" s="45"/>
      <c r="F68" s="45"/>
      <c r="G68" s="45"/>
      <c r="H68" s="45"/>
      <c r="I68" s="45"/>
      <c r="J68" s="45"/>
      <c r="K68" s="45"/>
      <c r="L68" s="45"/>
      <c r="M68" s="45"/>
      <c r="N68" s="45"/>
      <c r="O68" s="45"/>
      <c r="P68" s="45"/>
      <c r="Q68" s="45"/>
      <c r="R68" s="45"/>
      <c r="S68" s="45"/>
      <c r="T68" s="45"/>
      <c r="U68" s="45"/>
      <c r="V68" s="45"/>
    </row>
    <row r="69" spans="2:22" ht="12.75">
      <c r="B69" s="45"/>
      <c r="C69" s="45"/>
      <c r="D69" s="45"/>
      <c r="E69" s="45"/>
      <c r="F69" s="45"/>
      <c r="G69" s="45"/>
      <c r="H69" s="45"/>
      <c r="I69" s="45"/>
      <c r="J69" s="45"/>
      <c r="K69" s="45"/>
      <c r="L69" s="45"/>
      <c r="M69" s="45"/>
      <c r="N69" s="45"/>
      <c r="O69" s="45"/>
      <c r="P69" s="45"/>
      <c r="Q69" s="45"/>
      <c r="R69" s="45"/>
      <c r="S69" s="45"/>
      <c r="T69" s="45"/>
      <c r="U69" s="45"/>
      <c r="V69" s="45"/>
    </row>
    <row r="70" spans="2:22" ht="12.75">
      <c r="B70" s="45"/>
      <c r="C70" s="45"/>
      <c r="D70" s="45"/>
      <c r="E70" s="45"/>
      <c r="F70" s="45"/>
      <c r="G70" s="45"/>
      <c r="H70" s="45"/>
      <c r="I70" s="45"/>
      <c r="J70" s="45"/>
      <c r="K70" s="45"/>
      <c r="L70" s="45"/>
      <c r="M70" s="45"/>
      <c r="N70" s="45"/>
      <c r="O70" s="45"/>
      <c r="P70" s="45"/>
      <c r="Q70" s="45"/>
      <c r="R70" s="45"/>
      <c r="S70" s="45"/>
      <c r="T70" s="45"/>
      <c r="U70" s="45"/>
      <c r="V70" s="45"/>
    </row>
    <row r="71" spans="2:22" ht="12.75">
      <c r="B71" s="45"/>
      <c r="C71" s="45"/>
      <c r="D71" s="45"/>
      <c r="E71" s="45"/>
      <c r="F71" s="45"/>
      <c r="G71" s="45"/>
      <c r="H71" s="45"/>
      <c r="I71" s="45"/>
      <c r="J71" s="45"/>
      <c r="K71" s="45"/>
      <c r="L71" s="45"/>
      <c r="M71" s="45"/>
      <c r="N71" s="45"/>
      <c r="O71" s="45"/>
      <c r="P71" s="45"/>
      <c r="Q71" s="45"/>
      <c r="R71" s="45"/>
      <c r="S71" s="45"/>
      <c r="T71" s="45"/>
      <c r="U71" s="45"/>
      <c r="V71" s="45"/>
    </row>
    <row r="72" spans="2:22" ht="12.75">
      <c r="B72" s="45"/>
      <c r="C72" s="45"/>
      <c r="D72" s="45"/>
      <c r="E72" s="45"/>
      <c r="F72" s="45"/>
      <c r="G72" s="45"/>
      <c r="H72" s="45"/>
      <c r="I72" s="45"/>
      <c r="J72" s="45"/>
      <c r="K72" s="45"/>
      <c r="L72" s="45"/>
      <c r="M72" s="45"/>
      <c r="N72" s="45"/>
      <c r="O72" s="45"/>
      <c r="P72" s="45"/>
      <c r="Q72" s="45"/>
      <c r="R72" s="45"/>
      <c r="S72" s="45"/>
      <c r="T72" s="45"/>
      <c r="U72" s="45"/>
      <c r="V72" s="45"/>
    </row>
    <row r="73" spans="2:22" ht="12.75">
      <c r="B73" s="45"/>
      <c r="C73" s="45"/>
      <c r="D73" s="45"/>
      <c r="E73" s="45"/>
      <c r="F73" s="45"/>
      <c r="G73" s="45"/>
      <c r="H73" s="45"/>
      <c r="I73" s="45"/>
      <c r="J73" s="45"/>
      <c r="K73" s="45"/>
      <c r="L73" s="45"/>
      <c r="M73" s="45"/>
      <c r="N73" s="45"/>
      <c r="O73" s="45"/>
      <c r="P73" s="45"/>
      <c r="Q73" s="45"/>
      <c r="R73" s="45"/>
      <c r="S73" s="45"/>
      <c r="T73" s="45"/>
      <c r="U73" s="45"/>
      <c r="V73" s="45"/>
    </row>
    <row r="74" spans="2:22" ht="12.75">
      <c r="B74" s="45"/>
      <c r="C74" s="45"/>
      <c r="D74" s="45"/>
      <c r="E74" s="45"/>
      <c r="F74" s="45"/>
      <c r="G74" s="45"/>
      <c r="H74" s="45"/>
      <c r="I74" s="45"/>
      <c r="J74" s="45"/>
      <c r="K74" s="45"/>
      <c r="L74" s="45"/>
      <c r="M74" s="45"/>
      <c r="N74" s="45"/>
      <c r="O74" s="45"/>
      <c r="P74" s="45"/>
      <c r="Q74" s="45"/>
      <c r="R74" s="45"/>
      <c r="S74" s="45"/>
      <c r="T74" s="45"/>
      <c r="U74" s="45"/>
      <c r="V74" s="45"/>
    </row>
    <row r="75" spans="2:22" ht="12.75">
      <c r="B75" s="45"/>
      <c r="C75" s="45"/>
      <c r="D75" s="45"/>
      <c r="E75" s="45"/>
      <c r="F75" s="45"/>
      <c r="G75" s="45"/>
      <c r="H75" s="45"/>
      <c r="I75" s="45"/>
      <c r="J75" s="45"/>
      <c r="K75" s="45"/>
      <c r="L75" s="45"/>
      <c r="M75" s="45"/>
      <c r="N75" s="45"/>
      <c r="O75" s="45"/>
      <c r="P75" s="45"/>
      <c r="Q75" s="45"/>
      <c r="R75" s="45"/>
      <c r="S75" s="45"/>
      <c r="T75" s="45"/>
      <c r="U75" s="45"/>
      <c r="V75" s="45"/>
    </row>
    <row r="76" spans="2:22" ht="12.75">
      <c r="B76" s="45"/>
      <c r="C76" s="45"/>
      <c r="D76" s="45"/>
      <c r="E76" s="45"/>
      <c r="F76" s="45"/>
      <c r="G76" s="45"/>
      <c r="H76" s="45"/>
      <c r="I76" s="45"/>
      <c r="J76" s="45"/>
      <c r="K76" s="45"/>
      <c r="L76" s="45"/>
      <c r="M76" s="45"/>
      <c r="N76" s="45"/>
      <c r="O76" s="45"/>
      <c r="P76" s="45"/>
      <c r="Q76" s="45"/>
      <c r="R76" s="45"/>
      <c r="S76" s="45"/>
      <c r="T76" s="45"/>
      <c r="U76" s="45"/>
      <c r="V76" s="45"/>
    </row>
    <row r="77" spans="2:22" ht="12.75">
      <c r="B77" s="45"/>
      <c r="C77" s="45"/>
      <c r="D77" s="45"/>
      <c r="E77" s="45"/>
      <c r="F77" s="45"/>
      <c r="G77" s="45"/>
      <c r="H77" s="45"/>
      <c r="I77" s="45"/>
      <c r="J77" s="45"/>
      <c r="K77" s="45"/>
      <c r="L77" s="45"/>
      <c r="M77" s="45"/>
      <c r="N77" s="45"/>
      <c r="O77" s="45"/>
      <c r="P77" s="45"/>
      <c r="Q77" s="45"/>
      <c r="R77" s="45"/>
      <c r="S77" s="45"/>
      <c r="T77" s="45"/>
      <c r="U77" s="45"/>
      <c r="V77" s="45"/>
    </row>
    <row r="78" spans="2:22" ht="12.75">
      <c r="B78" s="45"/>
      <c r="C78" s="45"/>
      <c r="D78" s="45"/>
      <c r="E78" s="45"/>
      <c r="F78" s="45"/>
      <c r="G78" s="45"/>
      <c r="H78" s="45"/>
      <c r="I78" s="45"/>
      <c r="J78" s="45"/>
      <c r="K78" s="45"/>
      <c r="L78" s="45"/>
      <c r="M78" s="45"/>
      <c r="N78" s="45"/>
      <c r="O78" s="45"/>
      <c r="P78" s="45"/>
      <c r="Q78" s="45"/>
      <c r="R78" s="45"/>
      <c r="S78" s="45"/>
      <c r="T78" s="45"/>
      <c r="U78" s="45"/>
      <c r="V78" s="45"/>
    </row>
    <row r="79" spans="2:22" ht="12.75">
      <c r="B79" s="45"/>
      <c r="C79" s="45"/>
      <c r="D79" s="45"/>
      <c r="E79" s="45"/>
      <c r="F79" s="45"/>
      <c r="G79" s="45"/>
      <c r="H79" s="45"/>
      <c r="I79" s="45"/>
      <c r="J79" s="45"/>
      <c r="K79" s="45"/>
      <c r="L79" s="45"/>
      <c r="M79" s="45"/>
      <c r="N79" s="45"/>
      <c r="O79" s="45"/>
      <c r="P79" s="45"/>
      <c r="Q79" s="45"/>
      <c r="R79" s="45"/>
      <c r="S79" s="45"/>
      <c r="T79" s="45"/>
      <c r="U79" s="45"/>
      <c r="V79" s="45"/>
    </row>
    <row r="80" spans="2:22" ht="12.75">
      <c r="B80" s="45"/>
      <c r="C80" s="45"/>
      <c r="D80" s="45"/>
      <c r="E80" s="45"/>
      <c r="F80" s="45"/>
      <c r="G80" s="45"/>
      <c r="H80" s="45"/>
      <c r="I80" s="45"/>
      <c r="J80" s="45"/>
      <c r="K80" s="45"/>
      <c r="L80" s="45"/>
      <c r="M80" s="45"/>
      <c r="N80" s="45"/>
      <c r="O80" s="45"/>
      <c r="P80" s="45"/>
      <c r="Q80" s="45"/>
      <c r="R80" s="45"/>
      <c r="S80" s="45"/>
      <c r="T80" s="45"/>
      <c r="U80" s="45"/>
      <c r="V80" s="45"/>
    </row>
    <row r="81" spans="2:22" ht="12.75">
      <c r="B81" s="45"/>
      <c r="C81" s="45"/>
      <c r="D81" s="45"/>
      <c r="E81" s="45"/>
      <c r="F81" s="45"/>
      <c r="G81" s="45"/>
      <c r="H81" s="45"/>
      <c r="I81" s="45"/>
      <c r="J81" s="45"/>
      <c r="K81" s="45"/>
      <c r="L81" s="45"/>
      <c r="M81" s="45"/>
      <c r="N81" s="45"/>
      <c r="O81" s="45"/>
      <c r="P81" s="45"/>
      <c r="Q81" s="45"/>
      <c r="R81" s="45"/>
      <c r="S81" s="45"/>
      <c r="T81" s="45"/>
      <c r="U81" s="45"/>
      <c r="V81" s="45"/>
    </row>
    <row r="82" spans="2:22" ht="12.75">
      <c r="B82" s="45"/>
      <c r="C82" s="45"/>
      <c r="D82" s="45"/>
      <c r="E82" s="45"/>
      <c r="F82" s="45"/>
      <c r="G82" s="45"/>
      <c r="H82" s="45"/>
      <c r="I82" s="45"/>
      <c r="J82" s="45"/>
      <c r="K82" s="45"/>
      <c r="L82" s="45"/>
      <c r="M82" s="45"/>
      <c r="N82" s="45"/>
      <c r="O82" s="45"/>
      <c r="P82" s="45"/>
      <c r="Q82" s="45"/>
      <c r="R82" s="45"/>
      <c r="S82" s="45"/>
      <c r="T82" s="45"/>
      <c r="U82" s="45"/>
      <c r="V82" s="45"/>
    </row>
    <row r="83" spans="2:22" ht="12.75">
      <c r="B83" s="45"/>
      <c r="C83" s="45"/>
      <c r="D83" s="45"/>
      <c r="E83" s="45"/>
      <c r="F83" s="45"/>
      <c r="G83" s="45"/>
      <c r="H83" s="45"/>
      <c r="I83" s="45"/>
      <c r="J83" s="45"/>
      <c r="K83" s="45"/>
      <c r="L83" s="45"/>
      <c r="M83" s="45"/>
      <c r="N83" s="45"/>
      <c r="O83" s="45"/>
      <c r="P83" s="45"/>
      <c r="Q83" s="45"/>
      <c r="R83" s="45"/>
      <c r="S83" s="45"/>
      <c r="T83" s="45"/>
      <c r="U83" s="45"/>
      <c r="V83" s="45"/>
    </row>
    <row r="84" spans="2:22" ht="12.75">
      <c r="B84" s="45"/>
      <c r="C84" s="45"/>
      <c r="D84" s="45"/>
      <c r="E84" s="45"/>
      <c r="F84" s="45"/>
      <c r="G84" s="45"/>
      <c r="H84" s="45"/>
      <c r="I84" s="45"/>
      <c r="J84" s="45"/>
      <c r="K84" s="45"/>
      <c r="L84" s="45"/>
      <c r="M84" s="45"/>
      <c r="N84" s="45"/>
      <c r="O84" s="45"/>
      <c r="P84" s="45"/>
      <c r="Q84" s="45"/>
      <c r="R84" s="45"/>
      <c r="S84" s="45"/>
      <c r="T84" s="45"/>
      <c r="U84" s="45"/>
      <c r="V84" s="45"/>
    </row>
    <row r="85" spans="2:22" ht="12.75">
      <c r="B85" s="45"/>
      <c r="C85" s="45"/>
      <c r="D85" s="45"/>
      <c r="E85" s="45"/>
      <c r="F85" s="45"/>
      <c r="G85" s="45"/>
      <c r="H85" s="45"/>
      <c r="I85" s="45"/>
      <c r="J85" s="45"/>
      <c r="K85" s="45"/>
      <c r="L85" s="45"/>
      <c r="M85" s="45"/>
      <c r="N85" s="45"/>
      <c r="O85" s="45"/>
      <c r="P85" s="45"/>
      <c r="Q85" s="45"/>
      <c r="R85" s="45"/>
      <c r="S85" s="45"/>
      <c r="T85" s="45"/>
      <c r="U85" s="45"/>
      <c r="V85" s="45"/>
    </row>
    <row r="86" spans="2:22" ht="12.75">
      <c r="B86" s="45"/>
      <c r="C86" s="45"/>
      <c r="D86" s="45"/>
      <c r="E86" s="45"/>
      <c r="F86" s="45"/>
      <c r="G86" s="45"/>
      <c r="H86" s="45"/>
      <c r="I86" s="45"/>
      <c r="J86" s="45"/>
      <c r="K86" s="45"/>
      <c r="L86" s="45"/>
      <c r="M86" s="45"/>
      <c r="N86" s="45"/>
      <c r="O86" s="45"/>
      <c r="P86" s="45"/>
      <c r="Q86" s="45"/>
      <c r="R86" s="45"/>
      <c r="S86" s="45"/>
      <c r="T86" s="45"/>
      <c r="U86" s="45"/>
      <c r="V86" s="45"/>
    </row>
    <row r="87" spans="2:22" ht="12.75">
      <c r="B87" s="45"/>
      <c r="C87" s="45"/>
      <c r="D87" s="45"/>
      <c r="E87" s="45"/>
      <c r="F87" s="45"/>
      <c r="G87" s="45"/>
      <c r="H87" s="45"/>
      <c r="I87" s="45"/>
      <c r="J87" s="45"/>
      <c r="K87" s="45"/>
      <c r="L87" s="45"/>
      <c r="M87" s="45"/>
      <c r="N87" s="45"/>
      <c r="O87" s="45"/>
      <c r="P87" s="45"/>
      <c r="Q87" s="45"/>
      <c r="R87" s="45"/>
      <c r="S87" s="45"/>
      <c r="T87" s="45"/>
      <c r="U87" s="45"/>
      <c r="V87" s="45"/>
    </row>
    <row r="88" spans="2:22" ht="12.75">
      <c r="B88" s="45"/>
      <c r="C88" s="45"/>
      <c r="D88" s="45"/>
      <c r="E88" s="45"/>
      <c r="F88" s="45"/>
      <c r="G88" s="45"/>
      <c r="H88" s="45"/>
      <c r="I88" s="45"/>
      <c r="J88" s="45"/>
      <c r="K88" s="45"/>
      <c r="L88" s="45"/>
      <c r="M88" s="45"/>
      <c r="N88" s="45"/>
      <c r="O88" s="45"/>
      <c r="P88" s="45"/>
      <c r="Q88" s="45"/>
      <c r="R88" s="45"/>
      <c r="S88" s="45"/>
      <c r="T88" s="45"/>
      <c r="U88" s="45"/>
      <c r="V88" s="45"/>
    </row>
    <row r="89" spans="2:22" ht="12.75">
      <c r="B89" s="45"/>
      <c r="C89" s="45"/>
      <c r="D89" s="45"/>
      <c r="E89" s="45"/>
      <c r="F89" s="45"/>
      <c r="G89" s="45"/>
      <c r="H89" s="45"/>
      <c r="I89" s="45"/>
      <c r="J89" s="45"/>
      <c r="K89" s="45"/>
      <c r="L89" s="45"/>
      <c r="M89" s="45"/>
      <c r="N89" s="45"/>
      <c r="O89" s="45"/>
      <c r="P89" s="45"/>
      <c r="Q89" s="45"/>
      <c r="R89" s="45"/>
      <c r="S89" s="45"/>
      <c r="T89" s="45"/>
      <c r="U89" s="45"/>
      <c r="V89" s="45"/>
    </row>
    <row r="90" spans="2:22" ht="12.75">
      <c r="B90" s="45"/>
      <c r="C90" s="45"/>
      <c r="D90" s="45"/>
      <c r="E90" s="45"/>
      <c r="F90" s="45"/>
      <c r="G90" s="45"/>
      <c r="H90" s="45"/>
      <c r="I90" s="45"/>
      <c r="J90" s="45"/>
      <c r="K90" s="45"/>
      <c r="L90" s="45"/>
      <c r="M90" s="45"/>
      <c r="N90" s="45"/>
      <c r="O90" s="45"/>
      <c r="P90" s="45"/>
      <c r="Q90" s="45"/>
      <c r="R90" s="45"/>
      <c r="S90" s="45"/>
      <c r="T90" s="45"/>
      <c r="U90" s="45"/>
      <c r="V90" s="45"/>
    </row>
    <row r="91" spans="2:22" ht="12.75">
      <c r="B91" s="45"/>
      <c r="C91" s="45"/>
      <c r="D91" s="45"/>
      <c r="E91" s="45"/>
      <c r="F91" s="45"/>
      <c r="G91" s="45"/>
      <c r="H91" s="45"/>
      <c r="I91" s="45"/>
      <c r="J91" s="45"/>
      <c r="K91" s="45"/>
      <c r="L91" s="45"/>
      <c r="M91" s="45"/>
      <c r="N91" s="45"/>
      <c r="O91" s="45"/>
      <c r="P91" s="45"/>
      <c r="Q91" s="45"/>
      <c r="R91" s="45"/>
      <c r="S91" s="45"/>
      <c r="T91" s="45"/>
      <c r="U91" s="45"/>
      <c r="V91" s="45"/>
    </row>
    <row r="92" spans="2:22" ht="12.75">
      <c r="B92" s="45"/>
      <c r="C92" s="45"/>
      <c r="D92" s="45"/>
      <c r="E92" s="45"/>
      <c r="F92" s="45"/>
      <c r="G92" s="45"/>
      <c r="H92" s="45"/>
      <c r="I92" s="45"/>
      <c r="J92" s="45"/>
      <c r="K92" s="45"/>
      <c r="L92" s="45"/>
      <c r="M92" s="45"/>
      <c r="N92" s="45"/>
      <c r="O92" s="45"/>
      <c r="P92" s="45"/>
      <c r="Q92" s="45"/>
      <c r="R92" s="45"/>
      <c r="S92" s="45"/>
      <c r="T92" s="45"/>
      <c r="U92" s="45"/>
      <c r="V92" s="45"/>
    </row>
    <row r="93" spans="2:22" ht="12.75">
      <c r="B93" s="45"/>
      <c r="C93" s="45"/>
      <c r="D93" s="45"/>
      <c r="E93" s="45"/>
      <c r="F93" s="45"/>
      <c r="G93" s="45"/>
      <c r="H93" s="45"/>
      <c r="I93" s="45"/>
      <c r="J93" s="45"/>
      <c r="K93" s="45"/>
      <c r="L93" s="45"/>
      <c r="M93" s="45"/>
      <c r="N93" s="45"/>
      <c r="O93" s="45"/>
      <c r="P93" s="45"/>
      <c r="Q93" s="45"/>
      <c r="R93" s="45"/>
      <c r="S93" s="45"/>
      <c r="T93" s="45"/>
      <c r="U93" s="45"/>
      <c r="V93" s="45"/>
    </row>
    <row r="94" spans="2:22" ht="12.75">
      <c r="B94" s="45"/>
      <c r="C94" s="45"/>
      <c r="D94" s="45"/>
      <c r="E94" s="45"/>
      <c r="F94" s="45"/>
      <c r="G94" s="45"/>
      <c r="H94" s="45"/>
      <c r="I94" s="45"/>
      <c r="J94" s="45"/>
      <c r="K94" s="45"/>
      <c r="L94" s="45"/>
      <c r="M94" s="45"/>
      <c r="N94" s="45"/>
      <c r="O94" s="45"/>
      <c r="P94" s="45"/>
      <c r="Q94" s="45"/>
      <c r="R94" s="45"/>
      <c r="S94" s="45"/>
      <c r="T94" s="45"/>
      <c r="U94" s="45"/>
      <c r="V94" s="45"/>
    </row>
    <row r="95" spans="2:22" ht="12.75">
      <c r="B95" s="45"/>
      <c r="C95" s="45"/>
      <c r="D95" s="45"/>
      <c r="E95" s="45"/>
      <c r="F95" s="45"/>
      <c r="G95" s="45"/>
      <c r="H95" s="45"/>
      <c r="I95" s="45"/>
      <c r="J95" s="45"/>
      <c r="K95" s="45"/>
      <c r="L95" s="45"/>
      <c r="M95" s="45"/>
      <c r="N95" s="45"/>
      <c r="O95" s="45"/>
      <c r="P95" s="45"/>
      <c r="Q95" s="45"/>
      <c r="R95" s="45"/>
      <c r="S95" s="45"/>
      <c r="T95" s="45"/>
      <c r="U95" s="45"/>
      <c r="V95" s="45"/>
    </row>
    <row r="96" spans="2:22" ht="12.75">
      <c r="B96" s="45"/>
      <c r="C96" s="45"/>
      <c r="D96" s="45"/>
      <c r="E96" s="45"/>
      <c r="F96" s="45"/>
      <c r="G96" s="45"/>
      <c r="H96" s="45"/>
      <c r="I96" s="45"/>
      <c r="J96" s="45"/>
      <c r="K96" s="45"/>
      <c r="L96" s="45"/>
      <c r="M96" s="45"/>
      <c r="N96" s="45"/>
      <c r="O96" s="45"/>
      <c r="P96" s="45"/>
      <c r="Q96" s="45"/>
      <c r="R96" s="45"/>
      <c r="S96" s="45"/>
      <c r="T96" s="45"/>
      <c r="U96" s="45"/>
      <c r="V96" s="45"/>
    </row>
    <row r="97" spans="2:6" ht="12.75">
      <c r="B97" s="45"/>
      <c r="C97" s="45"/>
      <c r="D97" s="45"/>
      <c r="E97" s="45"/>
      <c r="F97" s="45"/>
    </row>
    <row r="98" spans="2:6" ht="12.75">
      <c r="B98" s="45"/>
      <c r="C98" s="45"/>
      <c r="D98" s="45"/>
      <c r="E98" s="45"/>
      <c r="F98" s="45"/>
    </row>
    <row r="99" spans="2:6" ht="12.75">
      <c r="B99" s="45"/>
      <c r="C99" s="45"/>
      <c r="D99" s="45"/>
      <c r="E99" s="45"/>
      <c r="F99" s="45"/>
    </row>
    <row r="100" spans="2:6" ht="12.75">
      <c r="B100" s="45"/>
      <c r="C100" s="45"/>
      <c r="D100" s="45"/>
      <c r="E100" s="45"/>
      <c r="F100" s="45"/>
    </row>
    <row r="101" spans="2:6" ht="12.75">
      <c r="B101" s="45"/>
      <c r="C101" s="45"/>
      <c r="D101" s="45"/>
      <c r="E101" s="45"/>
      <c r="F101" s="45"/>
    </row>
    <row r="102" spans="2:6" ht="12.75">
      <c r="B102" s="45"/>
      <c r="C102" s="45"/>
      <c r="D102" s="45"/>
      <c r="E102" s="45"/>
      <c r="F102" s="45"/>
    </row>
  </sheetData>
  <mergeCells count="9">
    <mergeCell ref="B36:F36"/>
    <mergeCell ref="B37:D37"/>
    <mergeCell ref="B2:F2"/>
    <mergeCell ref="E5:E7"/>
    <mergeCell ref="C3:F3"/>
    <mergeCell ref="C4:F4"/>
    <mergeCell ref="C20:F20"/>
    <mergeCell ref="C21:F21"/>
    <mergeCell ref="E22:E2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54"/>
  <dimension ref="A1:H54"/>
  <sheetViews>
    <sheetView workbookViewId="0" topLeftCell="A1">
      <selection activeCell="A1" sqref="A1:IV16384"/>
    </sheetView>
  </sheetViews>
  <sheetFormatPr defaultColWidth="9.140625" defaultRowHeight="12.75"/>
  <cols>
    <col min="1" max="1" width="4.28125" style="0" customWidth="1"/>
    <col min="2" max="2" width="8.28125" style="0" customWidth="1"/>
    <col min="3" max="7" width="10.7109375" style="0" customWidth="1"/>
    <col min="8" max="8" width="5.140625" style="0" customWidth="1"/>
  </cols>
  <sheetData>
    <row r="1" spans="1:8" ht="14.25" customHeight="1">
      <c r="A1" s="1"/>
      <c r="B1" s="24"/>
      <c r="C1" s="713"/>
      <c r="D1" s="713"/>
      <c r="E1" s="25"/>
      <c r="F1" s="13"/>
      <c r="H1" s="11" t="s">
        <v>613</v>
      </c>
    </row>
    <row r="2" spans="2:7" ht="30" customHeight="1">
      <c r="B2" s="714" t="s">
        <v>437</v>
      </c>
      <c r="C2" s="714"/>
      <c r="D2" s="714"/>
      <c r="E2" s="714"/>
      <c r="F2" s="714"/>
      <c r="G2" s="714"/>
    </row>
    <row r="3" spans="2:7" ht="19.5" customHeight="1">
      <c r="B3" s="204"/>
      <c r="C3" s="787" t="s">
        <v>361</v>
      </c>
      <c r="D3" s="803"/>
      <c r="E3" s="803"/>
      <c r="F3" s="803"/>
      <c r="G3" s="809"/>
    </row>
    <row r="4" spans="2:7" ht="12.75" customHeight="1">
      <c r="B4" s="203"/>
      <c r="C4" s="834" t="s">
        <v>166</v>
      </c>
      <c r="D4" s="835"/>
      <c r="E4" s="835"/>
      <c r="F4" s="835"/>
      <c r="G4" s="836"/>
    </row>
    <row r="5" spans="2:7" ht="12.75" customHeight="1">
      <c r="B5" s="203"/>
      <c r="C5" s="782" t="s">
        <v>216</v>
      </c>
      <c r="D5" s="779"/>
      <c r="E5" s="779"/>
      <c r="F5" s="779"/>
      <c r="G5" s="851"/>
    </row>
    <row r="6" spans="2:7" ht="12.75" customHeight="1">
      <c r="B6" s="40"/>
      <c r="C6" s="859" t="s">
        <v>219</v>
      </c>
      <c r="D6" s="860"/>
      <c r="E6" s="212" t="s">
        <v>271</v>
      </c>
      <c r="F6" s="213" t="s">
        <v>272</v>
      </c>
      <c r="G6" s="214" t="s">
        <v>291</v>
      </c>
    </row>
    <row r="7" spans="2:7" ht="12.75" customHeight="1">
      <c r="B7" s="20"/>
      <c r="C7" s="852" t="s">
        <v>217</v>
      </c>
      <c r="D7" s="854" t="s">
        <v>220</v>
      </c>
      <c r="E7" s="856" t="s">
        <v>218</v>
      </c>
      <c r="F7" s="509" t="s">
        <v>401</v>
      </c>
      <c r="G7" s="107"/>
    </row>
    <row r="8" spans="2:7" ht="12.75" customHeight="1">
      <c r="B8" s="20"/>
      <c r="C8" s="853"/>
      <c r="D8" s="855"/>
      <c r="E8" s="857"/>
      <c r="F8" s="510"/>
      <c r="G8" s="249"/>
    </row>
    <row r="9" spans="2:7" ht="12.75" customHeight="1">
      <c r="B9" s="190">
        <v>1985</v>
      </c>
      <c r="C9" s="294">
        <v>11.2</v>
      </c>
      <c r="D9" s="295">
        <v>2.8</v>
      </c>
      <c r="E9" s="295">
        <v>4.7</v>
      </c>
      <c r="F9" s="296">
        <v>7.5</v>
      </c>
      <c r="G9" s="195">
        <f aca="true" t="shared" si="0" ref="G9:G26">SUM(C9:F9)</f>
        <v>26.2</v>
      </c>
    </row>
    <row r="10" spans="2:7" ht="12.75" customHeight="1">
      <c r="B10" s="185">
        <v>1990</v>
      </c>
      <c r="C10" s="294">
        <v>13.6</v>
      </c>
      <c r="D10" s="295">
        <v>4.3</v>
      </c>
      <c r="E10" s="295">
        <v>5.5</v>
      </c>
      <c r="F10" s="296">
        <v>7.2</v>
      </c>
      <c r="G10" s="195">
        <f t="shared" si="0"/>
        <v>30.599999999999998</v>
      </c>
    </row>
    <row r="11" spans="2:7" ht="12.75" customHeight="1">
      <c r="B11" s="185">
        <v>1994</v>
      </c>
      <c r="C11" s="294">
        <v>13.2</v>
      </c>
      <c r="D11" s="295">
        <v>4.7</v>
      </c>
      <c r="E11" s="295">
        <v>8.3</v>
      </c>
      <c r="F11" s="296">
        <v>7.7</v>
      </c>
      <c r="G11" s="195">
        <f t="shared" si="0"/>
        <v>33.9</v>
      </c>
    </row>
    <row r="12" spans="2:7" ht="12.75" customHeight="1">
      <c r="B12" s="185">
        <v>1995</v>
      </c>
      <c r="C12" s="294">
        <v>13.6</v>
      </c>
      <c r="D12" s="295">
        <v>4.4</v>
      </c>
      <c r="E12" s="295">
        <v>8.4</v>
      </c>
      <c r="F12" s="296">
        <v>8</v>
      </c>
      <c r="G12" s="195">
        <f t="shared" si="0"/>
        <v>34.4</v>
      </c>
    </row>
    <row r="13" spans="2:7" ht="12.75" customHeight="1">
      <c r="B13" s="185">
        <v>1996</v>
      </c>
      <c r="C13" s="294">
        <v>11.7</v>
      </c>
      <c r="D13" s="295">
        <v>4</v>
      </c>
      <c r="E13" s="295">
        <v>7.9</v>
      </c>
      <c r="F13" s="296">
        <v>9.7</v>
      </c>
      <c r="G13" s="195">
        <f t="shared" si="0"/>
        <v>33.3</v>
      </c>
    </row>
    <row r="14" spans="2:7" ht="12.75" customHeight="1">
      <c r="B14" s="185">
        <v>1997</v>
      </c>
      <c r="C14" s="294">
        <v>13.7</v>
      </c>
      <c r="D14" s="295">
        <v>4.3</v>
      </c>
      <c r="E14" s="295">
        <v>7.8</v>
      </c>
      <c r="F14" s="296">
        <v>10.1</v>
      </c>
      <c r="G14" s="195">
        <f t="shared" si="0"/>
        <v>35.9</v>
      </c>
    </row>
    <row r="15" spans="2:7" ht="12.75" customHeight="1">
      <c r="B15" s="185">
        <v>1998</v>
      </c>
      <c r="C15" s="294">
        <v>15</v>
      </c>
      <c r="D15" s="295">
        <v>4.3</v>
      </c>
      <c r="E15" s="295">
        <v>8.6</v>
      </c>
      <c r="F15" s="296">
        <v>9.3</v>
      </c>
      <c r="G15" s="195">
        <f t="shared" si="0"/>
        <v>37.2</v>
      </c>
    </row>
    <row r="16" spans="2:7" ht="12.75" customHeight="1">
      <c r="B16" s="185">
        <v>1999</v>
      </c>
      <c r="C16" s="294">
        <v>14.9</v>
      </c>
      <c r="D16" s="295">
        <v>3.5</v>
      </c>
      <c r="E16" s="295">
        <v>8.3</v>
      </c>
      <c r="F16" s="296">
        <v>8.4</v>
      </c>
      <c r="G16" s="195">
        <f t="shared" si="0"/>
        <v>35.1</v>
      </c>
    </row>
    <row r="17" spans="2:7" ht="12.75" customHeight="1">
      <c r="B17" s="185">
        <v>2000</v>
      </c>
      <c r="C17" s="294">
        <v>16.8</v>
      </c>
      <c r="D17" s="295">
        <v>3.8</v>
      </c>
      <c r="E17" s="295">
        <v>8.7</v>
      </c>
      <c r="F17" s="296">
        <v>8.6</v>
      </c>
      <c r="G17" s="195">
        <f t="shared" si="0"/>
        <v>37.9</v>
      </c>
    </row>
    <row r="18" spans="2:7" ht="12.75" customHeight="1">
      <c r="B18" s="185">
        <v>2001</v>
      </c>
      <c r="C18" s="294">
        <v>15.8</v>
      </c>
      <c r="D18" s="295">
        <v>4.8</v>
      </c>
      <c r="E18" s="295">
        <v>10.7</v>
      </c>
      <c r="F18" s="296">
        <v>8.6</v>
      </c>
      <c r="G18" s="195">
        <f t="shared" si="0"/>
        <v>39.9</v>
      </c>
    </row>
    <row r="19" spans="2:7" ht="12.75" customHeight="1">
      <c r="B19" s="185">
        <v>2002</v>
      </c>
      <c r="C19" s="294">
        <v>14.2</v>
      </c>
      <c r="D19" s="295">
        <v>4.8</v>
      </c>
      <c r="E19" s="295">
        <v>10.5</v>
      </c>
      <c r="F19" s="296">
        <v>8.6</v>
      </c>
      <c r="G19" s="195">
        <f t="shared" si="0"/>
        <v>38.1</v>
      </c>
    </row>
    <row r="20" spans="2:7" ht="12.75" customHeight="1">
      <c r="B20" s="185">
        <v>2003</v>
      </c>
      <c r="C20" s="294">
        <v>14.3</v>
      </c>
      <c r="D20" s="295">
        <v>5.6</v>
      </c>
      <c r="E20" s="295">
        <v>10.7</v>
      </c>
      <c r="F20" s="296">
        <v>7.8</v>
      </c>
      <c r="G20" s="195">
        <f t="shared" si="0"/>
        <v>38.4</v>
      </c>
    </row>
    <row r="21" spans="2:7" ht="12.75" customHeight="1">
      <c r="B21" s="185">
        <v>2004</v>
      </c>
      <c r="C21" s="294">
        <v>16.1</v>
      </c>
      <c r="D21" s="295">
        <v>6.8</v>
      </c>
      <c r="E21" s="295">
        <v>10.7</v>
      </c>
      <c r="F21" s="296">
        <v>6.4</v>
      </c>
      <c r="G21" s="195">
        <f t="shared" si="0"/>
        <v>40</v>
      </c>
    </row>
    <row r="22" spans="2:7" ht="12.75" customHeight="1">
      <c r="B22" s="185">
        <v>2005</v>
      </c>
      <c r="C22" s="294">
        <v>15.6</v>
      </c>
      <c r="D22" s="295">
        <v>8.1</v>
      </c>
      <c r="E22" s="295">
        <v>10</v>
      </c>
      <c r="F22" s="296">
        <v>5.2</v>
      </c>
      <c r="G22" s="195">
        <f t="shared" si="0"/>
        <v>38.900000000000006</v>
      </c>
    </row>
    <row r="23" spans="2:7" ht="12.75" customHeight="1">
      <c r="B23" s="185">
        <v>2006</v>
      </c>
      <c r="C23" s="294">
        <v>16.2</v>
      </c>
      <c r="D23" s="295">
        <v>9</v>
      </c>
      <c r="E23" s="295">
        <v>11.6</v>
      </c>
      <c r="F23" s="296">
        <v>4.8</v>
      </c>
      <c r="G23" s="195">
        <f t="shared" si="0"/>
        <v>41.599999999999994</v>
      </c>
    </row>
    <row r="24" spans="2:7" ht="12.75" customHeight="1">
      <c r="B24" s="185">
        <v>2007</v>
      </c>
      <c r="C24" s="294">
        <v>15.5</v>
      </c>
      <c r="D24" s="295">
        <v>9.7</v>
      </c>
      <c r="E24" s="295">
        <v>13.3</v>
      </c>
      <c r="F24" s="296">
        <v>5.7</v>
      </c>
      <c r="G24" s="195">
        <f t="shared" si="0"/>
        <v>44.2</v>
      </c>
    </row>
    <row r="25" spans="2:7" ht="12.75" customHeight="1">
      <c r="B25" s="185">
        <v>2008</v>
      </c>
      <c r="C25" s="294">
        <v>15.5</v>
      </c>
      <c r="D25" s="295">
        <v>9.9</v>
      </c>
      <c r="E25" s="295">
        <v>14</v>
      </c>
      <c r="F25" s="296">
        <v>4.6</v>
      </c>
      <c r="G25" s="195">
        <f t="shared" si="0"/>
        <v>44</v>
      </c>
    </row>
    <row r="26" spans="2:7" ht="15" customHeight="1">
      <c r="B26" s="186">
        <v>2009</v>
      </c>
      <c r="C26" s="299">
        <v>11.6</v>
      </c>
      <c r="D26" s="300">
        <v>9.2</v>
      </c>
      <c r="E26" s="300">
        <v>12.9</v>
      </c>
      <c r="F26" s="301">
        <v>2.4</v>
      </c>
      <c r="G26" s="578">
        <f t="shared" si="0"/>
        <v>36.099999999999994</v>
      </c>
    </row>
    <row r="27" spans="2:7" ht="12.75" customHeight="1">
      <c r="B27" s="459"/>
      <c r="C27" s="781" t="s">
        <v>491</v>
      </c>
      <c r="D27" s="778"/>
      <c r="E27" s="778"/>
      <c r="F27" s="778"/>
      <c r="G27" s="858"/>
    </row>
    <row r="28" spans="2:7" ht="12.75" customHeight="1">
      <c r="B28" s="488" t="s">
        <v>687</v>
      </c>
      <c r="C28" s="461">
        <f>(POWER((C17/C9),1/15)-1)</f>
        <v>0.02739965906371644</v>
      </c>
      <c r="D28" s="461">
        <f>(POWER((D17/D9),1/15)-1)</f>
        <v>0.02056743010068951</v>
      </c>
      <c r="E28" s="461">
        <f>(POWER((E17/E9),1/15)-1)</f>
        <v>0.041904929963260784</v>
      </c>
      <c r="F28" s="461">
        <f>(POWER((F17/F9),1/15)-1)</f>
        <v>0.009165695583873257</v>
      </c>
      <c r="G28" s="581">
        <f>(POWER((G17/G9),1/15)-1)</f>
        <v>0.024918174951352734</v>
      </c>
    </row>
    <row r="29" spans="2:7" ht="12.75" customHeight="1">
      <c r="B29" s="489" t="s">
        <v>688</v>
      </c>
      <c r="C29" s="462">
        <f>(POWER((C26/C17),1/9)-1)</f>
        <v>-0.04031737020698789</v>
      </c>
      <c r="D29" s="462">
        <f>(POWER((D26/D17),1/9)-1)</f>
        <v>0.10323272750794676</v>
      </c>
      <c r="E29" s="462">
        <f>(POWER((E26/E17),1/9)-1)</f>
        <v>0.04473905161066516</v>
      </c>
      <c r="F29" s="462">
        <f>(POWER((F26/F17),1/9)-1)</f>
        <v>-0.13221421399870492</v>
      </c>
      <c r="G29" s="582">
        <f>(POWER((G26/G17),1/9)-1)</f>
        <v>-0.005391883194980185</v>
      </c>
    </row>
    <row r="30" spans="2:7" ht="15" customHeight="1">
      <c r="B30" s="186" t="s">
        <v>689</v>
      </c>
      <c r="C30" s="323">
        <f>(C26/C25-1)</f>
        <v>-0.25161290322580643</v>
      </c>
      <c r="D30" s="323">
        <f>(D26/D25-1)</f>
        <v>-0.07070707070707083</v>
      </c>
      <c r="E30" s="323">
        <f>(E26/E25-1)</f>
        <v>-0.07857142857142851</v>
      </c>
      <c r="F30" s="323">
        <f>(F26/F25-1)</f>
        <v>-0.4782608695652174</v>
      </c>
      <c r="G30" s="324">
        <f>(G26/G25-1)</f>
        <v>-0.17954545454545467</v>
      </c>
    </row>
    <row r="31" spans="2:8" ht="18" customHeight="1">
      <c r="B31" s="840" t="s">
        <v>397</v>
      </c>
      <c r="C31" s="840"/>
      <c r="D31" s="840"/>
      <c r="E31" s="840"/>
      <c r="F31" s="840"/>
      <c r="G31" s="840"/>
      <c r="H31" s="840"/>
    </row>
    <row r="32" spans="2:7" ht="19.5" customHeight="1">
      <c r="B32" s="13"/>
      <c r="C32" s="13"/>
      <c r="D32" s="13"/>
      <c r="E32" s="13"/>
      <c r="F32" s="13"/>
      <c r="G32" s="13"/>
    </row>
    <row r="33" spans="2:7" ht="12.75" customHeight="1">
      <c r="B33" s="246"/>
      <c r="C33" s="787" t="s">
        <v>142</v>
      </c>
      <c r="D33" s="803"/>
      <c r="E33" s="803"/>
      <c r="F33" s="809"/>
      <c r="G33" s="13"/>
    </row>
    <row r="34" spans="2:7" ht="12.75" customHeight="1">
      <c r="B34" s="247"/>
      <c r="C34" s="834" t="s">
        <v>143</v>
      </c>
      <c r="D34" s="835"/>
      <c r="E34" s="835"/>
      <c r="F34" s="836"/>
      <c r="G34" s="13"/>
    </row>
    <row r="35" spans="2:6" ht="12.75" customHeight="1">
      <c r="B35" s="248"/>
      <c r="C35" s="834" t="s">
        <v>216</v>
      </c>
      <c r="D35" s="835"/>
      <c r="E35" s="835"/>
      <c r="F35" s="836"/>
    </row>
    <row r="36" spans="2:6" ht="12.75" customHeight="1">
      <c r="B36" s="243"/>
      <c r="C36" s="245" t="s">
        <v>222</v>
      </c>
      <c r="D36" s="240" t="s">
        <v>223</v>
      </c>
      <c r="E36" s="861" t="s">
        <v>234</v>
      </c>
      <c r="F36" s="814" t="s">
        <v>310</v>
      </c>
    </row>
    <row r="37" spans="2:6" ht="12.75" customHeight="1">
      <c r="B37" s="243"/>
      <c r="C37" s="864" t="s">
        <v>224</v>
      </c>
      <c r="D37" s="831" t="s">
        <v>225</v>
      </c>
      <c r="E37" s="861"/>
      <c r="F37" s="814"/>
    </row>
    <row r="38" spans="2:6" ht="12.75" customHeight="1">
      <c r="B38" s="244"/>
      <c r="C38" s="865"/>
      <c r="D38" s="833"/>
      <c r="E38" s="862"/>
      <c r="F38" s="863"/>
    </row>
    <row r="39" spans="2:6" ht="12.75" customHeight="1">
      <c r="B39" s="192">
        <v>1995</v>
      </c>
      <c r="C39" s="52"/>
      <c r="D39" s="53"/>
      <c r="E39" s="223">
        <v>3.553</v>
      </c>
      <c r="F39" s="224">
        <v>1.97</v>
      </c>
    </row>
    <row r="40" spans="2:6" ht="12.75" customHeight="1">
      <c r="B40" s="192">
        <v>1996</v>
      </c>
      <c r="C40" s="52"/>
      <c r="D40" s="53"/>
      <c r="E40" s="223">
        <v>3.995</v>
      </c>
      <c r="F40" s="224">
        <v>1.91</v>
      </c>
    </row>
    <row r="41" spans="2:6" ht="12.75" customHeight="1">
      <c r="B41" s="192">
        <v>1997</v>
      </c>
      <c r="C41" s="223">
        <v>2</v>
      </c>
      <c r="D41" s="224">
        <v>2.8</v>
      </c>
      <c r="E41" s="223">
        <v>4.795</v>
      </c>
      <c r="F41" s="224">
        <v>2.44</v>
      </c>
    </row>
    <row r="42" spans="2:6" ht="12.75" customHeight="1">
      <c r="B42" s="192">
        <v>1998</v>
      </c>
      <c r="C42" s="223">
        <v>1.934</v>
      </c>
      <c r="D42" s="224">
        <v>2.5</v>
      </c>
      <c r="E42" s="223">
        <v>4.442</v>
      </c>
      <c r="F42" s="224">
        <v>2.61</v>
      </c>
    </row>
    <row r="43" spans="2:6" ht="12.75" customHeight="1">
      <c r="B43" s="192">
        <v>1999</v>
      </c>
      <c r="C43" s="223">
        <v>1.6</v>
      </c>
      <c r="D43" s="224">
        <v>2.6</v>
      </c>
      <c r="E43" s="223">
        <v>4.241</v>
      </c>
      <c r="F43" s="224">
        <v>2.793</v>
      </c>
    </row>
    <row r="44" spans="2:6" ht="12.75" customHeight="1">
      <c r="B44" s="192">
        <v>2000</v>
      </c>
      <c r="C44" s="223">
        <v>1.8</v>
      </c>
      <c r="D44" s="224">
        <v>2.8</v>
      </c>
      <c r="E44" s="223">
        <v>4.583</v>
      </c>
      <c r="F44" s="224">
        <v>2.995</v>
      </c>
    </row>
    <row r="45" spans="2:6" ht="12.75" customHeight="1">
      <c r="B45" s="192">
        <v>2001</v>
      </c>
      <c r="C45" s="223">
        <v>1.8</v>
      </c>
      <c r="D45" s="224">
        <v>2.4</v>
      </c>
      <c r="E45" s="223">
        <v>4.188</v>
      </c>
      <c r="F45" s="224">
        <v>2.739</v>
      </c>
    </row>
    <row r="46" spans="2:6" ht="12.75" customHeight="1">
      <c r="B46" s="192">
        <v>2002</v>
      </c>
      <c r="C46" s="223">
        <v>1.739</v>
      </c>
      <c r="D46" s="224">
        <v>2.413</v>
      </c>
      <c r="E46" s="223">
        <v>4.161</v>
      </c>
      <c r="F46" s="224">
        <v>3.033</v>
      </c>
    </row>
    <row r="47" spans="2:6" ht="12.75" customHeight="1">
      <c r="B47" s="192">
        <v>2003</v>
      </c>
      <c r="C47" s="52"/>
      <c r="D47" s="53"/>
      <c r="E47" s="223">
        <v>4.284</v>
      </c>
      <c r="F47" s="224">
        <v>2.841</v>
      </c>
    </row>
    <row r="48" spans="2:6" ht="12.75" customHeight="1">
      <c r="B48" s="192">
        <v>2004</v>
      </c>
      <c r="C48" s="52"/>
      <c r="D48" s="53"/>
      <c r="E48" s="223">
        <v>4.563</v>
      </c>
      <c r="F48" s="224">
        <v>3.05</v>
      </c>
    </row>
    <row r="49" spans="2:6" ht="12.75" customHeight="1">
      <c r="B49" s="192">
        <v>2005</v>
      </c>
      <c r="C49" s="52"/>
      <c r="D49" s="53"/>
      <c r="E49" s="223">
        <v>4.503</v>
      </c>
      <c r="F49" s="224">
        <v>3.074</v>
      </c>
    </row>
    <row r="50" spans="2:6" ht="15" customHeight="1">
      <c r="B50" s="192">
        <v>2006</v>
      </c>
      <c r="C50" s="52"/>
      <c r="D50" s="53"/>
      <c r="E50" s="223">
        <v>4.471</v>
      </c>
      <c r="F50" s="224">
        <v>3.366</v>
      </c>
    </row>
    <row r="51" spans="2:6" ht="12.75">
      <c r="B51" s="192">
        <v>2007</v>
      </c>
      <c r="C51" s="52"/>
      <c r="D51" s="53"/>
      <c r="E51" s="223">
        <v>3.7</v>
      </c>
      <c r="F51" s="224"/>
    </row>
    <row r="52" spans="2:6" ht="12.75">
      <c r="B52" s="192">
        <v>2008</v>
      </c>
      <c r="C52" s="52"/>
      <c r="D52" s="53"/>
      <c r="E52" s="223">
        <v>3.128</v>
      </c>
      <c r="F52" s="224"/>
    </row>
    <row r="53" spans="2:6" ht="12.75" customHeight="1">
      <c r="B53" s="790" t="s">
        <v>374</v>
      </c>
      <c r="C53" s="790"/>
      <c r="D53" s="790"/>
      <c r="E53" s="790"/>
      <c r="F53" s="790"/>
    </row>
    <row r="54" ht="12.75">
      <c r="G54" s="219"/>
    </row>
  </sheetData>
  <mergeCells count="19">
    <mergeCell ref="B53:F53"/>
    <mergeCell ref="C35:F35"/>
    <mergeCell ref="E36:E38"/>
    <mergeCell ref="F36:F38"/>
    <mergeCell ref="C37:C38"/>
    <mergeCell ref="D37:D38"/>
    <mergeCell ref="C34:F34"/>
    <mergeCell ref="C27:G27"/>
    <mergeCell ref="B31:H31"/>
    <mergeCell ref="C6:D6"/>
    <mergeCell ref="C33:F33"/>
    <mergeCell ref="C5:G5"/>
    <mergeCell ref="C7:C8"/>
    <mergeCell ref="D7:D8"/>
    <mergeCell ref="E7:E8"/>
    <mergeCell ref="C1:D1"/>
    <mergeCell ref="B2:G2"/>
    <mergeCell ref="C3:G3"/>
    <mergeCell ref="C4:G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D36"/>
  <sheetViews>
    <sheetView workbookViewId="0" topLeftCell="A1">
      <selection activeCell="A1" sqref="A1:IV16384"/>
    </sheetView>
  </sheetViews>
  <sheetFormatPr defaultColWidth="9.140625" defaultRowHeight="12.75"/>
  <cols>
    <col min="1" max="1" width="0.71875" style="0" customWidth="1"/>
    <col min="2" max="2" width="11.7109375" style="0" customWidth="1"/>
    <col min="3" max="29" width="7.7109375" style="0" customWidth="1"/>
    <col min="30" max="30" width="11.8515625" style="0" customWidth="1"/>
  </cols>
  <sheetData>
    <row r="1" ht="14.25" customHeight="1">
      <c r="AD1" s="11" t="s">
        <v>597</v>
      </c>
    </row>
    <row r="2" spans="2:30" ht="19.5" customHeight="1">
      <c r="B2" s="774" t="s">
        <v>435</v>
      </c>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row>
    <row r="3" spans="2:30" ht="19.5" customHeight="1">
      <c r="B3" s="775" t="s">
        <v>436</v>
      </c>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row>
    <row r="4" spans="2:30" ht="12.75">
      <c r="B4" s="776">
        <v>2009</v>
      </c>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row>
    <row r="5" spans="3:29" ht="13.5" customHeight="1">
      <c r="C5" s="206" t="s">
        <v>340</v>
      </c>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8"/>
    </row>
    <row r="6" spans="2:30" ht="24" customHeight="1">
      <c r="B6" s="205" t="s">
        <v>312</v>
      </c>
      <c r="C6" s="422" t="s">
        <v>313</v>
      </c>
      <c r="D6" s="423" t="s">
        <v>314</v>
      </c>
      <c r="E6" s="423" t="s">
        <v>315</v>
      </c>
      <c r="F6" s="423" t="s">
        <v>316</v>
      </c>
      <c r="G6" s="423" t="s">
        <v>317</v>
      </c>
      <c r="H6" s="423" t="s">
        <v>318</v>
      </c>
      <c r="I6" s="423" t="s">
        <v>319</v>
      </c>
      <c r="J6" s="423" t="s">
        <v>320</v>
      </c>
      <c r="K6" s="423" t="s">
        <v>321</v>
      </c>
      <c r="L6" s="423" t="s">
        <v>272</v>
      </c>
      <c r="M6" s="423" t="s">
        <v>322</v>
      </c>
      <c r="N6" s="423" t="s">
        <v>323</v>
      </c>
      <c r="O6" s="423" t="s">
        <v>324</v>
      </c>
      <c r="P6" s="423" t="s">
        <v>325</v>
      </c>
      <c r="Q6" s="423" t="s">
        <v>326</v>
      </c>
      <c r="R6" s="423" t="s">
        <v>327</v>
      </c>
      <c r="S6" s="423" t="s">
        <v>328</v>
      </c>
      <c r="T6" s="423" t="s">
        <v>329</v>
      </c>
      <c r="U6" s="423" t="s">
        <v>271</v>
      </c>
      <c r="V6" s="423" t="s">
        <v>330</v>
      </c>
      <c r="W6" s="423" t="s">
        <v>331</v>
      </c>
      <c r="X6" s="423" t="s">
        <v>332</v>
      </c>
      <c r="Y6" s="423" t="s">
        <v>333</v>
      </c>
      <c r="Z6" s="423" t="s">
        <v>334</v>
      </c>
      <c r="AA6" s="423" t="s">
        <v>335</v>
      </c>
      <c r="AB6" s="423" t="s">
        <v>336</v>
      </c>
      <c r="AC6" s="424" t="s">
        <v>337</v>
      </c>
      <c r="AD6" s="9"/>
    </row>
    <row r="7" spans="2:30" ht="15" customHeight="1">
      <c r="B7" s="420" t="s">
        <v>313</v>
      </c>
      <c r="C7" s="428">
        <v>58.119</v>
      </c>
      <c r="D7" s="429">
        <v>158.906</v>
      </c>
      <c r="E7" s="429">
        <v>311.389</v>
      </c>
      <c r="F7" s="429">
        <v>400.601</v>
      </c>
      <c r="G7" s="429">
        <v>1268.06</v>
      </c>
      <c r="H7" s="429">
        <v>20.483</v>
      </c>
      <c r="I7" s="429">
        <v>391.947</v>
      </c>
      <c r="J7" s="429">
        <v>717.525</v>
      </c>
      <c r="K7" s="429">
        <v>3455.413</v>
      </c>
      <c r="L7" s="429">
        <v>1264.826</v>
      </c>
      <c r="M7" s="429">
        <v>2427.117</v>
      </c>
      <c r="N7" s="429">
        <v>50.596</v>
      </c>
      <c r="O7" s="429">
        <v>120.962</v>
      </c>
      <c r="P7" s="429">
        <v>25.065</v>
      </c>
      <c r="Q7" s="429">
        <v>0.572</v>
      </c>
      <c r="R7" s="429">
        <v>266.249</v>
      </c>
      <c r="S7" s="429">
        <v>71.641</v>
      </c>
      <c r="T7" s="429">
        <v>196.292</v>
      </c>
      <c r="U7" s="429">
        <v>413.81</v>
      </c>
      <c r="V7" s="429">
        <v>359.144</v>
      </c>
      <c r="W7" s="429">
        <v>688.389</v>
      </c>
      <c r="X7" s="429">
        <v>198.629</v>
      </c>
      <c r="Y7" s="429">
        <v>59.128</v>
      </c>
      <c r="Z7" s="429">
        <v>38.182</v>
      </c>
      <c r="AA7" s="429">
        <v>182.546</v>
      </c>
      <c r="AB7" s="429">
        <v>360.47</v>
      </c>
      <c r="AC7" s="429">
        <v>1185.377</v>
      </c>
      <c r="AD7" s="425" t="s">
        <v>313</v>
      </c>
    </row>
    <row r="8" spans="2:30" ht="15" customHeight="1">
      <c r="B8" s="420" t="s">
        <v>314</v>
      </c>
      <c r="C8" s="430">
        <v>154.96</v>
      </c>
      <c r="D8" s="428">
        <v>170.916</v>
      </c>
      <c r="E8" s="430">
        <v>235.953</v>
      </c>
      <c r="F8" s="430">
        <v>93.578</v>
      </c>
      <c r="G8" s="430">
        <v>1139.6</v>
      </c>
      <c r="H8" s="430">
        <v>13.604</v>
      </c>
      <c r="I8" s="430">
        <v>61.087</v>
      </c>
      <c r="J8" s="430">
        <v>104.555</v>
      </c>
      <c r="K8" s="430">
        <v>253.122</v>
      </c>
      <c r="L8" s="430">
        <v>199.458</v>
      </c>
      <c r="M8" s="430">
        <v>297.124</v>
      </c>
      <c r="N8" s="430">
        <v>72.387</v>
      </c>
      <c r="O8" s="430">
        <v>9.137</v>
      </c>
      <c r="P8" s="430">
        <v>8.564</v>
      </c>
      <c r="Q8" s="430">
        <v>12.16</v>
      </c>
      <c r="R8" s="430">
        <v>142.711</v>
      </c>
      <c r="S8" s="430">
        <v>11.602</v>
      </c>
      <c r="T8" s="430">
        <v>138.111</v>
      </c>
      <c r="U8" s="430">
        <v>315.352</v>
      </c>
      <c r="V8" s="430">
        <v>151.301</v>
      </c>
      <c r="W8" s="430">
        <v>5.731</v>
      </c>
      <c r="X8" s="430">
        <v>30.905</v>
      </c>
      <c r="Y8" s="430">
        <v>4.861</v>
      </c>
      <c r="Z8" s="430">
        <v>55.692</v>
      </c>
      <c r="AA8" s="430">
        <v>66.742</v>
      </c>
      <c r="AB8" s="430">
        <v>74.312</v>
      </c>
      <c r="AC8" s="430">
        <v>873.94</v>
      </c>
      <c r="AD8" s="426" t="s">
        <v>314</v>
      </c>
    </row>
    <row r="9" spans="2:30" ht="15" customHeight="1">
      <c r="B9" s="420" t="s">
        <v>315</v>
      </c>
      <c r="C9" s="429">
        <v>308.572</v>
      </c>
      <c r="D9" s="429">
        <v>238.285</v>
      </c>
      <c r="E9" s="428">
        <v>257.989</v>
      </c>
      <c r="F9" s="429">
        <v>203.361</v>
      </c>
      <c r="G9" s="429">
        <v>1023.275</v>
      </c>
      <c r="H9" s="429">
        <v>56.362</v>
      </c>
      <c r="I9" s="429">
        <v>172.45</v>
      </c>
      <c r="J9" s="429">
        <v>761.813</v>
      </c>
      <c r="K9" s="429">
        <v>766.199</v>
      </c>
      <c r="L9" s="429">
        <v>809.143</v>
      </c>
      <c r="M9" s="429">
        <v>856.585</v>
      </c>
      <c r="N9" s="429">
        <v>124.439</v>
      </c>
      <c r="O9" s="429">
        <v>70.69</v>
      </c>
      <c r="P9" s="429">
        <v>114.386</v>
      </c>
      <c r="Q9" s="429">
        <v>15.031</v>
      </c>
      <c r="R9" s="429">
        <v>164.702</v>
      </c>
      <c r="S9" s="429">
        <v>8.9</v>
      </c>
      <c r="T9" s="429">
        <v>405.481</v>
      </c>
      <c r="U9" s="429">
        <v>127.37</v>
      </c>
      <c r="V9" s="429">
        <v>171.892</v>
      </c>
      <c r="W9" s="429">
        <v>62.833</v>
      </c>
      <c r="X9" s="429">
        <v>102.761</v>
      </c>
      <c r="Y9" s="429">
        <v>31.581</v>
      </c>
      <c r="Z9" s="429">
        <v>191.609</v>
      </c>
      <c r="AA9" s="429">
        <v>137.091</v>
      </c>
      <c r="AB9" s="429">
        <v>216.339</v>
      </c>
      <c r="AC9" s="429">
        <v>1506.38</v>
      </c>
      <c r="AD9" s="426" t="s">
        <v>315</v>
      </c>
    </row>
    <row r="10" spans="2:30" ht="15" customHeight="1">
      <c r="B10" s="420" t="s">
        <v>316</v>
      </c>
      <c r="C10" s="430">
        <v>387.094</v>
      </c>
      <c r="D10" s="430">
        <v>57.954</v>
      </c>
      <c r="E10" s="430">
        <v>204.621</v>
      </c>
      <c r="F10" s="428">
        <v>1878.339</v>
      </c>
      <c r="G10" s="430">
        <v>1815.73</v>
      </c>
      <c r="H10" s="430">
        <v>142.617</v>
      </c>
      <c r="I10" s="430">
        <v>166.923</v>
      </c>
      <c r="J10" s="430">
        <v>483.199</v>
      </c>
      <c r="K10" s="430">
        <v>1706.109</v>
      </c>
      <c r="L10" s="430">
        <v>1059.944</v>
      </c>
      <c r="M10" s="430">
        <v>791.226</v>
      </c>
      <c r="N10" s="430">
        <v>44.223</v>
      </c>
      <c r="O10" s="430">
        <v>139.202</v>
      </c>
      <c r="P10" s="430">
        <v>166.164</v>
      </c>
      <c r="Q10" s="430">
        <v>54.23</v>
      </c>
      <c r="R10" s="430">
        <v>181.221</v>
      </c>
      <c r="S10" s="430">
        <v>22.168</v>
      </c>
      <c r="T10" s="430">
        <v>789.793</v>
      </c>
      <c r="U10" s="430">
        <v>308.672</v>
      </c>
      <c r="V10" s="430">
        <v>308.753</v>
      </c>
      <c r="W10" s="430">
        <v>191.807</v>
      </c>
      <c r="X10" s="430">
        <v>24.497</v>
      </c>
      <c r="Y10" s="430">
        <v>16.58</v>
      </c>
      <c r="Z10" s="430">
        <v>6.213</v>
      </c>
      <c r="AA10" s="430">
        <v>607.687</v>
      </c>
      <c r="AB10" s="430">
        <v>1429.895</v>
      </c>
      <c r="AC10" s="430">
        <v>2248.261</v>
      </c>
      <c r="AD10" s="426" t="s">
        <v>316</v>
      </c>
    </row>
    <row r="11" spans="2:30" ht="15" customHeight="1">
      <c r="B11" s="420" t="s">
        <v>317</v>
      </c>
      <c r="C11" s="429">
        <v>1257.959</v>
      </c>
      <c r="D11" s="429">
        <v>1115.602</v>
      </c>
      <c r="E11" s="429">
        <v>998.904</v>
      </c>
      <c r="F11" s="429">
        <v>1917.934</v>
      </c>
      <c r="G11" s="428">
        <v>23727.81</v>
      </c>
      <c r="H11" s="429">
        <v>96.76</v>
      </c>
      <c r="I11" s="429">
        <v>1473.396</v>
      </c>
      <c r="J11" s="429">
        <v>4535.321</v>
      </c>
      <c r="K11" s="429">
        <v>20204.333</v>
      </c>
      <c r="L11" s="429">
        <v>6414.238</v>
      </c>
      <c r="M11" s="429">
        <v>10058.829</v>
      </c>
      <c r="N11" s="429">
        <v>314.969</v>
      </c>
      <c r="O11" s="429">
        <v>570.563</v>
      </c>
      <c r="P11" s="429">
        <v>294.571</v>
      </c>
      <c r="Q11" s="429">
        <v>184.99</v>
      </c>
      <c r="R11" s="429">
        <v>1313.204</v>
      </c>
      <c r="S11" s="429">
        <v>417.171</v>
      </c>
      <c r="T11" s="429">
        <v>2608.88</v>
      </c>
      <c r="U11" s="429">
        <v>5550.954</v>
      </c>
      <c r="V11" s="429">
        <v>2703.07</v>
      </c>
      <c r="W11" s="429">
        <v>2354.777</v>
      </c>
      <c r="X11" s="429">
        <v>1048.337</v>
      </c>
      <c r="Y11" s="429">
        <v>185.401</v>
      </c>
      <c r="Z11" s="429">
        <v>61.608</v>
      </c>
      <c r="AA11" s="429">
        <v>1466.634</v>
      </c>
      <c r="AB11" s="429">
        <v>2543.46</v>
      </c>
      <c r="AC11" s="429">
        <v>10576.584</v>
      </c>
      <c r="AD11" s="426" t="s">
        <v>317</v>
      </c>
    </row>
    <row r="12" spans="2:30" ht="15" customHeight="1">
      <c r="B12" s="420" t="s">
        <v>318</v>
      </c>
      <c r="C12" s="430">
        <v>20.291</v>
      </c>
      <c r="D12" s="430">
        <v>13.871</v>
      </c>
      <c r="E12" s="430">
        <v>56.354</v>
      </c>
      <c r="F12" s="430">
        <v>142.455</v>
      </c>
      <c r="G12" s="430">
        <v>97.429</v>
      </c>
      <c r="H12" s="428">
        <v>22.217</v>
      </c>
      <c r="I12" s="430">
        <v>4.238</v>
      </c>
      <c r="J12" s="430">
        <v>36.499</v>
      </c>
      <c r="K12" s="430">
        <v>27.559</v>
      </c>
      <c r="L12" s="430">
        <v>11.588</v>
      </c>
      <c r="M12" s="430">
        <v>10.786</v>
      </c>
      <c r="N12" s="430">
        <v>2.29</v>
      </c>
      <c r="O12" s="430">
        <v>152.694</v>
      </c>
      <c r="P12" s="430">
        <v>34.702</v>
      </c>
      <c r="Q12" s="430">
        <v>0</v>
      </c>
      <c r="R12" s="430">
        <v>0.262</v>
      </c>
      <c r="S12" s="430">
        <v>0.141</v>
      </c>
      <c r="T12" s="430">
        <v>42.444</v>
      </c>
      <c r="U12" s="430">
        <v>4.845</v>
      </c>
      <c r="V12" s="430">
        <v>0.316</v>
      </c>
      <c r="W12" s="430">
        <v>2.932</v>
      </c>
      <c r="X12" s="430">
        <v>0.131</v>
      </c>
      <c r="Y12" s="430">
        <v>0.171</v>
      </c>
      <c r="Z12" s="430">
        <v>0</v>
      </c>
      <c r="AA12" s="430">
        <v>151.853</v>
      </c>
      <c r="AB12" s="430">
        <v>123.974</v>
      </c>
      <c r="AC12" s="430">
        <v>100.343</v>
      </c>
      <c r="AD12" s="426" t="s">
        <v>318</v>
      </c>
    </row>
    <row r="13" spans="2:30" ht="15" customHeight="1">
      <c r="B13" s="420" t="s">
        <v>319</v>
      </c>
      <c r="C13" s="429">
        <v>392.167</v>
      </c>
      <c r="D13" s="429">
        <v>69.563</v>
      </c>
      <c r="E13" s="429">
        <v>174.076</v>
      </c>
      <c r="F13" s="429">
        <v>193.497</v>
      </c>
      <c r="G13" s="429">
        <v>1483.47</v>
      </c>
      <c r="H13" s="429">
        <v>4.242</v>
      </c>
      <c r="I13" s="428">
        <v>627.382</v>
      </c>
      <c r="J13" s="429">
        <v>94.538</v>
      </c>
      <c r="K13" s="429">
        <v>3100.043</v>
      </c>
      <c r="L13" s="429">
        <v>1852.285</v>
      </c>
      <c r="M13" s="429">
        <v>1062.433</v>
      </c>
      <c r="N13" s="429">
        <v>30.154</v>
      </c>
      <c r="O13" s="429">
        <v>143.052</v>
      </c>
      <c r="P13" s="429">
        <v>159.925</v>
      </c>
      <c r="Q13" s="429">
        <v>13.394</v>
      </c>
      <c r="R13" s="429">
        <v>224.399</v>
      </c>
      <c r="S13" s="429">
        <v>52.272</v>
      </c>
      <c r="T13" s="429">
        <v>697.907</v>
      </c>
      <c r="U13" s="429">
        <v>150.112</v>
      </c>
      <c r="V13" s="429">
        <v>1090.312</v>
      </c>
      <c r="W13" s="429">
        <v>602.74</v>
      </c>
      <c r="X13" s="429">
        <v>50.209</v>
      </c>
      <c r="Y13" s="429">
        <v>2.671</v>
      </c>
      <c r="Z13" s="429">
        <v>73.331</v>
      </c>
      <c r="AA13" s="429">
        <v>47.804</v>
      </c>
      <c r="AB13" s="429">
        <v>108.951</v>
      </c>
      <c r="AC13" s="429">
        <v>10788.421</v>
      </c>
      <c r="AD13" s="426" t="s">
        <v>319</v>
      </c>
    </row>
    <row r="14" spans="2:30" ht="15" customHeight="1">
      <c r="B14" s="420" t="s">
        <v>320</v>
      </c>
      <c r="C14" s="430">
        <v>715.349</v>
      </c>
      <c r="D14" s="430">
        <v>105.242</v>
      </c>
      <c r="E14" s="430">
        <v>774.563</v>
      </c>
      <c r="F14" s="430">
        <v>620.057</v>
      </c>
      <c r="G14" s="430">
        <v>4582.274</v>
      </c>
      <c r="H14" s="430">
        <v>36.289</v>
      </c>
      <c r="I14" s="430">
        <v>94.753</v>
      </c>
      <c r="J14" s="428">
        <v>6885.771</v>
      </c>
      <c r="K14" s="430">
        <v>556.025</v>
      </c>
      <c r="L14" s="430">
        <v>1710.091</v>
      </c>
      <c r="M14" s="430">
        <v>1925.837</v>
      </c>
      <c r="N14" s="430">
        <v>1151.685</v>
      </c>
      <c r="O14" s="430">
        <v>40.301</v>
      </c>
      <c r="P14" s="430">
        <v>45.6</v>
      </c>
      <c r="Q14" s="430">
        <v>46.758</v>
      </c>
      <c r="R14" s="430">
        <v>263.397</v>
      </c>
      <c r="S14" s="430">
        <v>22.938</v>
      </c>
      <c r="T14" s="430">
        <v>1255.162</v>
      </c>
      <c r="U14" s="430">
        <v>757.594</v>
      </c>
      <c r="V14" s="430">
        <v>568.766</v>
      </c>
      <c r="W14" s="430">
        <v>9.289</v>
      </c>
      <c r="X14" s="430">
        <v>278.711</v>
      </c>
      <c r="Y14" s="430">
        <v>97.283</v>
      </c>
      <c r="Z14" s="430">
        <v>110.304</v>
      </c>
      <c r="AA14" s="430">
        <v>357.732</v>
      </c>
      <c r="AB14" s="430">
        <v>654.058</v>
      </c>
      <c r="AC14" s="430">
        <v>4863.176</v>
      </c>
      <c r="AD14" s="426" t="s">
        <v>320</v>
      </c>
    </row>
    <row r="15" spans="2:30" ht="15" customHeight="1">
      <c r="B15" s="420" t="s">
        <v>321</v>
      </c>
      <c r="C15" s="429">
        <v>3507.046</v>
      </c>
      <c r="D15" s="429">
        <v>253.652</v>
      </c>
      <c r="E15" s="429">
        <v>782.234</v>
      </c>
      <c r="F15" s="429">
        <v>2024.256</v>
      </c>
      <c r="G15" s="429">
        <v>20486.257</v>
      </c>
      <c r="H15" s="429">
        <v>27.871</v>
      </c>
      <c r="I15" s="429">
        <v>3071.588</v>
      </c>
      <c r="J15" s="429">
        <v>557.171</v>
      </c>
      <c r="K15" s="428">
        <v>37596.959</v>
      </c>
      <c r="L15" s="429">
        <v>7585.624</v>
      </c>
      <c r="M15" s="429">
        <v>9503.64</v>
      </c>
      <c r="N15" s="429">
        <v>1.975</v>
      </c>
      <c r="O15" s="429">
        <v>79.55</v>
      </c>
      <c r="P15" s="429">
        <v>32.573</v>
      </c>
      <c r="Q15" s="429">
        <v>200.216</v>
      </c>
      <c r="R15" s="429">
        <v>312.071</v>
      </c>
      <c r="S15" s="429">
        <v>117.955</v>
      </c>
      <c r="T15" s="429">
        <v>4325.651</v>
      </c>
      <c r="U15" s="429">
        <v>1091.62</v>
      </c>
      <c r="V15" s="429">
        <v>648.251</v>
      </c>
      <c r="W15" s="429">
        <v>2687.403</v>
      </c>
      <c r="X15" s="429">
        <v>1004.898</v>
      </c>
      <c r="Y15" s="429">
        <v>17.073</v>
      </c>
      <c r="Z15" s="429">
        <v>75.787</v>
      </c>
      <c r="AA15" s="429">
        <v>974.403</v>
      </c>
      <c r="AB15" s="429">
        <v>1764.218</v>
      </c>
      <c r="AC15" s="429">
        <v>30598.019</v>
      </c>
      <c r="AD15" s="426" t="s">
        <v>321</v>
      </c>
    </row>
    <row r="16" spans="2:30" ht="15" customHeight="1">
      <c r="B16" s="420" t="s">
        <v>272</v>
      </c>
      <c r="C16" s="430">
        <v>1215.961</v>
      </c>
      <c r="D16" s="430">
        <v>198.46</v>
      </c>
      <c r="E16" s="430">
        <v>813.056</v>
      </c>
      <c r="F16" s="430">
        <v>1068.326</v>
      </c>
      <c r="G16" s="430">
        <v>6521.125</v>
      </c>
      <c r="H16" s="430">
        <v>11.512</v>
      </c>
      <c r="I16" s="430">
        <v>1816.761</v>
      </c>
      <c r="J16" s="430">
        <v>1609.47</v>
      </c>
      <c r="K16" s="430">
        <v>7564.263</v>
      </c>
      <c r="L16" s="428">
        <v>26005.18</v>
      </c>
      <c r="M16" s="430">
        <v>7761.796</v>
      </c>
      <c r="N16" s="430">
        <v>93.376</v>
      </c>
      <c r="O16" s="430">
        <v>108.864</v>
      </c>
      <c r="P16" s="430">
        <v>1.613</v>
      </c>
      <c r="Q16" s="430">
        <v>94.744</v>
      </c>
      <c r="R16" s="430">
        <v>502.924</v>
      </c>
      <c r="S16" s="430">
        <v>148.51</v>
      </c>
      <c r="T16" s="430">
        <v>2314.37</v>
      </c>
      <c r="U16" s="430">
        <v>910.083</v>
      </c>
      <c r="V16" s="430">
        <v>697.148</v>
      </c>
      <c r="W16" s="430">
        <v>2487.076</v>
      </c>
      <c r="X16" s="430">
        <v>572.645</v>
      </c>
      <c r="Y16" s="430">
        <v>111.752</v>
      </c>
      <c r="Z16" s="430">
        <v>70.959</v>
      </c>
      <c r="AA16" s="430">
        <v>506.845</v>
      </c>
      <c r="AB16" s="430">
        <v>910.926</v>
      </c>
      <c r="AC16" s="430">
        <v>10659.342</v>
      </c>
      <c r="AD16" s="426" t="s">
        <v>272</v>
      </c>
    </row>
    <row r="17" spans="2:30" ht="15" customHeight="1">
      <c r="B17" s="420" t="s">
        <v>322</v>
      </c>
      <c r="C17" s="429">
        <v>2424.377</v>
      </c>
      <c r="D17" s="429">
        <v>296.96</v>
      </c>
      <c r="E17" s="429">
        <v>869.473</v>
      </c>
      <c r="F17" s="429">
        <v>858.921</v>
      </c>
      <c r="G17" s="429">
        <v>9860.575</v>
      </c>
      <c r="H17" s="429">
        <v>10.87</v>
      </c>
      <c r="I17" s="429">
        <v>1060.458</v>
      </c>
      <c r="J17" s="429">
        <v>1953.011</v>
      </c>
      <c r="K17" s="429">
        <v>9480.311</v>
      </c>
      <c r="L17" s="429">
        <v>7950.135</v>
      </c>
      <c r="M17" s="428">
        <v>28430.928</v>
      </c>
      <c r="N17" s="429">
        <v>73.992</v>
      </c>
      <c r="O17" s="429">
        <v>234.18</v>
      </c>
      <c r="P17" s="429">
        <v>10.555</v>
      </c>
      <c r="Q17" s="429">
        <v>87.073</v>
      </c>
      <c r="R17" s="429">
        <v>535.331</v>
      </c>
      <c r="S17" s="429">
        <v>531.758</v>
      </c>
      <c r="T17" s="429">
        <v>2616.554</v>
      </c>
      <c r="U17" s="429">
        <v>884.796</v>
      </c>
      <c r="V17" s="429">
        <v>845.506</v>
      </c>
      <c r="W17" s="429">
        <v>946.892</v>
      </c>
      <c r="X17" s="429">
        <v>1778.729</v>
      </c>
      <c r="Y17" s="429">
        <v>2.059</v>
      </c>
      <c r="Z17" s="429">
        <v>215.249</v>
      </c>
      <c r="AA17" s="429">
        <v>435.472</v>
      </c>
      <c r="AB17" s="429">
        <v>692.078</v>
      </c>
      <c r="AC17" s="429">
        <v>9921.62</v>
      </c>
      <c r="AD17" s="426" t="s">
        <v>322</v>
      </c>
    </row>
    <row r="18" spans="2:30" ht="15" customHeight="1">
      <c r="B18" s="420" t="s">
        <v>323</v>
      </c>
      <c r="C18" s="430">
        <v>48.411</v>
      </c>
      <c r="D18" s="430">
        <v>72.371</v>
      </c>
      <c r="E18" s="430">
        <v>124.391</v>
      </c>
      <c r="F18" s="430">
        <v>56.194</v>
      </c>
      <c r="G18" s="430">
        <v>320.715</v>
      </c>
      <c r="H18" s="430">
        <v>2.442</v>
      </c>
      <c r="I18" s="430">
        <v>30.179</v>
      </c>
      <c r="J18" s="430">
        <v>1141.335</v>
      </c>
      <c r="K18" s="430">
        <v>1.797</v>
      </c>
      <c r="L18" s="430">
        <v>107.361</v>
      </c>
      <c r="M18" s="430">
        <v>70.773</v>
      </c>
      <c r="N18" s="428">
        <v>0.108</v>
      </c>
      <c r="O18" s="430">
        <v>0.008</v>
      </c>
      <c r="P18" s="430">
        <v>1.137</v>
      </c>
      <c r="Q18" s="430">
        <v>7.702</v>
      </c>
      <c r="R18" s="430">
        <v>64.589</v>
      </c>
      <c r="S18" s="430">
        <v>59.224</v>
      </c>
      <c r="T18" s="430">
        <v>101.881</v>
      </c>
      <c r="U18" s="430">
        <v>156.945</v>
      </c>
      <c r="V18" s="430">
        <v>53.437</v>
      </c>
      <c r="W18" s="430">
        <v>1.565</v>
      </c>
      <c r="X18" s="430">
        <v>110.566</v>
      </c>
      <c r="Y18" s="430">
        <v>0.006</v>
      </c>
      <c r="Z18" s="430">
        <v>4.935</v>
      </c>
      <c r="AA18" s="430">
        <v>62.662</v>
      </c>
      <c r="AB18" s="430">
        <v>210.177</v>
      </c>
      <c r="AC18" s="430">
        <v>2716.615</v>
      </c>
      <c r="AD18" s="426" t="s">
        <v>323</v>
      </c>
    </row>
    <row r="19" spans="2:30" ht="15" customHeight="1">
      <c r="B19" s="420" t="s">
        <v>324</v>
      </c>
      <c r="C19" s="429">
        <v>120.739</v>
      </c>
      <c r="D19" s="429">
        <v>9.206</v>
      </c>
      <c r="E19" s="429">
        <v>70.779</v>
      </c>
      <c r="F19" s="429">
        <v>151.16</v>
      </c>
      <c r="G19" s="429">
        <v>573.785</v>
      </c>
      <c r="H19" s="429">
        <v>162.053</v>
      </c>
      <c r="I19" s="429">
        <v>142.728</v>
      </c>
      <c r="J19" s="429">
        <v>40.01</v>
      </c>
      <c r="K19" s="429">
        <v>79.259</v>
      </c>
      <c r="L19" s="429">
        <v>109.451</v>
      </c>
      <c r="M19" s="429">
        <v>230.758</v>
      </c>
      <c r="N19" s="429">
        <v>0.012</v>
      </c>
      <c r="O19" s="428">
        <v>0.339</v>
      </c>
      <c r="P19" s="429">
        <v>235.493</v>
      </c>
      <c r="Q19" s="429">
        <v>0.565</v>
      </c>
      <c r="R19" s="429">
        <v>0.029</v>
      </c>
      <c r="S19" s="429">
        <v>0</v>
      </c>
      <c r="T19" s="429">
        <v>107.293</v>
      </c>
      <c r="U19" s="429">
        <v>45.13</v>
      </c>
      <c r="V19" s="429">
        <v>34.789</v>
      </c>
      <c r="W19" s="429">
        <v>1.131</v>
      </c>
      <c r="X19" s="429">
        <v>0.073</v>
      </c>
      <c r="Y19" s="429">
        <v>0.008</v>
      </c>
      <c r="Z19" s="429">
        <v>0.005</v>
      </c>
      <c r="AA19" s="429">
        <v>286.599</v>
      </c>
      <c r="AB19" s="429">
        <v>253.22</v>
      </c>
      <c r="AC19" s="429">
        <v>458.131</v>
      </c>
      <c r="AD19" s="426" t="s">
        <v>324</v>
      </c>
    </row>
    <row r="20" spans="2:30" ht="15" customHeight="1">
      <c r="B20" s="420" t="s">
        <v>325</v>
      </c>
      <c r="C20" s="430">
        <v>24.843</v>
      </c>
      <c r="D20" s="430">
        <v>8.588</v>
      </c>
      <c r="E20" s="430">
        <v>113.756</v>
      </c>
      <c r="F20" s="430">
        <v>165.449</v>
      </c>
      <c r="G20" s="430">
        <v>184.453</v>
      </c>
      <c r="H20" s="430">
        <v>34.875</v>
      </c>
      <c r="I20" s="430">
        <v>157.977</v>
      </c>
      <c r="J20" s="430">
        <v>44.054</v>
      </c>
      <c r="K20" s="430">
        <v>33.838</v>
      </c>
      <c r="L20" s="430">
        <v>2.494</v>
      </c>
      <c r="M20" s="430">
        <v>10.35</v>
      </c>
      <c r="N20" s="430">
        <v>0.973</v>
      </c>
      <c r="O20" s="430">
        <v>235.151</v>
      </c>
      <c r="P20" s="428">
        <v>0.133</v>
      </c>
      <c r="Q20" s="430">
        <v>0.061</v>
      </c>
      <c r="R20" s="430">
        <v>0.301</v>
      </c>
      <c r="S20" s="430">
        <v>3.231</v>
      </c>
      <c r="T20" s="430">
        <v>3.949</v>
      </c>
      <c r="U20" s="430">
        <v>35.923</v>
      </c>
      <c r="V20" s="430">
        <v>52.114</v>
      </c>
      <c r="W20" s="430">
        <v>1.329</v>
      </c>
      <c r="X20" s="430">
        <v>0.186</v>
      </c>
      <c r="Y20" s="430">
        <v>0</v>
      </c>
      <c r="Z20" s="430">
        <v>0.085</v>
      </c>
      <c r="AA20" s="430">
        <v>76.573</v>
      </c>
      <c r="AB20" s="430">
        <v>19.496</v>
      </c>
      <c r="AC20" s="430">
        <v>320.413</v>
      </c>
      <c r="AD20" s="426" t="s">
        <v>325</v>
      </c>
    </row>
    <row r="21" spans="2:30" ht="15" customHeight="1">
      <c r="B21" s="420" t="s">
        <v>338</v>
      </c>
      <c r="C21" s="429">
        <v>0.541</v>
      </c>
      <c r="D21" s="429">
        <v>6.476</v>
      </c>
      <c r="E21" s="429">
        <v>15.231</v>
      </c>
      <c r="F21" s="429">
        <v>53.882</v>
      </c>
      <c r="G21" s="429">
        <v>214.937</v>
      </c>
      <c r="H21" s="429">
        <v>0</v>
      </c>
      <c r="I21" s="429">
        <v>13.253</v>
      </c>
      <c r="J21" s="429">
        <v>46.572</v>
      </c>
      <c r="K21" s="429">
        <v>198.727</v>
      </c>
      <c r="L21" s="429">
        <v>95.782</v>
      </c>
      <c r="M21" s="429">
        <v>85.822</v>
      </c>
      <c r="N21" s="429">
        <v>7.604</v>
      </c>
      <c r="O21" s="429">
        <v>0.594</v>
      </c>
      <c r="P21" s="429">
        <v>0.03</v>
      </c>
      <c r="Q21" s="428">
        <v>0.493</v>
      </c>
      <c r="R21" s="429">
        <v>0.182</v>
      </c>
      <c r="S21" s="429">
        <v>2.587</v>
      </c>
      <c r="T21" s="429">
        <v>71.705</v>
      </c>
      <c r="U21" s="429">
        <v>55.609</v>
      </c>
      <c r="V21" s="429">
        <v>0.269</v>
      </c>
      <c r="W21" s="429">
        <v>133.374</v>
      </c>
      <c r="X21" s="429">
        <v>0.519</v>
      </c>
      <c r="Y21" s="429">
        <v>0</v>
      </c>
      <c r="Z21" s="429">
        <v>0.042</v>
      </c>
      <c r="AA21" s="429">
        <v>0.109</v>
      </c>
      <c r="AB21" s="429">
        <v>0</v>
      </c>
      <c r="AC21" s="429">
        <v>200.194</v>
      </c>
      <c r="AD21" s="426" t="s">
        <v>338</v>
      </c>
    </row>
    <row r="22" spans="2:30" ht="15" customHeight="1">
      <c r="B22" s="420" t="s">
        <v>327</v>
      </c>
      <c r="C22" s="430">
        <v>263.484</v>
      </c>
      <c r="D22" s="430">
        <v>134.596</v>
      </c>
      <c r="E22" s="430">
        <v>153.486</v>
      </c>
      <c r="F22" s="430">
        <v>181.261</v>
      </c>
      <c r="G22" s="430">
        <v>1301.762</v>
      </c>
      <c r="H22" s="430">
        <v>0</v>
      </c>
      <c r="I22" s="430">
        <v>221.989</v>
      </c>
      <c r="J22" s="430">
        <v>259.097</v>
      </c>
      <c r="K22" s="430">
        <v>289.099</v>
      </c>
      <c r="L22" s="430">
        <v>484.426</v>
      </c>
      <c r="M22" s="430">
        <v>532.909</v>
      </c>
      <c r="N22" s="430">
        <v>65.261</v>
      </c>
      <c r="O22" s="430">
        <v>0.008</v>
      </c>
      <c r="P22" s="430">
        <v>0.3</v>
      </c>
      <c r="Q22" s="430">
        <v>0.228</v>
      </c>
      <c r="R22" s="428">
        <v>0</v>
      </c>
      <c r="S22" s="430">
        <v>16.765</v>
      </c>
      <c r="T22" s="430">
        <v>369.453</v>
      </c>
      <c r="U22" s="430">
        <v>63.406</v>
      </c>
      <c r="V22" s="430">
        <v>116.518</v>
      </c>
      <c r="W22" s="430">
        <v>53.907</v>
      </c>
      <c r="X22" s="430">
        <v>259.327</v>
      </c>
      <c r="Y22" s="430">
        <v>13.488</v>
      </c>
      <c r="Z22" s="430">
        <v>0.204</v>
      </c>
      <c r="AA22" s="430">
        <v>182.364</v>
      </c>
      <c r="AB22" s="430">
        <v>301.707</v>
      </c>
      <c r="AC22" s="430">
        <v>945.674</v>
      </c>
      <c r="AD22" s="426" t="s">
        <v>327</v>
      </c>
    </row>
    <row r="23" spans="2:30" ht="15" customHeight="1">
      <c r="B23" s="420" t="s">
        <v>328</v>
      </c>
      <c r="C23" s="429">
        <v>70.216</v>
      </c>
      <c r="D23" s="429">
        <v>10.518</v>
      </c>
      <c r="E23" s="429">
        <v>8.88</v>
      </c>
      <c r="F23" s="429">
        <v>32.304</v>
      </c>
      <c r="G23" s="429">
        <v>416.583</v>
      </c>
      <c r="H23" s="429">
        <v>0.141</v>
      </c>
      <c r="I23" s="429">
        <v>51.625</v>
      </c>
      <c r="J23" s="429">
        <v>23.265</v>
      </c>
      <c r="K23" s="429">
        <v>115.1</v>
      </c>
      <c r="L23" s="429">
        <v>146.932</v>
      </c>
      <c r="M23" s="429">
        <v>498.413</v>
      </c>
      <c r="N23" s="429">
        <v>59.311</v>
      </c>
      <c r="O23" s="429">
        <v>0</v>
      </c>
      <c r="P23" s="429">
        <v>3.071</v>
      </c>
      <c r="Q23" s="429">
        <v>2.605</v>
      </c>
      <c r="R23" s="429">
        <v>15.245</v>
      </c>
      <c r="S23" s="428">
        <v>0</v>
      </c>
      <c r="T23" s="429">
        <v>72.243</v>
      </c>
      <c r="U23" s="429">
        <v>57.934</v>
      </c>
      <c r="V23" s="429">
        <v>6.677</v>
      </c>
      <c r="W23" s="429">
        <v>3.516</v>
      </c>
      <c r="X23" s="429">
        <v>4.44</v>
      </c>
      <c r="Y23" s="429">
        <v>7.31</v>
      </c>
      <c r="Z23" s="429">
        <v>0.36</v>
      </c>
      <c r="AA23" s="429">
        <v>11.068</v>
      </c>
      <c r="AB23" s="429">
        <v>54.173</v>
      </c>
      <c r="AC23" s="429">
        <v>999.631</v>
      </c>
      <c r="AD23" s="426" t="s">
        <v>328</v>
      </c>
    </row>
    <row r="24" spans="2:30" ht="15" customHeight="1">
      <c r="B24" s="420" t="s">
        <v>339</v>
      </c>
      <c r="C24" s="430">
        <v>193.706</v>
      </c>
      <c r="D24" s="430">
        <v>140.709</v>
      </c>
      <c r="E24" s="430">
        <v>408.133</v>
      </c>
      <c r="F24" s="430">
        <v>928.695</v>
      </c>
      <c r="G24" s="430">
        <v>2623.356</v>
      </c>
      <c r="H24" s="430">
        <v>42.335</v>
      </c>
      <c r="I24" s="430">
        <v>698.344</v>
      </c>
      <c r="J24" s="430">
        <v>1275.872</v>
      </c>
      <c r="K24" s="430">
        <v>4332.573</v>
      </c>
      <c r="L24" s="430">
        <v>2464.608</v>
      </c>
      <c r="M24" s="430">
        <v>2623.683</v>
      </c>
      <c r="N24" s="430">
        <v>101.777</v>
      </c>
      <c r="O24" s="430">
        <v>108.135</v>
      </c>
      <c r="P24" s="430">
        <v>3.951</v>
      </c>
      <c r="Q24" s="430">
        <v>72.054</v>
      </c>
      <c r="R24" s="430">
        <v>372.05</v>
      </c>
      <c r="S24" s="430">
        <v>74.121</v>
      </c>
      <c r="T24" s="428">
        <v>2.934</v>
      </c>
      <c r="U24" s="430">
        <v>526.665</v>
      </c>
      <c r="V24" s="430">
        <v>322.614</v>
      </c>
      <c r="W24" s="430">
        <v>950.318</v>
      </c>
      <c r="X24" s="430">
        <v>270.384</v>
      </c>
      <c r="Y24" s="430">
        <v>26.969</v>
      </c>
      <c r="Z24" s="430">
        <v>4.947</v>
      </c>
      <c r="AA24" s="430">
        <v>420.358</v>
      </c>
      <c r="AB24" s="430">
        <v>907.595</v>
      </c>
      <c r="AC24" s="430">
        <v>7000.671</v>
      </c>
      <c r="AD24" s="426" t="s">
        <v>339</v>
      </c>
    </row>
    <row r="25" spans="2:30" ht="15" customHeight="1">
      <c r="B25" s="420" t="s">
        <v>271</v>
      </c>
      <c r="C25" s="429">
        <v>411.322</v>
      </c>
      <c r="D25" s="429">
        <v>314.46</v>
      </c>
      <c r="E25" s="429">
        <v>125.416</v>
      </c>
      <c r="F25" s="429">
        <v>310.104</v>
      </c>
      <c r="G25" s="429">
        <v>5559.843</v>
      </c>
      <c r="H25" s="429">
        <v>4.793</v>
      </c>
      <c r="I25" s="429">
        <v>147.529</v>
      </c>
      <c r="J25" s="429">
        <v>755.078</v>
      </c>
      <c r="K25" s="429">
        <v>1064.012</v>
      </c>
      <c r="L25" s="429">
        <v>901.753</v>
      </c>
      <c r="M25" s="429">
        <v>881.875</v>
      </c>
      <c r="N25" s="429">
        <v>154.13</v>
      </c>
      <c r="O25" s="429">
        <v>44.416</v>
      </c>
      <c r="P25" s="429">
        <v>35.771</v>
      </c>
      <c r="Q25" s="429">
        <v>55.284</v>
      </c>
      <c r="R25" s="429">
        <v>63.511</v>
      </c>
      <c r="S25" s="429">
        <v>57.898</v>
      </c>
      <c r="T25" s="429">
        <v>520.864</v>
      </c>
      <c r="U25" s="428">
        <v>690.616</v>
      </c>
      <c r="V25" s="429">
        <v>228.844</v>
      </c>
      <c r="W25" s="429">
        <v>81.62</v>
      </c>
      <c r="X25" s="429">
        <v>411.929</v>
      </c>
      <c r="Y25" s="429">
        <v>59.147</v>
      </c>
      <c r="Z25" s="429">
        <v>23.272</v>
      </c>
      <c r="AA25" s="429">
        <v>197.401</v>
      </c>
      <c r="AB25" s="429">
        <v>371.494</v>
      </c>
      <c r="AC25" s="429">
        <v>1733.366</v>
      </c>
      <c r="AD25" s="426" t="s">
        <v>271</v>
      </c>
    </row>
    <row r="26" spans="2:30" ht="15" customHeight="1">
      <c r="B26" s="420" t="s">
        <v>330</v>
      </c>
      <c r="C26" s="430">
        <v>359.392</v>
      </c>
      <c r="D26" s="430">
        <v>148.022</v>
      </c>
      <c r="E26" s="430">
        <v>171.664</v>
      </c>
      <c r="F26" s="430">
        <v>305.447</v>
      </c>
      <c r="G26" s="430">
        <v>2667.21</v>
      </c>
      <c r="H26" s="430">
        <v>0.432</v>
      </c>
      <c r="I26" s="430">
        <v>883.794</v>
      </c>
      <c r="J26" s="430">
        <v>540.795</v>
      </c>
      <c r="K26" s="430">
        <v>640.023</v>
      </c>
      <c r="L26" s="430">
        <v>721.815</v>
      </c>
      <c r="M26" s="430">
        <v>846.737</v>
      </c>
      <c r="N26" s="430">
        <v>53.324</v>
      </c>
      <c r="O26" s="430">
        <v>34.927</v>
      </c>
      <c r="P26" s="430">
        <v>52.201</v>
      </c>
      <c r="Q26" s="430">
        <v>0.382</v>
      </c>
      <c r="R26" s="430">
        <v>115.225</v>
      </c>
      <c r="S26" s="430">
        <v>6.586</v>
      </c>
      <c r="T26" s="430">
        <v>321.933</v>
      </c>
      <c r="U26" s="430">
        <v>225.001</v>
      </c>
      <c r="V26" s="428">
        <v>862.315</v>
      </c>
      <c r="W26" s="430">
        <v>70.613</v>
      </c>
      <c r="X26" s="430">
        <v>48.397</v>
      </c>
      <c r="Y26" s="430">
        <v>8.99</v>
      </c>
      <c r="Z26" s="430">
        <v>1.109</v>
      </c>
      <c r="AA26" s="430">
        <v>171.295</v>
      </c>
      <c r="AB26" s="430">
        <v>550.438</v>
      </c>
      <c r="AC26" s="430">
        <v>3609.543</v>
      </c>
      <c r="AD26" s="426" t="s">
        <v>330</v>
      </c>
    </row>
    <row r="27" spans="2:30" ht="15" customHeight="1">
      <c r="B27" s="420" t="s">
        <v>331</v>
      </c>
      <c r="C27" s="429">
        <v>699.984</v>
      </c>
      <c r="D27" s="429">
        <v>6.883</v>
      </c>
      <c r="E27" s="429">
        <v>69.8</v>
      </c>
      <c r="F27" s="429">
        <v>206.911</v>
      </c>
      <c r="G27" s="429">
        <v>2380.741</v>
      </c>
      <c r="H27" s="429">
        <v>3.106</v>
      </c>
      <c r="I27" s="429">
        <v>601.982</v>
      </c>
      <c r="J27" s="429">
        <v>9.199</v>
      </c>
      <c r="K27" s="429">
        <v>2739.142</v>
      </c>
      <c r="L27" s="429">
        <v>2507.935</v>
      </c>
      <c r="M27" s="429">
        <v>948.976</v>
      </c>
      <c r="N27" s="429">
        <v>1.563</v>
      </c>
      <c r="O27" s="429">
        <v>1.278</v>
      </c>
      <c r="P27" s="429">
        <v>1.331</v>
      </c>
      <c r="Q27" s="429">
        <v>145.993</v>
      </c>
      <c r="R27" s="429">
        <v>45.638</v>
      </c>
      <c r="S27" s="429">
        <v>3.392</v>
      </c>
      <c r="T27" s="429">
        <v>952.99</v>
      </c>
      <c r="U27" s="429">
        <v>82.187</v>
      </c>
      <c r="V27" s="429">
        <v>73.043</v>
      </c>
      <c r="W27" s="428">
        <v>3003.822</v>
      </c>
      <c r="X27" s="429">
        <v>28.531</v>
      </c>
      <c r="Y27" s="429">
        <v>0.086</v>
      </c>
      <c r="Z27" s="429">
        <v>3.571</v>
      </c>
      <c r="AA27" s="429">
        <v>149.782</v>
      </c>
      <c r="AB27" s="429">
        <v>137</v>
      </c>
      <c r="AC27" s="429">
        <v>4969.448</v>
      </c>
      <c r="AD27" s="426" t="s">
        <v>331</v>
      </c>
    </row>
    <row r="28" spans="2:30" ht="15" customHeight="1">
      <c r="B28" s="420" t="s">
        <v>332</v>
      </c>
      <c r="C28" s="430">
        <v>195.201</v>
      </c>
      <c r="D28" s="430">
        <v>33.11</v>
      </c>
      <c r="E28" s="430">
        <v>102.729</v>
      </c>
      <c r="F28" s="430">
        <v>23.035</v>
      </c>
      <c r="G28" s="430">
        <v>955.941</v>
      </c>
      <c r="H28" s="430">
        <v>0</v>
      </c>
      <c r="I28" s="430">
        <v>52.115</v>
      </c>
      <c r="J28" s="430">
        <v>282.125</v>
      </c>
      <c r="K28" s="430">
        <v>959.623</v>
      </c>
      <c r="L28" s="430">
        <v>541.474</v>
      </c>
      <c r="M28" s="430">
        <v>1609.968</v>
      </c>
      <c r="N28" s="430">
        <v>95.291</v>
      </c>
      <c r="O28" s="430">
        <v>0.036</v>
      </c>
      <c r="P28" s="430">
        <v>0.171</v>
      </c>
      <c r="Q28" s="430">
        <v>0.132</v>
      </c>
      <c r="R28" s="430">
        <v>180.742</v>
      </c>
      <c r="S28" s="430">
        <v>3.489</v>
      </c>
      <c r="T28" s="430">
        <v>267.548</v>
      </c>
      <c r="U28" s="430">
        <v>371.707</v>
      </c>
      <c r="V28" s="430">
        <v>52.522</v>
      </c>
      <c r="W28" s="430">
        <v>26.094</v>
      </c>
      <c r="X28" s="428">
        <v>624.581</v>
      </c>
      <c r="Y28" s="430">
        <v>4.648</v>
      </c>
      <c r="Z28" s="430">
        <v>2.492</v>
      </c>
      <c r="AA28" s="430">
        <v>35.35</v>
      </c>
      <c r="AB28" s="430">
        <v>0.133</v>
      </c>
      <c r="AC28" s="430">
        <v>527.262</v>
      </c>
      <c r="AD28" s="426" t="s">
        <v>332</v>
      </c>
    </row>
    <row r="29" spans="2:30" ht="15" customHeight="1">
      <c r="B29" s="420" t="s">
        <v>333</v>
      </c>
      <c r="C29" s="429">
        <v>59.245</v>
      </c>
      <c r="D29" s="429">
        <v>5.051</v>
      </c>
      <c r="E29" s="429">
        <v>30.977</v>
      </c>
      <c r="F29" s="429">
        <v>16.662</v>
      </c>
      <c r="G29" s="429">
        <v>186.443</v>
      </c>
      <c r="H29" s="429">
        <v>0.145</v>
      </c>
      <c r="I29" s="429">
        <v>2.671</v>
      </c>
      <c r="J29" s="429">
        <v>98.469</v>
      </c>
      <c r="K29" s="429">
        <v>15.546</v>
      </c>
      <c r="L29" s="429">
        <v>113.171</v>
      </c>
      <c r="M29" s="429">
        <v>1.966</v>
      </c>
      <c r="N29" s="429">
        <v>0</v>
      </c>
      <c r="O29" s="429">
        <v>0</v>
      </c>
      <c r="P29" s="429">
        <v>0</v>
      </c>
      <c r="Q29" s="429">
        <v>0</v>
      </c>
      <c r="R29" s="429">
        <v>12.348</v>
      </c>
      <c r="S29" s="429">
        <v>7.171</v>
      </c>
      <c r="T29" s="429">
        <v>26.507</v>
      </c>
      <c r="U29" s="429">
        <v>58.958</v>
      </c>
      <c r="V29" s="429">
        <v>8.982</v>
      </c>
      <c r="W29" s="429">
        <v>0.086</v>
      </c>
      <c r="X29" s="429">
        <v>3.926</v>
      </c>
      <c r="Y29" s="428">
        <v>0.072</v>
      </c>
      <c r="Z29" s="429">
        <v>0.067</v>
      </c>
      <c r="AA29" s="429">
        <v>20.405</v>
      </c>
      <c r="AB29" s="429">
        <v>7.885</v>
      </c>
      <c r="AC29" s="429">
        <v>139.268</v>
      </c>
      <c r="AD29" s="426" t="s">
        <v>333</v>
      </c>
    </row>
    <row r="30" spans="2:30" ht="15" customHeight="1">
      <c r="B30" s="420" t="s">
        <v>334</v>
      </c>
      <c r="C30" s="430">
        <v>37.884</v>
      </c>
      <c r="D30" s="430">
        <v>46.884</v>
      </c>
      <c r="E30" s="430">
        <v>178.585</v>
      </c>
      <c r="F30" s="430">
        <v>6.216</v>
      </c>
      <c r="G30" s="430">
        <v>62.239</v>
      </c>
      <c r="H30" s="430">
        <v>0</v>
      </c>
      <c r="I30" s="430">
        <v>71.329</v>
      </c>
      <c r="J30" s="430">
        <v>109.429</v>
      </c>
      <c r="K30" s="430">
        <v>79.486</v>
      </c>
      <c r="L30" s="430">
        <v>81.596</v>
      </c>
      <c r="M30" s="430">
        <v>213.146</v>
      </c>
      <c r="N30" s="430">
        <v>5.347</v>
      </c>
      <c r="O30" s="430">
        <v>0.01</v>
      </c>
      <c r="P30" s="430">
        <v>0.002</v>
      </c>
      <c r="Q30" s="430">
        <v>0.093</v>
      </c>
      <c r="R30" s="430">
        <v>0.125</v>
      </c>
      <c r="S30" s="430">
        <v>0.381</v>
      </c>
      <c r="T30" s="430">
        <v>4.648</v>
      </c>
      <c r="U30" s="430">
        <v>23.691</v>
      </c>
      <c r="V30" s="430">
        <v>0.393</v>
      </c>
      <c r="W30" s="430">
        <v>3.331</v>
      </c>
      <c r="X30" s="430">
        <v>2.988</v>
      </c>
      <c r="Y30" s="430">
        <v>0.036</v>
      </c>
      <c r="Z30" s="428">
        <v>105.831</v>
      </c>
      <c r="AA30" s="430">
        <v>0.591</v>
      </c>
      <c r="AB30" s="430">
        <v>41.305</v>
      </c>
      <c r="AC30" s="430">
        <v>533.105</v>
      </c>
      <c r="AD30" s="426" t="s">
        <v>334</v>
      </c>
    </row>
    <row r="31" spans="2:30" ht="15" customHeight="1">
      <c r="B31" s="420" t="s">
        <v>335</v>
      </c>
      <c r="C31" s="429">
        <v>180.999</v>
      </c>
      <c r="D31" s="429">
        <v>66.312</v>
      </c>
      <c r="E31" s="429">
        <v>132.111</v>
      </c>
      <c r="F31" s="429">
        <v>617.372</v>
      </c>
      <c r="G31" s="429">
        <v>1466.009</v>
      </c>
      <c r="H31" s="429">
        <v>150.994</v>
      </c>
      <c r="I31" s="429">
        <v>47.034</v>
      </c>
      <c r="J31" s="429">
        <v>351.589</v>
      </c>
      <c r="K31" s="429">
        <v>958.499</v>
      </c>
      <c r="L31" s="429">
        <v>506.624</v>
      </c>
      <c r="M31" s="429">
        <v>435.33</v>
      </c>
      <c r="N31" s="429">
        <v>60.999</v>
      </c>
      <c r="O31" s="429">
        <v>281.328</v>
      </c>
      <c r="P31" s="429">
        <v>76.633</v>
      </c>
      <c r="Q31" s="429">
        <v>0.157</v>
      </c>
      <c r="R31" s="429">
        <v>180.084</v>
      </c>
      <c r="S31" s="429">
        <v>11.361</v>
      </c>
      <c r="T31" s="429">
        <v>417.02</v>
      </c>
      <c r="U31" s="429">
        <v>196.469</v>
      </c>
      <c r="V31" s="429">
        <v>171.07</v>
      </c>
      <c r="W31" s="429">
        <v>146.849</v>
      </c>
      <c r="X31" s="429">
        <v>32.382</v>
      </c>
      <c r="Y31" s="429">
        <v>20.317</v>
      </c>
      <c r="Z31" s="429">
        <v>0.671</v>
      </c>
      <c r="AA31" s="428">
        <v>2400.575</v>
      </c>
      <c r="AB31" s="429">
        <v>1105.814</v>
      </c>
      <c r="AC31" s="429">
        <v>937.445</v>
      </c>
      <c r="AD31" s="426" t="s">
        <v>335</v>
      </c>
    </row>
    <row r="32" spans="2:30" ht="15" customHeight="1">
      <c r="B32" s="420" t="s">
        <v>336</v>
      </c>
      <c r="C32" s="430">
        <v>360.897</v>
      </c>
      <c r="D32" s="430">
        <v>75.582</v>
      </c>
      <c r="E32" s="430">
        <v>216.282</v>
      </c>
      <c r="F32" s="430">
        <v>1412.794</v>
      </c>
      <c r="G32" s="430">
        <v>2538.345</v>
      </c>
      <c r="H32" s="430">
        <v>130.234</v>
      </c>
      <c r="I32" s="430">
        <v>108.607</v>
      </c>
      <c r="J32" s="430">
        <v>651.589</v>
      </c>
      <c r="K32" s="430">
        <v>1689.45</v>
      </c>
      <c r="L32" s="430">
        <v>940.106</v>
      </c>
      <c r="M32" s="430">
        <v>725.833</v>
      </c>
      <c r="N32" s="430">
        <v>202.26</v>
      </c>
      <c r="O32" s="430">
        <v>249.932</v>
      </c>
      <c r="P32" s="430">
        <v>19.327</v>
      </c>
      <c r="Q32" s="430">
        <v>0.072</v>
      </c>
      <c r="R32" s="430">
        <v>307.482</v>
      </c>
      <c r="S32" s="430">
        <v>54.558</v>
      </c>
      <c r="T32" s="430">
        <v>846.882</v>
      </c>
      <c r="U32" s="430">
        <v>371.964</v>
      </c>
      <c r="V32" s="430">
        <v>553.965</v>
      </c>
      <c r="W32" s="430">
        <v>137.438</v>
      </c>
      <c r="X32" s="430">
        <v>0.352</v>
      </c>
      <c r="Y32" s="430">
        <v>7.781</v>
      </c>
      <c r="Z32" s="430">
        <v>41.587</v>
      </c>
      <c r="AA32" s="430">
        <v>1111.015</v>
      </c>
      <c r="AB32" s="428">
        <v>5965.466</v>
      </c>
      <c r="AC32" s="430">
        <v>2071.112</v>
      </c>
      <c r="AD32" s="426" t="s">
        <v>336</v>
      </c>
    </row>
    <row r="33" spans="2:30" ht="15" customHeight="1">
      <c r="B33" s="421" t="s">
        <v>337</v>
      </c>
      <c r="C33" s="431">
        <v>1185.34</v>
      </c>
      <c r="D33" s="432">
        <v>880.83</v>
      </c>
      <c r="E33" s="432">
        <v>1515.628</v>
      </c>
      <c r="F33" s="432">
        <v>2457.029</v>
      </c>
      <c r="G33" s="432">
        <v>10708.998</v>
      </c>
      <c r="H33" s="432">
        <v>99.236</v>
      </c>
      <c r="I33" s="432">
        <v>10839.198</v>
      </c>
      <c r="J33" s="432">
        <v>4874.126</v>
      </c>
      <c r="K33" s="432">
        <v>30423.212</v>
      </c>
      <c r="L33" s="432">
        <v>11162.016</v>
      </c>
      <c r="M33" s="432">
        <v>9914.107</v>
      </c>
      <c r="N33" s="432">
        <v>2702.559</v>
      </c>
      <c r="O33" s="432">
        <v>458.37</v>
      </c>
      <c r="P33" s="432">
        <v>318.534</v>
      </c>
      <c r="Q33" s="432">
        <v>203.228</v>
      </c>
      <c r="R33" s="432">
        <v>960.754</v>
      </c>
      <c r="S33" s="432">
        <v>1022.969</v>
      </c>
      <c r="T33" s="432">
        <v>6970.161</v>
      </c>
      <c r="U33" s="432">
        <v>1745.201</v>
      </c>
      <c r="V33" s="432">
        <v>4228.339</v>
      </c>
      <c r="W33" s="432">
        <v>4937.859</v>
      </c>
      <c r="X33" s="432">
        <v>552.845</v>
      </c>
      <c r="Y33" s="432">
        <v>139.069</v>
      </c>
      <c r="Z33" s="432">
        <v>563.008</v>
      </c>
      <c r="AA33" s="432">
        <v>944.83</v>
      </c>
      <c r="AB33" s="432">
        <v>2073.555</v>
      </c>
      <c r="AC33" s="433">
        <v>22912.879</v>
      </c>
      <c r="AD33" s="427" t="s">
        <v>337</v>
      </c>
    </row>
    <row r="34" ht="8.25" customHeight="1"/>
    <row r="35" ht="12.75">
      <c r="B35" s="5" t="s">
        <v>341</v>
      </c>
    </row>
    <row r="36" spans="2:3" ht="12.75">
      <c r="B36" s="106" t="s">
        <v>615</v>
      </c>
      <c r="C36" t="s">
        <v>616</v>
      </c>
    </row>
  </sheetData>
  <mergeCells count="3">
    <mergeCell ref="B2:AD2"/>
    <mergeCell ref="B3:AD3"/>
    <mergeCell ref="B4:AD4"/>
  </mergeCells>
  <printOptions horizontalCentered="1" verticalCentered="1"/>
  <pageMargins left="0.4724409448818898" right="0.4724409448818898" top="0.3937007874015748" bottom="0.3937007874015748" header="0" footer="0"/>
  <pageSetup horizontalDpi="600" verticalDpi="600" orientation="landscape" paperSize="9" r:id="rId1"/>
  <colBreaks count="1" manualBreakCount="1">
    <brk id="16" max="65535" man="1"/>
  </colBreaks>
</worksheet>
</file>

<file path=xl/worksheets/sheet20.xml><?xml version="1.0" encoding="utf-8"?>
<worksheet xmlns="http://schemas.openxmlformats.org/spreadsheetml/2006/main" xmlns:r="http://schemas.openxmlformats.org/officeDocument/2006/relationships">
  <dimension ref="B1:I29"/>
  <sheetViews>
    <sheetView workbookViewId="0" topLeftCell="A1">
      <selection activeCell="A1" sqref="A1:IV16384"/>
    </sheetView>
  </sheetViews>
  <sheetFormatPr defaultColWidth="9.140625" defaultRowHeight="12.75"/>
  <cols>
    <col min="1" max="1" width="2.00390625" style="0" customWidth="1"/>
    <col min="2" max="2" width="5.28125" style="0" customWidth="1"/>
    <col min="3" max="8" width="8.7109375" style="0" customWidth="1"/>
    <col min="9" max="9" width="7.28125" style="0" customWidth="1"/>
  </cols>
  <sheetData>
    <row r="1" ht="15.75">
      <c r="H1" s="39" t="s">
        <v>614</v>
      </c>
    </row>
    <row r="2" spans="2:8" ht="15" customHeight="1">
      <c r="B2" s="756" t="s">
        <v>409</v>
      </c>
      <c r="C2" s="756"/>
      <c r="D2" s="756"/>
      <c r="E2" s="756"/>
      <c r="F2" s="756"/>
      <c r="G2" s="756"/>
      <c r="H2" s="756"/>
    </row>
    <row r="3" spans="2:8" ht="15" customHeight="1">
      <c r="B3" s="867" t="s">
        <v>144</v>
      </c>
      <c r="C3" s="867"/>
      <c r="D3" s="867"/>
      <c r="E3" s="867"/>
      <c r="F3" s="867"/>
      <c r="G3" s="867"/>
      <c r="H3" s="867"/>
    </row>
    <row r="4" spans="2:8" ht="15" customHeight="1">
      <c r="B4" s="390"/>
      <c r="C4" s="390"/>
      <c r="D4" s="390"/>
      <c r="E4" s="390"/>
      <c r="F4" s="390"/>
      <c r="G4" s="390"/>
      <c r="H4" s="390"/>
    </row>
    <row r="5" spans="3:8" ht="12.75">
      <c r="C5" s="868" t="s">
        <v>160</v>
      </c>
      <c r="D5" s="872"/>
      <c r="E5" s="872"/>
      <c r="F5" s="869"/>
      <c r="G5" s="868" t="s">
        <v>161</v>
      </c>
      <c r="H5" s="869"/>
    </row>
    <row r="6" spans="3:8" ht="12.75" customHeight="1">
      <c r="C6" s="812" t="s">
        <v>162</v>
      </c>
      <c r="D6" s="813"/>
      <c r="E6" s="814"/>
      <c r="F6" s="129" t="s">
        <v>396</v>
      </c>
      <c r="G6" s="252" t="s">
        <v>394</v>
      </c>
      <c r="H6" s="870" t="s">
        <v>168</v>
      </c>
    </row>
    <row r="7" spans="3:8" ht="12.75" customHeight="1">
      <c r="C7" s="330"/>
      <c r="D7" s="331"/>
      <c r="E7" s="129"/>
      <c r="F7" s="129" t="s">
        <v>395</v>
      </c>
      <c r="G7" s="252" t="s">
        <v>395</v>
      </c>
      <c r="H7" s="870"/>
    </row>
    <row r="8" spans="3:8" ht="12.75" customHeight="1">
      <c r="C8" s="830" t="s">
        <v>163</v>
      </c>
      <c r="D8" s="871"/>
      <c r="E8" s="78" t="s">
        <v>168</v>
      </c>
      <c r="F8" s="202" t="s">
        <v>299</v>
      </c>
      <c r="G8" s="252"/>
      <c r="H8" s="870"/>
    </row>
    <row r="9" spans="3:8" ht="12.75">
      <c r="C9" s="130" t="s">
        <v>300</v>
      </c>
      <c r="D9" s="160" t="s">
        <v>301</v>
      </c>
      <c r="E9" s="702"/>
      <c r="F9" s="129"/>
      <c r="G9" s="252"/>
      <c r="H9" s="870"/>
    </row>
    <row r="10" spans="3:8" ht="12.75">
      <c r="C10" s="131">
        <v>1000</v>
      </c>
      <c r="D10" s="166">
        <v>1000</v>
      </c>
      <c r="E10" s="703">
        <v>1000</v>
      </c>
      <c r="F10" s="122" t="s">
        <v>273</v>
      </c>
      <c r="G10" s="131" t="s">
        <v>273</v>
      </c>
      <c r="H10" s="122" t="s">
        <v>1</v>
      </c>
    </row>
    <row r="11" spans="2:8" ht="12.75">
      <c r="B11" s="190">
        <v>1995</v>
      </c>
      <c r="C11" s="231">
        <v>1223</v>
      </c>
      <c r="D11" s="704">
        <v>23</v>
      </c>
      <c r="E11" s="705">
        <v>391</v>
      </c>
      <c r="F11" s="293">
        <v>4.2</v>
      </c>
      <c r="G11" s="225">
        <v>2.92</v>
      </c>
      <c r="H11" s="228">
        <v>1411</v>
      </c>
    </row>
    <row r="12" spans="2:8" ht="12.75">
      <c r="B12" s="185">
        <v>1996</v>
      </c>
      <c r="C12" s="232">
        <v>2077</v>
      </c>
      <c r="D12" s="706">
        <v>58</v>
      </c>
      <c r="E12" s="707">
        <v>519</v>
      </c>
      <c r="F12" s="296">
        <v>7.9</v>
      </c>
      <c r="G12" s="226">
        <v>4.866</v>
      </c>
      <c r="H12" s="229">
        <v>2361</v>
      </c>
    </row>
    <row r="13" spans="2:8" ht="12.75">
      <c r="B13" s="185">
        <v>1997</v>
      </c>
      <c r="C13" s="232">
        <v>2329</v>
      </c>
      <c r="D13" s="706">
        <v>54</v>
      </c>
      <c r="E13" s="707">
        <v>268</v>
      </c>
      <c r="F13" s="296">
        <v>8.6</v>
      </c>
      <c r="G13" s="226">
        <v>6.004</v>
      </c>
      <c r="H13" s="229">
        <v>2925</v>
      </c>
    </row>
    <row r="14" spans="2:8" ht="12.75">
      <c r="B14" s="185">
        <v>1998</v>
      </c>
      <c r="C14" s="232">
        <v>3351</v>
      </c>
      <c r="D14" s="706">
        <v>97</v>
      </c>
      <c r="E14" s="707">
        <v>705</v>
      </c>
      <c r="F14" s="296">
        <v>12.2</v>
      </c>
      <c r="G14" s="226">
        <v>6.307</v>
      </c>
      <c r="H14" s="229">
        <v>3141</v>
      </c>
    </row>
    <row r="15" spans="2:8" ht="12.75">
      <c r="B15" s="185">
        <v>1999</v>
      </c>
      <c r="C15" s="232">
        <v>3260</v>
      </c>
      <c r="D15" s="706">
        <v>82</v>
      </c>
      <c r="E15" s="707">
        <v>839</v>
      </c>
      <c r="F15" s="708">
        <v>10.8</v>
      </c>
      <c r="G15" s="226">
        <v>6.593</v>
      </c>
      <c r="H15" s="229">
        <v>2865</v>
      </c>
    </row>
    <row r="16" spans="2:8" ht="12.75">
      <c r="B16" s="185">
        <v>2000</v>
      </c>
      <c r="C16" s="232">
        <v>2784.493</v>
      </c>
      <c r="D16" s="706">
        <v>79.46</v>
      </c>
      <c r="E16" s="707">
        <v>1133</v>
      </c>
      <c r="F16" s="709">
        <v>10.1</v>
      </c>
      <c r="G16" s="226">
        <v>7.13</v>
      </c>
      <c r="H16" s="229">
        <v>2947</v>
      </c>
    </row>
    <row r="17" spans="2:8" ht="12.75">
      <c r="B17" s="185">
        <v>2001</v>
      </c>
      <c r="C17" s="232">
        <v>2529.757</v>
      </c>
      <c r="D17" s="706">
        <v>75.502</v>
      </c>
      <c r="E17" s="707">
        <v>1198</v>
      </c>
      <c r="F17" s="709">
        <v>9.3</v>
      </c>
      <c r="G17" s="226">
        <v>6.947</v>
      </c>
      <c r="H17" s="229">
        <v>2447</v>
      </c>
    </row>
    <row r="18" spans="2:8" ht="12.75">
      <c r="B18" s="185">
        <v>2002</v>
      </c>
      <c r="C18" s="232">
        <v>2335.625</v>
      </c>
      <c r="D18" s="706">
        <v>71.911</v>
      </c>
      <c r="E18" s="707">
        <v>1231.1</v>
      </c>
      <c r="F18" s="709">
        <v>8.7</v>
      </c>
      <c r="G18" s="226">
        <v>6.603</v>
      </c>
      <c r="H18" s="229">
        <v>1464</v>
      </c>
    </row>
    <row r="19" spans="2:8" ht="12.75">
      <c r="B19" s="185">
        <v>2003</v>
      </c>
      <c r="C19" s="232">
        <v>2278.999</v>
      </c>
      <c r="D19" s="706">
        <v>71.942</v>
      </c>
      <c r="E19" s="707">
        <v>1284.875</v>
      </c>
      <c r="F19" s="709">
        <v>8.5</v>
      </c>
      <c r="G19" s="226">
        <v>6.314795</v>
      </c>
      <c r="H19" s="229">
        <v>1743.686</v>
      </c>
    </row>
    <row r="20" spans="2:8" ht="12.75">
      <c r="B20" s="185">
        <v>2004</v>
      </c>
      <c r="C20" s="232">
        <v>2101.323</v>
      </c>
      <c r="D20" s="706">
        <v>63.467</v>
      </c>
      <c r="E20" s="707">
        <v>1281.207</v>
      </c>
      <c r="F20" s="709">
        <v>7.8</v>
      </c>
      <c r="G20" s="226">
        <v>7.276675</v>
      </c>
      <c r="H20" s="229">
        <v>1899.175</v>
      </c>
    </row>
    <row r="21" spans="2:8" ht="12.75">
      <c r="B21" s="185">
        <v>2005</v>
      </c>
      <c r="C21" s="232">
        <v>2047.166</v>
      </c>
      <c r="D21" s="706">
        <v>77.267</v>
      </c>
      <c r="E21" s="707">
        <v>1308.786</v>
      </c>
      <c r="F21" s="709">
        <v>8.2</v>
      </c>
      <c r="G21" s="226">
        <v>7.454497</v>
      </c>
      <c r="H21" s="229">
        <v>1587.79</v>
      </c>
    </row>
    <row r="22" spans="2:8" ht="12.75">
      <c r="B22" s="185">
        <v>2006</v>
      </c>
      <c r="C22" s="232">
        <v>2021.543</v>
      </c>
      <c r="D22" s="706">
        <v>67.201</v>
      </c>
      <c r="E22" s="707">
        <v>1296.269</v>
      </c>
      <c r="F22" s="709">
        <v>7.7</v>
      </c>
      <c r="G22" s="226">
        <v>7.858337000000001</v>
      </c>
      <c r="H22" s="229">
        <v>1569.429</v>
      </c>
    </row>
    <row r="23" spans="2:8" ht="12.75">
      <c r="B23" s="185">
        <v>2007</v>
      </c>
      <c r="C23" s="232">
        <v>2141.573</v>
      </c>
      <c r="D23" s="706">
        <v>65.331</v>
      </c>
      <c r="E23" s="707">
        <v>1414.709</v>
      </c>
      <c r="F23" s="709">
        <v>7.9</v>
      </c>
      <c r="G23" s="226">
        <v>8.26098</v>
      </c>
      <c r="H23" s="229">
        <v>1213.647</v>
      </c>
    </row>
    <row r="24" spans="2:8" ht="12.75">
      <c r="B24" s="185">
        <v>2008</v>
      </c>
      <c r="C24" s="232">
        <v>1907.484</v>
      </c>
      <c r="D24" s="706">
        <v>55.751</v>
      </c>
      <c r="E24" s="707">
        <v>1254.282</v>
      </c>
      <c r="F24" s="709">
        <v>7</v>
      </c>
      <c r="G24" s="226">
        <v>9.113371</v>
      </c>
      <c r="H24" s="229">
        <v>1239.445</v>
      </c>
    </row>
    <row r="25" spans="2:8" ht="15" customHeight="1">
      <c r="B25" s="185">
        <v>2009</v>
      </c>
      <c r="C25" s="232">
        <v>1916.647</v>
      </c>
      <c r="D25" s="706">
        <v>54.547</v>
      </c>
      <c r="E25" s="707">
        <v>769.261</v>
      </c>
      <c r="F25" s="709">
        <v>6.9</v>
      </c>
      <c r="G25" s="226">
        <v>9.220233</v>
      </c>
      <c r="H25" s="229">
        <v>1181.089</v>
      </c>
    </row>
    <row r="26" spans="2:8" ht="12.75" customHeight="1">
      <c r="B26" s="186">
        <v>2010</v>
      </c>
      <c r="C26" s="233">
        <v>2125.259</v>
      </c>
      <c r="D26" s="710">
        <v>56.507</v>
      </c>
      <c r="E26" s="711">
        <v>1089.051</v>
      </c>
      <c r="F26" s="712">
        <v>7.5</v>
      </c>
      <c r="G26" s="227">
        <v>9.528558</v>
      </c>
      <c r="H26" s="230">
        <v>1128.079</v>
      </c>
    </row>
    <row r="27" spans="2:9" ht="24.75" customHeight="1">
      <c r="B27" s="5" t="s">
        <v>381</v>
      </c>
      <c r="C27" s="333"/>
      <c r="D27" s="334"/>
      <c r="E27" s="333"/>
      <c r="F27" s="295"/>
      <c r="G27" s="335"/>
      <c r="H27" s="333"/>
      <c r="I27" s="435"/>
    </row>
    <row r="28" spans="2:8" ht="12.75">
      <c r="B28" s="866" t="s">
        <v>380</v>
      </c>
      <c r="C28" s="866"/>
      <c r="D28" s="866"/>
      <c r="E28" s="866"/>
      <c r="F28" s="866"/>
      <c r="G28" s="866"/>
      <c r="H28" s="866"/>
    </row>
    <row r="29" spans="2:8" ht="27.75" customHeight="1">
      <c r="B29" s="797" t="s">
        <v>311</v>
      </c>
      <c r="C29" s="797"/>
      <c r="D29" s="797"/>
      <c r="E29" s="797"/>
      <c r="F29" s="797"/>
      <c r="G29" s="797"/>
      <c r="H29" s="797"/>
    </row>
  </sheetData>
  <mergeCells count="9">
    <mergeCell ref="B28:H28"/>
    <mergeCell ref="B29:H29"/>
    <mergeCell ref="B3:H3"/>
    <mergeCell ref="B2:H2"/>
    <mergeCell ref="G5:H5"/>
    <mergeCell ref="C6:E6"/>
    <mergeCell ref="H6:H9"/>
    <mergeCell ref="C8:D8"/>
    <mergeCell ref="C5:F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T55"/>
  <sheetViews>
    <sheetView workbookViewId="0" topLeftCell="A1">
      <selection activeCell="R15" sqref="R15"/>
    </sheetView>
  </sheetViews>
  <sheetFormatPr defaultColWidth="9.140625" defaultRowHeight="12.75"/>
  <cols>
    <col min="1" max="1" width="3.140625" style="0" customWidth="1"/>
    <col min="2" max="2" width="5.421875" style="609" customWidth="1"/>
    <col min="3" max="3" width="22.140625" style="0" customWidth="1"/>
    <col min="4" max="4" width="8.00390625" style="0" customWidth="1"/>
    <col min="5" max="5" width="10.140625" style="0" hidden="1" customWidth="1"/>
    <col min="6" max="6" width="6.8515625" style="0" customWidth="1"/>
    <col min="7" max="8" width="10.140625" style="0" hidden="1" customWidth="1"/>
    <col min="9" max="9" width="9.57421875" style="0" hidden="1" customWidth="1"/>
    <col min="10" max="10" width="10.8515625" style="0" hidden="1" customWidth="1"/>
    <col min="11" max="11" width="6.7109375" style="0" customWidth="1"/>
    <col min="12" max="15" width="7.140625" style="0" customWidth="1"/>
    <col min="16" max="16" width="6.140625" style="0" customWidth="1"/>
    <col min="17" max="20" width="16.7109375" style="0" bestFit="1" customWidth="1"/>
  </cols>
  <sheetData>
    <row r="1" spans="3:16" ht="14.25" customHeight="1">
      <c r="C1" s="34"/>
      <c r="D1" s="34"/>
      <c r="E1" s="19"/>
      <c r="F1" s="19"/>
      <c r="G1" s="19"/>
      <c r="H1" s="19"/>
      <c r="I1" s="19"/>
      <c r="J1" s="19"/>
      <c r="K1" s="19"/>
      <c r="L1" s="19"/>
      <c r="M1" s="19"/>
      <c r="N1" s="19"/>
      <c r="O1" s="19"/>
      <c r="P1" s="11" t="s">
        <v>598</v>
      </c>
    </row>
    <row r="2" spans="3:16" ht="30" customHeight="1">
      <c r="C2" s="784" t="s">
        <v>3</v>
      </c>
      <c r="D2" s="784"/>
      <c r="E2" s="784"/>
      <c r="F2" s="784"/>
      <c r="G2" s="784"/>
      <c r="H2" s="784"/>
      <c r="I2" s="784"/>
      <c r="J2" s="784"/>
      <c r="K2" s="784"/>
      <c r="L2" s="784"/>
      <c r="M2" s="784"/>
      <c r="N2" s="784"/>
      <c r="O2" s="784"/>
      <c r="P2" s="784"/>
    </row>
    <row r="3" spans="3:16" ht="15" customHeight="1">
      <c r="C3" s="785" t="s">
        <v>479</v>
      </c>
      <c r="D3" s="785"/>
      <c r="E3" s="785"/>
      <c r="F3" s="785"/>
      <c r="G3" s="785"/>
      <c r="H3" s="785"/>
      <c r="I3" s="785"/>
      <c r="J3" s="785"/>
      <c r="K3" s="785"/>
      <c r="L3" s="785"/>
      <c r="M3" s="785"/>
      <c r="N3" s="785"/>
      <c r="O3" s="785"/>
      <c r="P3" s="785"/>
    </row>
    <row r="4" spans="3:16" ht="12" customHeight="1">
      <c r="C4" s="786" t="s">
        <v>431</v>
      </c>
      <c r="D4" s="786"/>
      <c r="E4" s="786"/>
      <c r="F4" s="786"/>
      <c r="G4" s="786"/>
      <c r="H4" s="786"/>
      <c r="I4" s="786"/>
      <c r="J4" s="786"/>
      <c r="K4" s="786"/>
      <c r="L4" s="786"/>
      <c r="M4" s="786"/>
      <c r="N4" s="786"/>
      <c r="O4" s="786"/>
      <c r="P4" s="786"/>
    </row>
    <row r="5" spans="2:16" ht="12" customHeight="1">
      <c r="B5" s="777" t="s">
        <v>480</v>
      </c>
      <c r="C5" s="787" t="s">
        <v>4</v>
      </c>
      <c r="D5" s="56"/>
      <c r="E5" s="781">
        <v>1990</v>
      </c>
      <c r="F5" s="778">
        <v>2000</v>
      </c>
      <c r="G5" s="364"/>
      <c r="H5" s="364"/>
      <c r="I5" s="364"/>
      <c r="J5" s="364"/>
      <c r="K5" s="778">
        <v>2005</v>
      </c>
      <c r="L5" s="778">
        <v>2006</v>
      </c>
      <c r="M5" s="778">
        <v>2007</v>
      </c>
      <c r="N5" s="778">
        <v>2008</v>
      </c>
      <c r="O5" s="77"/>
      <c r="P5" s="118" t="s">
        <v>460</v>
      </c>
    </row>
    <row r="6" spans="2:16" ht="12" customHeight="1">
      <c r="B6" s="777"/>
      <c r="C6" s="788"/>
      <c r="D6" s="57"/>
      <c r="E6" s="782"/>
      <c r="F6" s="779"/>
      <c r="G6" s="108">
        <v>2001</v>
      </c>
      <c r="H6" s="108">
        <v>2002</v>
      </c>
      <c r="I6" s="108">
        <v>2003</v>
      </c>
      <c r="J6" s="108">
        <v>2004</v>
      </c>
      <c r="K6" s="779"/>
      <c r="L6" s="779"/>
      <c r="M6" s="779"/>
      <c r="N6" s="779"/>
      <c r="O6" s="78">
        <v>2009</v>
      </c>
      <c r="P6" s="264" t="s">
        <v>617</v>
      </c>
    </row>
    <row r="7" spans="2:16" ht="12" customHeight="1">
      <c r="B7" s="777"/>
      <c r="C7" s="789"/>
      <c r="D7" s="58"/>
      <c r="E7" s="783"/>
      <c r="F7" s="780"/>
      <c r="G7" s="263"/>
      <c r="H7" s="263"/>
      <c r="I7" s="263"/>
      <c r="J7" s="263"/>
      <c r="K7" s="780"/>
      <c r="L7" s="780"/>
      <c r="M7" s="780"/>
      <c r="N7" s="780"/>
      <c r="O7" s="79"/>
      <c r="P7" s="59" t="s">
        <v>268</v>
      </c>
    </row>
    <row r="8" spans="2:16" s="8" customFormat="1" ht="12.75" customHeight="1">
      <c r="B8" s="20">
        <v>1</v>
      </c>
      <c r="C8" s="610" t="s">
        <v>486</v>
      </c>
      <c r="D8" s="611" t="s">
        <v>258</v>
      </c>
      <c r="E8" s="612">
        <v>36.78</v>
      </c>
      <c r="F8" s="612">
        <v>91.848</v>
      </c>
      <c r="G8" s="612">
        <v>95.8222</v>
      </c>
      <c r="H8" s="612">
        <v>98.508</v>
      </c>
      <c r="I8" s="612">
        <v>99.0738</v>
      </c>
      <c r="J8" s="612">
        <v>107.3135</v>
      </c>
      <c r="K8" s="612">
        <v>115.8791</v>
      </c>
      <c r="L8" s="612">
        <v>123.336</v>
      </c>
      <c r="M8" s="612">
        <v>128.754</v>
      </c>
      <c r="N8" s="612">
        <v>131.657</v>
      </c>
      <c r="O8" s="613">
        <v>126.2717</v>
      </c>
      <c r="P8" s="188">
        <f>100*(O8/N8-1)</f>
        <v>-4.09040157378644</v>
      </c>
    </row>
    <row r="9" spans="2:16" s="8" customFormat="1" ht="12.75" customHeight="1">
      <c r="B9" s="20">
        <v>2</v>
      </c>
      <c r="C9" s="614" t="s">
        <v>277</v>
      </c>
      <c r="D9" s="47" t="s">
        <v>256</v>
      </c>
      <c r="E9" s="236">
        <v>41.9667</v>
      </c>
      <c r="F9" s="236">
        <v>94.289</v>
      </c>
      <c r="G9" s="236">
        <v>91.4753</v>
      </c>
      <c r="H9" s="236">
        <v>93.643</v>
      </c>
      <c r="I9" s="236">
        <v>96.6168</v>
      </c>
      <c r="J9" s="236">
        <v>109.4709</v>
      </c>
      <c r="K9" s="236">
        <v>112.7944</v>
      </c>
      <c r="L9" s="236">
        <v>114.672</v>
      </c>
      <c r="M9" s="236">
        <v>122.0906</v>
      </c>
      <c r="N9" s="236">
        <v>126.267</v>
      </c>
      <c r="O9" s="357">
        <v>123.0832</v>
      </c>
      <c r="P9" s="189">
        <f aca="true" t="shared" si="0" ref="P9:P39">100*(O9/N9-1)</f>
        <v>-2.5214822558546457</v>
      </c>
    </row>
    <row r="10" spans="2:16" s="8" customFormat="1" ht="12.75" customHeight="1">
      <c r="B10" s="20">
        <v>3</v>
      </c>
      <c r="C10" s="615" t="s">
        <v>5</v>
      </c>
      <c r="D10" s="196" t="s">
        <v>254</v>
      </c>
      <c r="E10" s="235">
        <v>66.965</v>
      </c>
      <c r="F10" s="235">
        <v>119.385</v>
      </c>
      <c r="G10" s="235">
        <v>104.0225</v>
      </c>
      <c r="H10" s="235">
        <v>99.123</v>
      </c>
      <c r="I10" s="235">
        <v>100.4257</v>
      </c>
      <c r="J10" s="235">
        <v>106.5007</v>
      </c>
      <c r="K10" s="235">
        <v>110.9388</v>
      </c>
      <c r="L10" s="235">
        <v>114.896</v>
      </c>
      <c r="M10" s="235">
        <v>118.348</v>
      </c>
      <c r="N10" s="235">
        <v>115.734</v>
      </c>
      <c r="O10" s="356">
        <v>111.9913</v>
      </c>
      <c r="P10" s="189">
        <f t="shared" si="0"/>
        <v>-3.23388114123766</v>
      </c>
    </row>
    <row r="11" spans="2:16" s="8" customFormat="1" ht="12.75" customHeight="1">
      <c r="B11" s="20">
        <v>4</v>
      </c>
      <c r="C11" s="614" t="s">
        <v>487</v>
      </c>
      <c r="D11" s="47" t="s">
        <v>253</v>
      </c>
      <c r="E11" s="236">
        <v>26.41</v>
      </c>
      <c r="F11" s="236">
        <v>60.331</v>
      </c>
      <c r="G11" s="236">
        <v>57.5437</v>
      </c>
      <c r="H11" s="236">
        <v>59.181</v>
      </c>
      <c r="I11" s="236">
        <v>56.5406</v>
      </c>
      <c r="J11" s="236">
        <v>63.1133</v>
      </c>
      <c r="K11" s="236">
        <v>68.3222</v>
      </c>
      <c r="L11" s="236">
        <v>71.7688</v>
      </c>
      <c r="M11" s="236">
        <v>74.496</v>
      </c>
      <c r="N11" s="236">
        <v>77.53</v>
      </c>
      <c r="O11" s="357">
        <v>73.4719</v>
      </c>
      <c r="P11" s="189">
        <f t="shared" si="0"/>
        <v>-5.234231910228293</v>
      </c>
    </row>
    <row r="12" spans="2:16" s="8" customFormat="1" ht="12.75" customHeight="1">
      <c r="B12" s="20">
        <v>5</v>
      </c>
      <c r="C12" s="615" t="s">
        <v>488</v>
      </c>
      <c r="D12" s="196" t="s">
        <v>259</v>
      </c>
      <c r="E12" s="235">
        <v>0.399</v>
      </c>
      <c r="F12" s="235">
        <v>3.3858155564386565</v>
      </c>
      <c r="G12" s="235">
        <v>5.0180929739804165</v>
      </c>
      <c r="H12" s="235">
        <v>7.251481889232768</v>
      </c>
      <c r="I12" s="235">
        <v>10.91316874151117</v>
      </c>
      <c r="J12" s="235">
        <v>16.778825209872</v>
      </c>
      <c r="K12" s="235">
        <v>24.007814506634112</v>
      </c>
      <c r="L12" s="235">
        <v>32.737883696787456</v>
      </c>
      <c r="M12" s="235">
        <v>43.361664601774464</v>
      </c>
      <c r="N12" s="235">
        <v>55.44629924497805</v>
      </c>
      <c r="O12" s="356">
        <v>63.08997562768666</v>
      </c>
      <c r="P12" s="189">
        <f t="shared" si="0"/>
        <v>13.78572869027128</v>
      </c>
    </row>
    <row r="13" spans="2:16" s="8" customFormat="1" ht="12.75" customHeight="1">
      <c r="B13" s="20">
        <v>6</v>
      </c>
      <c r="C13" s="614" t="s">
        <v>489</v>
      </c>
      <c r="D13" s="47" t="s">
        <v>254</v>
      </c>
      <c r="E13" s="236" t="s">
        <v>270</v>
      </c>
      <c r="F13" s="236">
        <v>4.73</v>
      </c>
      <c r="G13" s="236">
        <v>5.903</v>
      </c>
      <c r="H13" s="236">
        <v>9.218</v>
      </c>
      <c r="I13" s="236">
        <v>17.735</v>
      </c>
      <c r="J13" s="236">
        <v>21.566</v>
      </c>
      <c r="K13" s="236">
        <v>27.448</v>
      </c>
      <c r="L13" s="236">
        <v>31.621</v>
      </c>
      <c r="M13" s="236">
        <v>36.976</v>
      </c>
      <c r="N13" s="236">
        <v>47.69</v>
      </c>
      <c r="O13" s="357">
        <v>50.566</v>
      </c>
      <c r="P13" s="189">
        <f t="shared" si="0"/>
        <v>6.030614384567001</v>
      </c>
    </row>
    <row r="14" spans="2:16" s="8" customFormat="1" ht="12.75" customHeight="1">
      <c r="B14" s="20">
        <v>7</v>
      </c>
      <c r="C14" s="615" t="s">
        <v>6</v>
      </c>
      <c r="D14" s="196" t="s">
        <v>257</v>
      </c>
      <c r="E14" s="235">
        <v>22.11</v>
      </c>
      <c r="F14" s="235">
        <v>40.043</v>
      </c>
      <c r="G14" s="235">
        <v>41.2984</v>
      </c>
      <c r="H14" s="235">
        <v>40.464</v>
      </c>
      <c r="I14" s="235">
        <v>41.9576</v>
      </c>
      <c r="J14" s="235">
        <v>45.7655</v>
      </c>
      <c r="K14" s="235">
        <v>48.9167</v>
      </c>
      <c r="L14" s="235">
        <v>52.423</v>
      </c>
      <c r="M14" s="235">
        <v>54.198</v>
      </c>
      <c r="N14" s="235">
        <v>52.846</v>
      </c>
      <c r="O14" s="356">
        <v>49.5662</v>
      </c>
      <c r="P14" s="189">
        <f t="shared" si="0"/>
        <v>-6.206335389622664</v>
      </c>
    </row>
    <row r="15" spans="2:16" s="8" customFormat="1" ht="12.75" customHeight="1">
      <c r="B15" s="20">
        <v>8</v>
      </c>
      <c r="C15" s="614" t="s">
        <v>278</v>
      </c>
      <c r="D15" s="47" t="s">
        <v>254</v>
      </c>
      <c r="E15" s="236" t="s">
        <v>270</v>
      </c>
      <c r="F15" s="236">
        <v>29.471</v>
      </c>
      <c r="G15" s="236">
        <v>28.41</v>
      </c>
      <c r="H15" s="236">
        <v>27.174</v>
      </c>
      <c r="I15" s="236">
        <v>26.9314</v>
      </c>
      <c r="J15" s="236">
        <v>30.2227</v>
      </c>
      <c r="K15" s="236">
        <v>32.1179</v>
      </c>
      <c r="L15" s="236">
        <v>35.2786</v>
      </c>
      <c r="M15" s="236">
        <v>40.5459</v>
      </c>
      <c r="N15" s="236">
        <v>41.174</v>
      </c>
      <c r="O15" s="357">
        <v>39.2721</v>
      </c>
      <c r="P15" s="189">
        <f t="shared" si="0"/>
        <v>-4.619177150629028</v>
      </c>
    </row>
    <row r="16" spans="2:16" s="8" customFormat="1" ht="12.75" customHeight="1">
      <c r="B16" s="20">
        <v>9</v>
      </c>
      <c r="C16" s="615" t="s">
        <v>7</v>
      </c>
      <c r="D16" s="196" t="s">
        <v>256</v>
      </c>
      <c r="E16" s="235" t="s">
        <v>267</v>
      </c>
      <c r="F16" s="235">
        <v>7.813</v>
      </c>
      <c r="G16" s="235">
        <v>10.63</v>
      </c>
      <c r="H16" s="235">
        <v>12.726</v>
      </c>
      <c r="I16" s="235">
        <v>15.82223</v>
      </c>
      <c r="J16" s="235">
        <v>17.274</v>
      </c>
      <c r="K16" s="235">
        <v>20.53</v>
      </c>
      <c r="L16" s="235">
        <v>42.77</v>
      </c>
      <c r="M16" s="235">
        <v>46.07</v>
      </c>
      <c r="N16" s="235">
        <v>44.31</v>
      </c>
      <c r="O16" s="356">
        <v>39.16</v>
      </c>
      <c r="P16" s="189">
        <f t="shared" si="0"/>
        <v>-11.622658542089837</v>
      </c>
    </row>
    <row r="17" spans="2:16" s="8" customFormat="1" ht="12.75" customHeight="1">
      <c r="B17" s="20">
        <v>10</v>
      </c>
      <c r="C17" s="614" t="s">
        <v>279</v>
      </c>
      <c r="D17" s="47" t="s">
        <v>250</v>
      </c>
      <c r="E17" s="236">
        <v>5.789</v>
      </c>
      <c r="F17" s="236">
        <v>17.396</v>
      </c>
      <c r="G17" s="236">
        <v>15.6793</v>
      </c>
      <c r="H17" s="236">
        <v>15.726</v>
      </c>
      <c r="I17" s="236">
        <v>15.0471</v>
      </c>
      <c r="J17" s="236">
        <v>17.3824</v>
      </c>
      <c r="K17" s="236">
        <v>20.452</v>
      </c>
      <c r="L17" s="236">
        <v>24.334</v>
      </c>
      <c r="M17" s="236">
        <v>28.827</v>
      </c>
      <c r="N17" s="236">
        <v>31.953</v>
      </c>
      <c r="O17" s="357">
        <v>39.0562</v>
      </c>
      <c r="P17" s="189">
        <f t="shared" si="0"/>
        <v>22.230150533596206</v>
      </c>
    </row>
    <row r="18" spans="2:16" s="8" customFormat="1" ht="12.75" customHeight="1">
      <c r="B18" s="20">
        <v>11</v>
      </c>
      <c r="C18" s="615" t="s">
        <v>618</v>
      </c>
      <c r="D18" s="196" t="s">
        <v>260</v>
      </c>
      <c r="E18" s="235">
        <v>23.422</v>
      </c>
      <c r="F18" s="235">
        <v>40.846</v>
      </c>
      <c r="G18" s="235">
        <v>36.288</v>
      </c>
      <c r="H18" s="235">
        <v>29.618</v>
      </c>
      <c r="I18" s="235">
        <v>31.2542</v>
      </c>
      <c r="J18" s="235">
        <v>34.3663</v>
      </c>
      <c r="K18" s="235">
        <v>37.2363</v>
      </c>
      <c r="L18" s="235">
        <v>37.7363</v>
      </c>
      <c r="M18" s="235">
        <v>38.0787</v>
      </c>
      <c r="N18" s="235">
        <v>29.205</v>
      </c>
      <c r="O18" s="356">
        <v>28.4179</v>
      </c>
      <c r="P18" s="189">
        <f t="shared" si="0"/>
        <v>-2.6950864577983236</v>
      </c>
    </row>
    <row r="19" spans="2:16" s="8" customFormat="1" ht="12.75" customHeight="1">
      <c r="B19" s="20">
        <v>12</v>
      </c>
      <c r="C19" s="614" t="s">
        <v>514</v>
      </c>
      <c r="D19" s="47" t="s">
        <v>237</v>
      </c>
      <c r="E19" s="236" t="s">
        <v>267</v>
      </c>
      <c r="F19" s="236">
        <v>3.481</v>
      </c>
      <c r="G19" s="236">
        <v>3.826</v>
      </c>
      <c r="H19" s="236">
        <v>21.787</v>
      </c>
      <c r="I19" s="236">
        <v>24.1699</v>
      </c>
      <c r="J19" s="236">
        <v>20.5988</v>
      </c>
      <c r="K19" s="236">
        <v>20.4711</v>
      </c>
      <c r="L19" s="236">
        <v>22.076</v>
      </c>
      <c r="M19" s="236">
        <v>25.1056</v>
      </c>
      <c r="N19" s="236">
        <v>28.14</v>
      </c>
      <c r="O19" s="357">
        <v>27.5103</v>
      </c>
      <c r="P19" s="189">
        <f t="shared" si="0"/>
        <v>-2.237739872068234</v>
      </c>
    </row>
    <row r="20" spans="2:16" s="8" customFormat="1" ht="12.75" customHeight="1">
      <c r="B20" s="20">
        <v>13</v>
      </c>
      <c r="C20" s="615" t="s">
        <v>274</v>
      </c>
      <c r="D20" s="196" t="s">
        <v>432</v>
      </c>
      <c r="E20" s="235">
        <v>16.658</v>
      </c>
      <c r="F20" s="235">
        <v>22.922</v>
      </c>
      <c r="G20" s="235">
        <v>23.2959</v>
      </c>
      <c r="H20" s="235">
        <v>24.17</v>
      </c>
      <c r="I20" s="235">
        <v>23.0203</v>
      </c>
      <c r="J20" s="235">
        <v>24.0502</v>
      </c>
      <c r="K20" s="235">
        <v>27.7242</v>
      </c>
      <c r="L20" s="235">
        <v>27.506</v>
      </c>
      <c r="M20" s="235">
        <v>27.3043</v>
      </c>
      <c r="N20" s="235">
        <v>27.89</v>
      </c>
      <c r="O20" s="356">
        <v>23.2407</v>
      </c>
      <c r="P20" s="189">
        <f t="shared" si="0"/>
        <v>-16.670132664037286</v>
      </c>
    </row>
    <row r="21" spans="2:16" s="8" customFormat="1" ht="12.75" customHeight="1">
      <c r="B21" s="20">
        <v>14</v>
      </c>
      <c r="C21" s="614" t="s">
        <v>280</v>
      </c>
      <c r="D21" s="47" t="s">
        <v>263</v>
      </c>
      <c r="E21" s="236">
        <v>6.85</v>
      </c>
      <c r="F21" s="236">
        <v>10.414</v>
      </c>
      <c r="G21" s="236">
        <v>10.3451</v>
      </c>
      <c r="H21" s="236">
        <v>11.257</v>
      </c>
      <c r="I21" s="236">
        <v>12.0115</v>
      </c>
      <c r="J21" s="236">
        <v>13.198</v>
      </c>
      <c r="K21" s="236">
        <v>14.536</v>
      </c>
      <c r="L21" s="236">
        <v>16.649</v>
      </c>
      <c r="M21" s="236">
        <v>19.135</v>
      </c>
      <c r="N21" s="236">
        <v>21.908</v>
      </c>
      <c r="O21" s="357">
        <v>21.075</v>
      </c>
      <c r="P21" s="189">
        <f t="shared" si="0"/>
        <v>-3.802264013145895</v>
      </c>
    </row>
    <row r="22" spans="2:16" s="8" customFormat="1" ht="12.75" customHeight="1">
      <c r="B22" s="20">
        <v>15</v>
      </c>
      <c r="C22" s="615" t="s">
        <v>515</v>
      </c>
      <c r="D22" s="196" t="s">
        <v>259</v>
      </c>
      <c r="E22" s="235">
        <v>4.6</v>
      </c>
      <c r="F22" s="235">
        <v>8.9</v>
      </c>
      <c r="G22" s="235">
        <v>8.94</v>
      </c>
      <c r="H22" s="235">
        <v>8.7</v>
      </c>
      <c r="I22" s="235">
        <v>10.2</v>
      </c>
      <c r="J22" s="235">
        <v>11.3</v>
      </c>
      <c r="K22" s="235">
        <v>13.1</v>
      </c>
      <c r="L22" s="235">
        <v>13.363</v>
      </c>
      <c r="M22" s="235">
        <v>14.807</v>
      </c>
      <c r="N22" s="235">
        <v>16.277</v>
      </c>
      <c r="O22" s="356">
        <v>15.819</v>
      </c>
      <c r="P22" s="189">
        <f t="shared" si="0"/>
        <v>-2.813786324261225</v>
      </c>
    </row>
    <row r="23" spans="2:16" s="8" customFormat="1" ht="12.75" customHeight="1">
      <c r="B23" s="20">
        <v>16</v>
      </c>
      <c r="C23" s="614" t="s">
        <v>8</v>
      </c>
      <c r="D23" s="47" t="s">
        <v>264</v>
      </c>
      <c r="E23" s="236">
        <v>9.276</v>
      </c>
      <c r="F23" s="236">
        <v>7.467</v>
      </c>
      <c r="G23" s="236">
        <v>7.933</v>
      </c>
      <c r="H23" s="236">
        <v>8.462</v>
      </c>
      <c r="I23" s="236">
        <v>8.6533</v>
      </c>
      <c r="J23" s="236">
        <v>10.4761</v>
      </c>
      <c r="K23" s="236">
        <v>11.1743</v>
      </c>
      <c r="L23" s="236">
        <v>12.658</v>
      </c>
      <c r="M23" s="236">
        <v>15.5625</v>
      </c>
      <c r="N23" s="236">
        <v>16.708</v>
      </c>
      <c r="O23" s="357">
        <v>15.5611</v>
      </c>
      <c r="P23" s="189">
        <f t="shared" si="0"/>
        <v>-6.864376346660272</v>
      </c>
    </row>
    <row r="24" spans="2:16" s="8" customFormat="1" ht="12.75" customHeight="1">
      <c r="B24" s="20">
        <v>17</v>
      </c>
      <c r="C24" s="615" t="s">
        <v>294</v>
      </c>
      <c r="D24" s="196" t="s">
        <v>262</v>
      </c>
      <c r="E24" s="235">
        <v>2.818</v>
      </c>
      <c r="F24" s="235">
        <v>8.799</v>
      </c>
      <c r="G24" s="235">
        <v>8.1404</v>
      </c>
      <c r="H24" s="235">
        <v>13.794</v>
      </c>
      <c r="I24" s="235">
        <v>14.5375</v>
      </c>
      <c r="J24" s="235">
        <v>17.5197</v>
      </c>
      <c r="K24" s="235">
        <v>18.8353</v>
      </c>
      <c r="L24" s="235">
        <v>19.89</v>
      </c>
      <c r="M24" s="235">
        <v>17.427</v>
      </c>
      <c r="N24" s="235">
        <v>16.458</v>
      </c>
      <c r="O24" s="356">
        <v>14.7737</v>
      </c>
      <c r="P24" s="189">
        <f t="shared" si="0"/>
        <v>-10.233928788431147</v>
      </c>
    </row>
    <row r="25" spans="2:16" s="8" customFormat="1" ht="12.75" customHeight="1">
      <c r="B25" s="20">
        <v>18</v>
      </c>
      <c r="C25" s="614" t="s">
        <v>298</v>
      </c>
      <c r="D25" s="47" t="s">
        <v>257</v>
      </c>
      <c r="E25" s="236" t="s">
        <v>267</v>
      </c>
      <c r="F25" s="236">
        <v>9.709299999999999</v>
      </c>
      <c r="G25" s="236">
        <v>10.4194</v>
      </c>
      <c r="H25" s="236">
        <v>9.1145</v>
      </c>
      <c r="I25" s="236">
        <v>9.5617</v>
      </c>
      <c r="J25" s="236">
        <v>10.291</v>
      </c>
      <c r="K25" s="236">
        <v>10.86</v>
      </c>
      <c r="L25" s="236">
        <v>7.358</v>
      </c>
      <c r="M25" s="236">
        <v>9.367</v>
      </c>
      <c r="N25" s="236">
        <v>8.794</v>
      </c>
      <c r="O25" s="357">
        <v>9.886405</v>
      </c>
      <c r="P25" s="189">
        <f t="shared" si="0"/>
        <v>12.422162838298823</v>
      </c>
    </row>
    <row r="26" spans="2:16" s="8" customFormat="1" ht="12.75" customHeight="1">
      <c r="B26" s="20">
        <v>19</v>
      </c>
      <c r="C26" s="615" t="s">
        <v>283</v>
      </c>
      <c r="D26" s="196" t="s">
        <v>254</v>
      </c>
      <c r="E26" s="235">
        <v>1.984</v>
      </c>
      <c r="F26" s="235">
        <v>4.484</v>
      </c>
      <c r="G26" s="235">
        <v>4.958</v>
      </c>
      <c r="H26" s="235">
        <v>4.571</v>
      </c>
      <c r="I26" s="235">
        <v>4.3356</v>
      </c>
      <c r="J26" s="235">
        <v>5.3792</v>
      </c>
      <c r="K26" s="235">
        <v>5.5576</v>
      </c>
      <c r="L26" s="235">
        <v>8.652</v>
      </c>
      <c r="M26" s="235">
        <v>9.724</v>
      </c>
      <c r="N26" s="235">
        <v>10.325</v>
      </c>
      <c r="O26" s="356">
        <v>8.5731</v>
      </c>
      <c r="P26" s="189">
        <f t="shared" si="0"/>
        <v>-16.96755447941888</v>
      </c>
    </row>
    <row r="27" spans="2:16" s="8" customFormat="1" ht="12.75" customHeight="1">
      <c r="B27" s="20">
        <v>20</v>
      </c>
      <c r="C27" s="614" t="s">
        <v>275</v>
      </c>
      <c r="D27" s="47" t="s">
        <v>255</v>
      </c>
      <c r="E27" s="236" t="s">
        <v>270</v>
      </c>
      <c r="F27" s="236">
        <v>2.347</v>
      </c>
      <c r="G27" s="236">
        <v>2.131</v>
      </c>
      <c r="H27" s="236">
        <v>2.606</v>
      </c>
      <c r="I27" s="236">
        <v>3.9583</v>
      </c>
      <c r="J27" s="236">
        <v>4.556</v>
      </c>
      <c r="K27" s="236">
        <v>4.5591</v>
      </c>
      <c r="L27" s="236">
        <v>4.8506</v>
      </c>
      <c r="M27" s="236">
        <v>7.555</v>
      </c>
      <c r="N27" s="236">
        <v>7.365</v>
      </c>
      <c r="O27" s="357">
        <v>6.852</v>
      </c>
      <c r="P27" s="189">
        <f t="shared" si="0"/>
        <v>-6.965376782077392</v>
      </c>
    </row>
    <row r="28" spans="2:16" s="8" customFormat="1" ht="12.75" customHeight="1">
      <c r="B28" s="20">
        <v>21</v>
      </c>
      <c r="C28" s="615" t="s">
        <v>276</v>
      </c>
      <c r="D28" s="196" t="s">
        <v>246</v>
      </c>
      <c r="E28" s="235">
        <v>4.176</v>
      </c>
      <c r="F28" s="235">
        <v>5.714</v>
      </c>
      <c r="G28" s="235">
        <v>5.972</v>
      </c>
      <c r="H28" s="235">
        <v>5.166</v>
      </c>
      <c r="I28" s="235">
        <v>5.4338</v>
      </c>
      <c r="J28" s="235">
        <v>5.8607</v>
      </c>
      <c r="K28" s="235">
        <v>6.2229</v>
      </c>
      <c r="L28" s="235">
        <v>6.7197</v>
      </c>
      <c r="M28" s="235">
        <v>7.288</v>
      </c>
      <c r="N28" s="235">
        <v>6.711</v>
      </c>
      <c r="O28" s="356">
        <v>6.087</v>
      </c>
      <c r="P28" s="189">
        <f t="shared" si="0"/>
        <v>-9.29816718819849</v>
      </c>
    </row>
    <row r="29" spans="2:16" s="8" customFormat="1" ht="12.75" customHeight="1">
      <c r="B29" s="20">
        <v>22</v>
      </c>
      <c r="C29" s="614" t="s">
        <v>282</v>
      </c>
      <c r="D29" s="47" t="s">
        <v>240</v>
      </c>
      <c r="E29" s="236">
        <v>2.287</v>
      </c>
      <c r="F29" s="236">
        <v>3.623</v>
      </c>
      <c r="G29" s="236">
        <v>4.0042</v>
      </c>
      <c r="H29" s="236">
        <v>3.841</v>
      </c>
      <c r="I29" s="236">
        <v>4.7842</v>
      </c>
      <c r="J29" s="236">
        <v>5.7035</v>
      </c>
      <c r="K29" s="236">
        <v>6.3895</v>
      </c>
      <c r="L29" s="236">
        <v>6.388</v>
      </c>
      <c r="M29" s="236">
        <v>6.051</v>
      </c>
      <c r="N29" s="236">
        <v>5.952</v>
      </c>
      <c r="O29" s="357">
        <v>5.8051</v>
      </c>
      <c r="P29" s="189">
        <f t="shared" si="0"/>
        <v>-2.4680779569892453</v>
      </c>
    </row>
    <row r="30" spans="2:16" s="8" customFormat="1" ht="12.75" customHeight="1">
      <c r="B30" s="20">
        <v>23</v>
      </c>
      <c r="C30" s="615" t="s">
        <v>281</v>
      </c>
      <c r="D30" s="196" t="s">
        <v>252</v>
      </c>
      <c r="E30" s="235">
        <v>7.82</v>
      </c>
      <c r="F30" s="235">
        <v>8.884</v>
      </c>
      <c r="G30" s="235">
        <v>8.44</v>
      </c>
      <c r="H30" s="235">
        <v>7.548</v>
      </c>
      <c r="I30" s="235">
        <v>6.0836</v>
      </c>
      <c r="J30" s="235">
        <v>6.7884</v>
      </c>
      <c r="K30" s="235">
        <v>7.3398</v>
      </c>
      <c r="L30" s="235">
        <v>7.0418</v>
      </c>
      <c r="M30" s="235">
        <v>7.2308</v>
      </c>
      <c r="N30" s="235">
        <v>6.61</v>
      </c>
      <c r="O30" s="356">
        <v>4.2966</v>
      </c>
      <c r="P30" s="189">
        <f t="shared" si="0"/>
        <v>-34.99848714069592</v>
      </c>
    </row>
    <row r="31" spans="2:16" s="8" customFormat="1" ht="12.75" customHeight="1">
      <c r="B31" s="20">
        <v>24</v>
      </c>
      <c r="C31" s="614" t="s">
        <v>284</v>
      </c>
      <c r="D31" s="47" t="s">
        <v>242</v>
      </c>
      <c r="E31" s="236">
        <v>1.634</v>
      </c>
      <c r="F31" s="236">
        <v>3.556</v>
      </c>
      <c r="G31" s="236">
        <v>3.4937</v>
      </c>
      <c r="H31" s="236">
        <v>3.076</v>
      </c>
      <c r="I31" s="236">
        <v>3.3163</v>
      </c>
      <c r="J31" s="236">
        <v>3.5097</v>
      </c>
      <c r="K31" s="236">
        <v>3.7321</v>
      </c>
      <c r="L31" s="236">
        <v>4.14</v>
      </c>
      <c r="M31" s="236">
        <v>4.165</v>
      </c>
      <c r="N31" s="236">
        <v>4.062</v>
      </c>
      <c r="O31" s="357">
        <v>3.5277</v>
      </c>
      <c r="P31" s="189">
        <f t="shared" si="0"/>
        <v>-13.153618906942398</v>
      </c>
    </row>
    <row r="32" spans="2:16" s="8" customFormat="1" ht="12.75" customHeight="1">
      <c r="B32" s="20">
        <v>25</v>
      </c>
      <c r="C32" s="615" t="s">
        <v>9</v>
      </c>
      <c r="D32" s="196" t="s">
        <v>236</v>
      </c>
      <c r="E32" s="235">
        <v>1.794</v>
      </c>
      <c r="F32" s="235">
        <v>4.113</v>
      </c>
      <c r="G32" s="235">
        <v>3.9603</v>
      </c>
      <c r="H32" s="235">
        <v>3.188</v>
      </c>
      <c r="I32" s="235">
        <v>2.9998</v>
      </c>
      <c r="J32" s="235">
        <v>3.7022</v>
      </c>
      <c r="K32" s="235">
        <v>4.3073</v>
      </c>
      <c r="L32" s="235">
        <v>4.254</v>
      </c>
      <c r="M32" s="235">
        <v>4.354</v>
      </c>
      <c r="N32" s="235">
        <v>3.829</v>
      </c>
      <c r="O32" s="356">
        <v>3.3533</v>
      </c>
      <c r="P32" s="189">
        <f t="shared" si="0"/>
        <v>-12.423609297466708</v>
      </c>
    </row>
    <row r="33" spans="2:16" s="8" customFormat="1" ht="12.75" customHeight="1">
      <c r="B33" s="20">
        <v>26</v>
      </c>
      <c r="C33" s="614" t="s">
        <v>296</v>
      </c>
      <c r="D33" s="47" t="s">
        <v>239</v>
      </c>
      <c r="E33" s="236">
        <v>2.405</v>
      </c>
      <c r="F33" s="236">
        <v>2.787</v>
      </c>
      <c r="G33" s="236">
        <v>3.017</v>
      </c>
      <c r="H33" s="236">
        <v>3.275</v>
      </c>
      <c r="I33" s="236">
        <v>3.3521</v>
      </c>
      <c r="J33" s="236">
        <v>3.4213</v>
      </c>
      <c r="K33" s="236">
        <v>3.187</v>
      </c>
      <c r="L33" s="236">
        <v>3.267</v>
      </c>
      <c r="M33" s="236">
        <v>3.383</v>
      </c>
      <c r="N33" s="236">
        <v>3.38</v>
      </c>
      <c r="O33" s="357">
        <v>3.0562</v>
      </c>
      <c r="P33" s="189">
        <f t="shared" si="0"/>
        <v>-9.579881656804734</v>
      </c>
    </row>
    <row r="34" spans="2:16" s="8" customFormat="1" ht="12.75" customHeight="1">
      <c r="B34" s="20">
        <v>27</v>
      </c>
      <c r="C34" s="615" t="s">
        <v>293</v>
      </c>
      <c r="D34" s="196" t="s">
        <v>245</v>
      </c>
      <c r="E34" s="235">
        <v>1.808</v>
      </c>
      <c r="F34" s="235">
        <v>2.923</v>
      </c>
      <c r="G34" s="235">
        <v>2.866</v>
      </c>
      <c r="H34" s="235">
        <v>2.305</v>
      </c>
      <c r="I34" s="235">
        <v>2.1737</v>
      </c>
      <c r="J34" s="235">
        <v>2.5522</v>
      </c>
      <c r="K34" s="235">
        <v>2.2503</v>
      </c>
      <c r="L34" s="235">
        <v>2.385</v>
      </c>
      <c r="M34" s="235">
        <v>2.23</v>
      </c>
      <c r="N34" s="235">
        <v>2.305</v>
      </c>
      <c r="O34" s="356">
        <v>2.2038</v>
      </c>
      <c r="P34" s="189">
        <f t="shared" si="0"/>
        <v>-4.390455531453363</v>
      </c>
    </row>
    <row r="35" spans="2:16" s="8" customFormat="1" ht="12.75" customHeight="1">
      <c r="B35" s="20">
        <v>28</v>
      </c>
      <c r="C35" s="614" t="s">
        <v>285</v>
      </c>
      <c r="D35" s="47" t="s">
        <v>247</v>
      </c>
      <c r="E35" s="236" t="s">
        <v>267</v>
      </c>
      <c r="F35" s="236">
        <v>2.16</v>
      </c>
      <c r="G35" s="236">
        <v>1.9638</v>
      </c>
      <c r="H35" s="236">
        <v>1.564</v>
      </c>
      <c r="I35" s="236">
        <v>1.5462</v>
      </c>
      <c r="J35" s="236">
        <v>1.3289</v>
      </c>
      <c r="K35" s="236">
        <v>1.4482</v>
      </c>
      <c r="L35" s="236">
        <v>1.5367</v>
      </c>
      <c r="M35" s="236">
        <v>2.0628</v>
      </c>
      <c r="N35" s="236">
        <v>2.158</v>
      </c>
      <c r="O35" s="357">
        <v>1.9389</v>
      </c>
      <c r="P35" s="189">
        <f t="shared" si="0"/>
        <v>-10.152919369786828</v>
      </c>
    </row>
    <row r="36" spans="2:16" s="8" customFormat="1" ht="12.75" customHeight="1">
      <c r="B36" s="20">
        <v>29</v>
      </c>
      <c r="C36" s="615" t="s">
        <v>295</v>
      </c>
      <c r="D36" s="196" t="s">
        <v>287</v>
      </c>
      <c r="E36" s="235" t="s">
        <v>270</v>
      </c>
      <c r="F36" s="235">
        <v>0.644</v>
      </c>
      <c r="G36" s="235">
        <v>0.737</v>
      </c>
      <c r="H36" s="235">
        <v>0.784</v>
      </c>
      <c r="I36" s="235">
        <v>0.8703</v>
      </c>
      <c r="J36" s="235">
        <v>0.9405</v>
      </c>
      <c r="K36" s="235">
        <v>0.9735</v>
      </c>
      <c r="L36" s="235">
        <v>1.0045</v>
      </c>
      <c r="M36" s="235">
        <v>1.084</v>
      </c>
      <c r="N36" s="235">
        <v>1.217</v>
      </c>
      <c r="O36" s="356">
        <v>1.1511</v>
      </c>
      <c r="P36" s="189">
        <f t="shared" si="0"/>
        <v>-5.414954806902228</v>
      </c>
    </row>
    <row r="37" spans="2:16" s="8" customFormat="1" ht="12.75" customHeight="1">
      <c r="B37" s="20">
        <v>30</v>
      </c>
      <c r="C37" s="614" t="s">
        <v>427</v>
      </c>
      <c r="D37" s="47" t="s">
        <v>428</v>
      </c>
      <c r="E37" s="236"/>
      <c r="F37" s="236"/>
      <c r="G37" s="236"/>
      <c r="H37" s="236"/>
      <c r="I37" s="236"/>
      <c r="J37" s="236">
        <v>1.095</v>
      </c>
      <c r="K37" s="236">
        <v>0.959</v>
      </c>
      <c r="L37" s="236">
        <v>1.095</v>
      </c>
      <c r="M37" s="236">
        <v>1.144</v>
      </c>
      <c r="N37" s="236">
        <v>1.147</v>
      </c>
      <c r="O37" s="357">
        <v>0.96</v>
      </c>
      <c r="P37" s="189">
        <f t="shared" si="0"/>
        <v>-16.303400174367923</v>
      </c>
    </row>
    <row r="38" spans="2:16" s="8" customFormat="1" ht="12.75" customHeight="1">
      <c r="B38" s="20">
        <v>31</v>
      </c>
      <c r="C38" s="615" t="s">
        <v>286</v>
      </c>
      <c r="D38" s="196" t="s">
        <v>249</v>
      </c>
      <c r="E38" s="235">
        <v>1.556</v>
      </c>
      <c r="F38" s="235">
        <v>0.866</v>
      </c>
      <c r="G38" s="235">
        <v>0.7899</v>
      </c>
      <c r="H38" s="235">
        <v>0.678</v>
      </c>
      <c r="I38" s="235">
        <v>0.7002</v>
      </c>
      <c r="J38" s="235">
        <v>0.711</v>
      </c>
      <c r="K38" s="235">
        <v>0.7068</v>
      </c>
      <c r="L38" s="235">
        <v>0.7729</v>
      </c>
      <c r="M38" s="235">
        <v>0.8633</v>
      </c>
      <c r="N38" s="235">
        <v>1.003</v>
      </c>
      <c r="O38" s="356">
        <v>0.8724</v>
      </c>
      <c r="P38" s="189">
        <f t="shared" si="0"/>
        <v>-13.02093718843469</v>
      </c>
    </row>
    <row r="39" spans="2:16" ht="15" customHeight="1">
      <c r="B39" s="20">
        <v>32</v>
      </c>
      <c r="C39" s="616" t="s">
        <v>297</v>
      </c>
      <c r="D39" s="512" t="s">
        <v>261</v>
      </c>
      <c r="E39" s="513" t="s">
        <v>267</v>
      </c>
      <c r="F39" s="513">
        <v>0.997</v>
      </c>
      <c r="G39" s="513">
        <v>1.0614</v>
      </c>
      <c r="H39" s="513">
        <v>0.578</v>
      </c>
      <c r="I39" s="513">
        <v>0.5485</v>
      </c>
      <c r="J39" s="513">
        <v>0.5726</v>
      </c>
      <c r="K39" s="513">
        <v>0.5653</v>
      </c>
      <c r="L39" s="513">
        <v>0.515</v>
      </c>
      <c r="M39" s="513">
        <v>0.466</v>
      </c>
      <c r="N39" s="513">
        <v>0.495</v>
      </c>
      <c r="O39" s="617">
        <v>0.4825</v>
      </c>
      <c r="P39" s="189">
        <f t="shared" si="0"/>
        <v>-2.5252525252525304</v>
      </c>
    </row>
    <row r="40" spans="2:16" s="15" customFormat="1" ht="32.25" customHeight="1">
      <c r="B40" s="20"/>
      <c r="C40" s="790" t="s">
        <v>619</v>
      </c>
      <c r="D40" s="790"/>
      <c r="E40" s="790"/>
      <c r="F40" s="790"/>
      <c r="G40" s="790"/>
      <c r="H40" s="790"/>
      <c r="I40" s="790"/>
      <c r="J40" s="790"/>
      <c r="K40" s="790"/>
      <c r="L40" s="790"/>
      <c r="M40" s="790"/>
      <c r="N40" s="790"/>
      <c r="O40" s="790"/>
      <c r="P40" s="790"/>
    </row>
    <row r="41" spans="3:16" ht="12.75" customHeight="1">
      <c r="C41" s="481" t="s">
        <v>493</v>
      </c>
      <c r="D41" s="482"/>
      <c r="E41" s="480"/>
      <c r="F41" s="480"/>
      <c r="G41" s="480"/>
      <c r="H41" s="480"/>
      <c r="I41" s="480"/>
      <c r="J41" s="480"/>
      <c r="K41" s="480"/>
      <c r="L41" s="480"/>
      <c r="M41" s="480"/>
      <c r="N41" s="480"/>
      <c r="O41" s="480"/>
      <c r="P41" s="480"/>
    </row>
    <row r="42" spans="3:16" ht="12.75" customHeight="1">
      <c r="C42" s="483" t="s">
        <v>429</v>
      </c>
      <c r="D42" s="6"/>
      <c r="E42" s="480"/>
      <c r="F42" s="480"/>
      <c r="G42" s="480"/>
      <c r="H42" s="480"/>
      <c r="I42" s="480"/>
      <c r="J42" s="480"/>
      <c r="K42" s="480"/>
      <c r="L42" s="480"/>
      <c r="M42" s="480"/>
      <c r="N42" s="480"/>
      <c r="O42" s="480"/>
      <c r="P42" s="480"/>
    </row>
    <row r="43" spans="3:4" ht="12.75" customHeight="1">
      <c r="C43" s="484" t="s">
        <v>517</v>
      </c>
      <c r="D43" s="482"/>
    </row>
    <row r="44" spans="3:16" ht="14.25" customHeight="1">
      <c r="C44" s="791" t="s">
        <v>620</v>
      </c>
      <c r="D44" s="791"/>
      <c r="E44" s="791"/>
      <c r="F44" s="791"/>
      <c r="G44" s="791"/>
      <c r="H44" s="791"/>
      <c r="I44" s="791"/>
      <c r="J44" s="791"/>
      <c r="K44" s="791"/>
      <c r="L44" s="791"/>
      <c r="M44" s="791"/>
      <c r="N44" s="791"/>
      <c r="O44" s="791"/>
      <c r="P44" s="791"/>
    </row>
    <row r="45" ht="12.75" customHeight="1">
      <c r="C45" s="484" t="s">
        <v>516</v>
      </c>
    </row>
    <row r="46" ht="12.75">
      <c r="C46" s="3" t="s">
        <v>621</v>
      </c>
    </row>
    <row r="52" spans="17:20" ht="12.75">
      <c r="Q52" s="792"/>
      <c r="R52" s="792"/>
      <c r="S52" s="792"/>
      <c r="T52" s="792"/>
    </row>
    <row r="54" spans="17:20" ht="12.75">
      <c r="Q54" s="618"/>
      <c r="R54" s="618"/>
      <c r="S54" s="618"/>
      <c r="T54" s="618"/>
    </row>
    <row r="55" spans="17:20" ht="12.75">
      <c r="Q55" s="618"/>
      <c r="R55" s="618"/>
      <c r="S55" s="618"/>
      <c r="T55" s="618"/>
    </row>
  </sheetData>
  <mergeCells count="14">
    <mergeCell ref="C40:P40"/>
    <mergeCell ref="C44:P44"/>
    <mergeCell ref="Q52:T52"/>
    <mergeCell ref="N5:N7"/>
    <mergeCell ref="B5:B7"/>
    <mergeCell ref="F5:F7"/>
    <mergeCell ref="E5:E7"/>
    <mergeCell ref="C2:P2"/>
    <mergeCell ref="C3:P3"/>
    <mergeCell ref="C4:P4"/>
    <mergeCell ref="L5:L7"/>
    <mergeCell ref="M5:M7"/>
    <mergeCell ref="C5:C7"/>
    <mergeCell ref="K5:K7"/>
  </mergeCells>
  <printOptions/>
  <pageMargins left="0.75" right="0.41"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61"/>
  <dimension ref="A1:R78"/>
  <sheetViews>
    <sheetView workbookViewId="0" topLeftCell="A1">
      <selection activeCell="K1" sqref="K1:M16384"/>
    </sheetView>
  </sheetViews>
  <sheetFormatPr defaultColWidth="9.140625" defaultRowHeight="12.75"/>
  <cols>
    <col min="1" max="1" width="2.7109375" style="0" customWidth="1"/>
    <col min="2" max="2" width="3.7109375" style="3" customWidth="1"/>
    <col min="3" max="3" width="1.1484375" style="0" customWidth="1"/>
    <col min="4" max="4" width="26.00390625" style="0" customWidth="1"/>
    <col min="5" max="5" width="3.421875" style="0" customWidth="1"/>
    <col min="6" max="6" width="6.7109375" style="3" customWidth="1"/>
    <col min="7" max="9" width="6.7109375" style="3" hidden="1" customWidth="1"/>
    <col min="10" max="10" width="6.7109375" style="0" hidden="1" customWidth="1"/>
    <col min="11" max="15" width="6.7109375" style="0" customWidth="1"/>
    <col min="16" max="16" width="1.7109375" style="0" customWidth="1"/>
    <col min="17" max="17" width="5.57421875" style="8" customWidth="1"/>
  </cols>
  <sheetData>
    <row r="1" spans="3:17" ht="14.25" customHeight="1">
      <c r="C1" s="750"/>
      <c r="D1" s="750"/>
      <c r="E1" s="25"/>
      <c r="F1" s="26"/>
      <c r="G1" s="26"/>
      <c r="H1" s="26"/>
      <c r="I1" s="26"/>
      <c r="J1" s="27"/>
      <c r="K1" s="21"/>
      <c r="L1" s="21"/>
      <c r="M1" s="21"/>
      <c r="N1" s="21"/>
      <c r="O1" s="21"/>
      <c r="P1" s="21"/>
      <c r="Q1" s="11" t="s">
        <v>622</v>
      </c>
    </row>
    <row r="2" spans="3:17" ht="24.75" customHeight="1">
      <c r="C2" s="784" t="s">
        <v>302</v>
      </c>
      <c r="D2" s="784"/>
      <c r="E2" s="784"/>
      <c r="F2" s="784"/>
      <c r="G2" s="784"/>
      <c r="H2" s="784"/>
      <c r="I2" s="784"/>
      <c r="J2" s="784"/>
      <c r="K2" s="784"/>
      <c r="L2" s="784"/>
      <c r="M2" s="784"/>
      <c r="N2" s="784"/>
      <c r="O2" s="784"/>
      <c r="P2" s="784"/>
      <c r="Q2" s="784"/>
    </row>
    <row r="3" spans="3:17" ht="12.75" customHeight="1">
      <c r="C3" s="751" t="s">
        <v>492</v>
      </c>
      <c r="D3" s="751"/>
      <c r="E3" s="751"/>
      <c r="F3" s="751"/>
      <c r="G3" s="751"/>
      <c r="H3" s="751"/>
      <c r="I3" s="751"/>
      <c r="J3" s="751"/>
      <c r="K3" s="751"/>
      <c r="L3" s="751"/>
      <c r="M3" s="751"/>
      <c r="N3" s="751"/>
      <c r="O3" s="751"/>
      <c r="P3" s="751"/>
      <c r="Q3" s="751"/>
    </row>
    <row r="4" spans="3:17" ht="12.75" customHeight="1">
      <c r="C4" s="752" t="s">
        <v>398</v>
      </c>
      <c r="D4" s="752"/>
      <c r="E4" s="752"/>
      <c r="F4" s="752"/>
      <c r="G4" s="752"/>
      <c r="H4" s="752"/>
      <c r="I4" s="752"/>
      <c r="J4" s="752"/>
      <c r="K4" s="752"/>
      <c r="L4" s="752"/>
      <c r="M4" s="752"/>
      <c r="N4" s="752"/>
      <c r="O4" s="752"/>
      <c r="P4" s="752"/>
      <c r="Q4" s="752"/>
    </row>
    <row r="5" spans="4:17" ht="13.5" customHeight="1">
      <c r="D5" s="241"/>
      <c r="E5" s="241"/>
      <c r="F5" s="241"/>
      <c r="G5" s="241"/>
      <c r="H5" s="241"/>
      <c r="I5" s="241"/>
      <c r="J5" s="241"/>
      <c r="K5" s="241"/>
      <c r="N5" s="241" t="s">
        <v>459</v>
      </c>
      <c r="O5" s="241"/>
      <c r="P5" s="241"/>
      <c r="Q5" s="241"/>
    </row>
    <row r="6" spans="2:17" s="14" customFormat="1" ht="12.75" customHeight="1">
      <c r="B6" s="794" t="s">
        <v>368</v>
      </c>
      <c r="C6" s="67"/>
      <c r="D6" s="65"/>
      <c r="E6" s="66"/>
      <c r="F6" s="67"/>
      <c r="G6" s="485"/>
      <c r="H6" s="485"/>
      <c r="I6" s="485"/>
      <c r="J6" s="65"/>
      <c r="K6" s="65"/>
      <c r="L6" s="65"/>
      <c r="M6" s="65"/>
      <c r="N6" s="65"/>
      <c r="O6" s="65"/>
      <c r="P6" s="66"/>
      <c r="Q6" s="68" t="s">
        <v>460</v>
      </c>
    </row>
    <row r="7" spans="2:17" s="14" customFormat="1" ht="12.75" customHeight="1">
      <c r="B7" s="794"/>
      <c r="C7" s="253"/>
      <c r="D7" s="255" t="s">
        <v>469</v>
      </c>
      <c r="E7" s="69"/>
      <c r="F7" s="62">
        <v>2000</v>
      </c>
      <c r="G7" s="64">
        <v>2001</v>
      </c>
      <c r="H7" s="64">
        <v>2002</v>
      </c>
      <c r="I7" s="64">
        <v>2003</v>
      </c>
      <c r="J7" s="64">
        <v>2004</v>
      </c>
      <c r="K7" s="64">
        <v>2005</v>
      </c>
      <c r="L7" s="64">
        <v>2006</v>
      </c>
      <c r="M7" s="64">
        <v>2007</v>
      </c>
      <c r="N7" s="64">
        <v>2008</v>
      </c>
      <c r="O7" s="64">
        <v>2009</v>
      </c>
      <c r="P7" s="63"/>
      <c r="Q7" s="70" t="s">
        <v>617</v>
      </c>
    </row>
    <row r="8" spans="2:17" s="14" customFormat="1" ht="12.75" customHeight="1">
      <c r="B8" s="794"/>
      <c r="C8" s="254"/>
      <c r="D8" s="71"/>
      <c r="E8" s="72"/>
      <c r="F8" s="73"/>
      <c r="G8" s="74"/>
      <c r="H8" s="74"/>
      <c r="I8" s="74"/>
      <c r="J8" s="74"/>
      <c r="K8" s="74"/>
      <c r="L8" s="74"/>
      <c r="M8" s="74"/>
      <c r="N8" s="74"/>
      <c r="O8" s="74"/>
      <c r="P8" s="75"/>
      <c r="Q8" s="76" t="s">
        <v>269</v>
      </c>
    </row>
    <row r="9" spans="1:17" ht="12.75" customHeight="1">
      <c r="A9" s="48"/>
      <c r="B9" s="514">
        <v>1</v>
      </c>
      <c r="C9" s="603"/>
      <c r="D9" s="619" t="s">
        <v>33</v>
      </c>
      <c r="E9" s="620" t="s">
        <v>254</v>
      </c>
      <c r="F9" s="486">
        <v>64.288678</v>
      </c>
      <c r="G9" s="486">
        <v>60.447401</v>
      </c>
      <c r="H9" s="486">
        <v>63.041754</v>
      </c>
      <c r="I9" s="486">
        <v>63.208331</v>
      </c>
      <c r="J9" s="486">
        <v>67.110028</v>
      </c>
      <c r="K9" s="486">
        <v>67.683727</v>
      </c>
      <c r="L9" s="486">
        <v>67.33912</v>
      </c>
      <c r="M9" s="486">
        <v>67.85232</v>
      </c>
      <c r="N9" s="486">
        <v>66.906954</v>
      </c>
      <c r="O9" s="486">
        <v>65.904389</v>
      </c>
      <c r="P9" s="486"/>
      <c r="Q9" s="61">
        <f>(O9/N9-1)*100</f>
        <v>-1.4984466338132885</v>
      </c>
    </row>
    <row r="10" spans="1:17" ht="12.75" customHeight="1">
      <c r="A10" s="22"/>
      <c r="B10" s="514">
        <v>2</v>
      </c>
      <c r="C10" s="138"/>
      <c r="D10" s="621" t="s">
        <v>575</v>
      </c>
      <c r="E10" s="622" t="s">
        <v>258</v>
      </c>
      <c r="F10" s="623">
        <v>49.67</v>
      </c>
      <c r="G10" s="515">
        <v>47.917843</v>
      </c>
      <c r="H10" s="515">
        <v>48.257964</v>
      </c>
      <c r="I10" s="515">
        <v>48.008164</v>
      </c>
      <c r="J10" s="515">
        <v>50.951316</v>
      </c>
      <c r="K10" s="515">
        <v>53.381116</v>
      </c>
      <c r="L10" s="515">
        <v>56.448699</v>
      </c>
      <c r="M10" s="515">
        <v>59.549883</v>
      </c>
      <c r="N10" s="515">
        <v>60.495816</v>
      </c>
      <c r="O10" s="515">
        <v>57.688772</v>
      </c>
      <c r="P10" s="515"/>
      <c r="Q10" s="51">
        <f aca="true" t="shared" si="0" ref="Q10:Q70">(O10/N10-1)*100</f>
        <v>-4.640063041715148</v>
      </c>
    </row>
    <row r="11" spans="1:17" ht="12.75" customHeight="1">
      <c r="A11" s="22"/>
      <c r="B11" s="514">
        <v>3</v>
      </c>
      <c r="C11" s="149"/>
      <c r="D11" s="619" t="s">
        <v>32</v>
      </c>
      <c r="E11" s="624" t="s">
        <v>256</v>
      </c>
      <c r="F11" s="486">
        <v>48.964607</v>
      </c>
      <c r="G11" s="486">
        <v>48.196902</v>
      </c>
      <c r="H11" s="486">
        <v>48.081118</v>
      </c>
      <c r="I11" s="486">
        <v>48.024693</v>
      </c>
      <c r="J11" s="486">
        <v>50.702512</v>
      </c>
      <c r="K11" s="486">
        <v>51.79103</v>
      </c>
      <c r="L11" s="486">
        <v>52.403633</v>
      </c>
      <c r="M11" s="486">
        <v>53.855515</v>
      </c>
      <c r="N11" s="486">
        <v>53.189273</v>
      </c>
      <c r="O11" s="486">
        <v>50.573544</v>
      </c>
      <c r="P11" s="486"/>
      <c r="Q11" s="61">
        <f t="shared" si="0"/>
        <v>-4.917775431899585</v>
      </c>
    </row>
    <row r="12" spans="1:17" ht="12.75" customHeight="1">
      <c r="A12" s="22"/>
      <c r="B12" s="517">
        <v>4</v>
      </c>
      <c r="C12" s="138"/>
      <c r="D12" s="621" t="s">
        <v>34</v>
      </c>
      <c r="E12" s="622" t="s">
        <v>257</v>
      </c>
      <c r="F12" s="515">
        <v>32.712759</v>
      </c>
      <c r="G12" s="515">
        <v>33.870413</v>
      </c>
      <c r="H12" s="515">
        <v>33.696258</v>
      </c>
      <c r="I12" s="515">
        <v>35.369823</v>
      </c>
      <c r="J12" s="515">
        <v>38.15497</v>
      </c>
      <c r="K12" s="515">
        <v>41.724868</v>
      </c>
      <c r="L12" s="515">
        <v>45.06393</v>
      </c>
      <c r="M12" s="515">
        <v>51.208323</v>
      </c>
      <c r="N12" s="515">
        <v>50.365596</v>
      </c>
      <c r="O12" s="515">
        <v>47.943507</v>
      </c>
      <c r="P12" s="515"/>
      <c r="Q12" s="51">
        <f t="shared" si="0"/>
        <v>-4.809014868006322</v>
      </c>
    </row>
    <row r="13" spans="1:17" ht="12.75" customHeight="1">
      <c r="A13" s="22"/>
      <c r="B13" s="517">
        <v>5</v>
      </c>
      <c r="C13" s="149"/>
      <c r="D13" s="619" t="s">
        <v>35</v>
      </c>
      <c r="E13" s="624" t="s">
        <v>253</v>
      </c>
      <c r="F13" s="486">
        <v>39.269546</v>
      </c>
      <c r="G13" s="486">
        <v>39.309441</v>
      </c>
      <c r="H13" s="486">
        <v>40.587562</v>
      </c>
      <c r="I13" s="486">
        <v>39.807306</v>
      </c>
      <c r="J13" s="486">
        <v>42.42466</v>
      </c>
      <c r="K13" s="486">
        <v>44.076595</v>
      </c>
      <c r="L13" s="486">
        <v>45.997955000000005</v>
      </c>
      <c r="M13" s="486">
        <v>47.756988</v>
      </c>
      <c r="N13" s="486">
        <v>47.404171000000005</v>
      </c>
      <c r="O13" s="486">
        <v>43.531964</v>
      </c>
      <c r="P13" s="486"/>
      <c r="Q13" s="61">
        <f t="shared" si="0"/>
        <v>-8.16849428713774</v>
      </c>
    </row>
    <row r="14" spans="1:17" ht="12.75" customHeight="1">
      <c r="A14" s="22"/>
      <c r="B14" s="517">
        <v>6</v>
      </c>
      <c r="C14" s="138"/>
      <c r="D14" s="621" t="s">
        <v>37</v>
      </c>
      <c r="E14" s="622" t="s">
        <v>260</v>
      </c>
      <c r="F14" s="623">
        <v>25.94</v>
      </c>
      <c r="G14" s="515">
        <v>24.334436</v>
      </c>
      <c r="H14" s="515">
        <v>24.204778</v>
      </c>
      <c r="I14" s="515">
        <v>25.473178</v>
      </c>
      <c r="J14" s="515">
        <v>27.160143</v>
      </c>
      <c r="K14" s="515">
        <v>27.782293</v>
      </c>
      <c r="L14" s="515">
        <v>28.949569</v>
      </c>
      <c r="M14" s="515">
        <v>32.404475999999995</v>
      </c>
      <c r="N14" s="515">
        <v>34.81493</v>
      </c>
      <c r="O14" s="515">
        <v>33.415559</v>
      </c>
      <c r="P14" s="515"/>
      <c r="Q14" s="51">
        <f t="shared" si="0"/>
        <v>-4.019456595202097</v>
      </c>
    </row>
    <row r="15" spans="1:17" ht="12.75" customHeight="1">
      <c r="A15" s="22"/>
      <c r="B15" s="517">
        <v>7</v>
      </c>
      <c r="C15" s="149"/>
      <c r="D15" s="619" t="s">
        <v>36</v>
      </c>
      <c r="E15" s="624" t="s">
        <v>256</v>
      </c>
      <c r="F15" s="486">
        <v>22.869447</v>
      </c>
      <c r="G15" s="486">
        <v>23.413776</v>
      </c>
      <c r="H15" s="486">
        <v>22.878901</v>
      </c>
      <c r="I15" s="486">
        <v>23.954687</v>
      </c>
      <c r="J15" s="486">
        <v>26.602776</v>
      </c>
      <c r="K15" s="486">
        <v>28.451022</v>
      </c>
      <c r="L15" s="486">
        <v>30.608976</v>
      </c>
      <c r="M15" s="486">
        <v>33.815514</v>
      </c>
      <c r="N15" s="486">
        <v>34.402131000000004</v>
      </c>
      <c r="O15" s="486">
        <v>32.561196</v>
      </c>
      <c r="P15" s="486"/>
      <c r="Q15" s="61">
        <f t="shared" si="0"/>
        <v>-5.351223736692368</v>
      </c>
    </row>
    <row r="16" spans="1:17" ht="12.75" customHeight="1">
      <c r="A16" s="22"/>
      <c r="B16" s="517">
        <v>8</v>
      </c>
      <c r="C16" s="138"/>
      <c r="D16" s="621" t="s">
        <v>38</v>
      </c>
      <c r="E16" s="622" t="s">
        <v>254</v>
      </c>
      <c r="F16" s="515">
        <v>31.952048</v>
      </c>
      <c r="G16" s="515">
        <v>31.099141</v>
      </c>
      <c r="H16" s="515">
        <v>29.509921</v>
      </c>
      <c r="I16" s="515">
        <v>29.893186</v>
      </c>
      <c r="J16" s="515">
        <v>31.391697</v>
      </c>
      <c r="K16" s="515">
        <v>32.693092</v>
      </c>
      <c r="L16" s="515">
        <v>34.080137</v>
      </c>
      <c r="M16" s="515">
        <v>35.16553</v>
      </c>
      <c r="N16" s="515">
        <v>34.162014000000006</v>
      </c>
      <c r="O16" s="515">
        <v>32.360408</v>
      </c>
      <c r="P16" s="515"/>
      <c r="Q16" s="51">
        <f t="shared" si="0"/>
        <v>-5.273711321586616</v>
      </c>
    </row>
    <row r="17" spans="1:17" ht="12.75" customHeight="1">
      <c r="A17" s="22"/>
      <c r="B17" s="517">
        <v>9</v>
      </c>
      <c r="C17" s="149"/>
      <c r="D17" s="619" t="s">
        <v>463</v>
      </c>
      <c r="E17" s="624" t="s">
        <v>257</v>
      </c>
      <c r="F17" s="486">
        <v>19.44433</v>
      </c>
      <c r="G17" s="486">
        <v>20.541753</v>
      </c>
      <c r="H17" s="486">
        <v>21.164324</v>
      </c>
      <c r="I17" s="486">
        <v>22.492001</v>
      </c>
      <c r="J17" s="486">
        <v>24.354275</v>
      </c>
      <c r="K17" s="486">
        <v>27.017407</v>
      </c>
      <c r="L17" s="486">
        <v>29.895310000000002</v>
      </c>
      <c r="M17" s="486">
        <v>32.742866</v>
      </c>
      <c r="N17" s="486">
        <v>30.364331</v>
      </c>
      <c r="O17" s="486">
        <v>27.287597</v>
      </c>
      <c r="P17" s="486"/>
      <c r="Q17" s="61">
        <f t="shared" si="0"/>
        <v>-10.132724478599576</v>
      </c>
    </row>
    <row r="18" spans="1:17" ht="12.75" customHeight="1">
      <c r="A18" s="22"/>
      <c r="B18" s="517">
        <v>10</v>
      </c>
      <c r="C18" s="138"/>
      <c r="D18" s="621" t="s">
        <v>43</v>
      </c>
      <c r="E18" s="622" t="s">
        <v>258</v>
      </c>
      <c r="F18" s="623">
        <v>23.83</v>
      </c>
      <c r="G18" s="515">
        <v>22.991242</v>
      </c>
      <c r="H18" s="515">
        <v>23.143632</v>
      </c>
      <c r="I18" s="515">
        <v>22.44882</v>
      </c>
      <c r="J18" s="515">
        <v>24.049424</v>
      </c>
      <c r="K18" s="515">
        <v>24.850326</v>
      </c>
      <c r="L18" s="515">
        <v>25.603531999999998</v>
      </c>
      <c r="M18" s="515">
        <v>26.41552</v>
      </c>
      <c r="N18" s="515">
        <v>26.18766</v>
      </c>
      <c r="O18" s="515">
        <v>25.087342</v>
      </c>
      <c r="P18" s="515"/>
      <c r="Q18" s="51">
        <f t="shared" si="0"/>
        <v>-4.201665975501445</v>
      </c>
    </row>
    <row r="19" spans="1:17" ht="12.75" customHeight="1">
      <c r="A19" s="22"/>
      <c r="B19" s="514">
        <v>11</v>
      </c>
      <c r="C19" s="149"/>
      <c r="D19" s="619" t="s">
        <v>588</v>
      </c>
      <c r="E19" s="624" t="s">
        <v>257</v>
      </c>
      <c r="F19" s="486">
        <v>19.254577</v>
      </c>
      <c r="G19" s="486">
        <v>19.123084</v>
      </c>
      <c r="H19" s="486">
        <v>17.758972</v>
      </c>
      <c r="I19" s="486">
        <v>19.114793</v>
      </c>
      <c r="J19" s="486">
        <v>20.362628</v>
      </c>
      <c r="K19" s="486">
        <v>21.215385</v>
      </c>
      <c r="L19" s="486">
        <v>22.396943999999998</v>
      </c>
      <c r="M19" s="486">
        <v>23.166657999999998</v>
      </c>
      <c r="N19" s="486">
        <v>22.806551</v>
      </c>
      <c r="O19" s="486">
        <v>21.173036</v>
      </c>
      <c r="P19" s="486"/>
      <c r="Q19" s="61">
        <f t="shared" si="0"/>
        <v>-7.162481516823826</v>
      </c>
    </row>
    <row r="20" spans="1:17" ht="12.75" customHeight="1">
      <c r="A20" s="22"/>
      <c r="B20" s="517">
        <v>12</v>
      </c>
      <c r="C20" s="138"/>
      <c r="D20" s="621" t="s">
        <v>464</v>
      </c>
      <c r="E20" s="622" t="s">
        <v>259</v>
      </c>
      <c r="F20" s="515">
        <v>13.656344</v>
      </c>
      <c r="G20" s="515">
        <v>14.128835</v>
      </c>
      <c r="H20" s="515">
        <v>14.838698</v>
      </c>
      <c r="I20" s="623">
        <v>15.92</v>
      </c>
      <c r="J20" s="515">
        <v>17.032388</v>
      </c>
      <c r="K20" s="515">
        <v>18.325981</v>
      </c>
      <c r="L20" s="515">
        <v>21.062514</v>
      </c>
      <c r="M20" s="515">
        <v>23.204324</v>
      </c>
      <c r="N20" s="515">
        <v>23.379476999999998</v>
      </c>
      <c r="O20" s="515">
        <v>20.469489</v>
      </c>
      <c r="P20" s="515"/>
      <c r="Q20" s="51">
        <f t="shared" si="0"/>
        <v>-12.44676260294445</v>
      </c>
    </row>
    <row r="21" spans="1:17" ht="12.75" customHeight="1">
      <c r="A21" s="22"/>
      <c r="B21" s="517">
        <v>13</v>
      </c>
      <c r="C21" s="149"/>
      <c r="D21" s="619" t="s">
        <v>48</v>
      </c>
      <c r="E21" s="624" t="s">
        <v>254</v>
      </c>
      <c r="F21" s="486">
        <v>11.855752</v>
      </c>
      <c r="G21" s="486">
        <v>13.654264</v>
      </c>
      <c r="H21" s="486">
        <v>16.044864</v>
      </c>
      <c r="I21" s="486">
        <v>18.714186</v>
      </c>
      <c r="J21" s="486">
        <v>20.908783</v>
      </c>
      <c r="K21" s="486">
        <v>21.993009</v>
      </c>
      <c r="L21" s="486">
        <v>23.679209</v>
      </c>
      <c r="M21" s="486">
        <v>23.759157</v>
      </c>
      <c r="N21" s="486">
        <v>22.338451</v>
      </c>
      <c r="O21" s="486">
        <v>19.949354</v>
      </c>
      <c r="P21" s="486"/>
      <c r="Q21" s="61">
        <f t="shared" si="0"/>
        <v>-10.694998502805763</v>
      </c>
    </row>
    <row r="22" spans="1:17" ht="12.75" customHeight="1">
      <c r="A22" s="22"/>
      <c r="B22" s="517">
        <v>14</v>
      </c>
      <c r="C22" s="138"/>
      <c r="D22" s="621" t="s">
        <v>41</v>
      </c>
      <c r="E22" s="622" t="s">
        <v>251</v>
      </c>
      <c r="F22" s="623">
        <v>18.11</v>
      </c>
      <c r="G22" s="623">
        <v>18.03</v>
      </c>
      <c r="H22" s="623">
        <v>18.19</v>
      </c>
      <c r="I22" s="623">
        <v>17.68</v>
      </c>
      <c r="J22" s="515">
        <v>18.889473</v>
      </c>
      <c r="K22" s="515">
        <v>19.822281</v>
      </c>
      <c r="L22" s="515">
        <v>20.694179</v>
      </c>
      <c r="M22" s="515">
        <v>21.293465</v>
      </c>
      <c r="N22" s="515">
        <v>21.686846000000003</v>
      </c>
      <c r="O22" s="515">
        <v>19.604529</v>
      </c>
      <c r="P22" s="515"/>
      <c r="Q22" s="51">
        <f t="shared" si="0"/>
        <v>-9.601751218226951</v>
      </c>
    </row>
    <row r="23" spans="1:17" ht="12.75" customHeight="1">
      <c r="A23" s="22"/>
      <c r="B23" s="517">
        <v>15</v>
      </c>
      <c r="C23" s="149"/>
      <c r="D23" s="619" t="s">
        <v>45</v>
      </c>
      <c r="E23" s="624" t="s">
        <v>254</v>
      </c>
      <c r="F23" s="486">
        <v>18.31939</v>
      </c>
      <c r="G23" s="486">
        <v>19.068906</v>
      </c>
      <c r="H23" s="486">
        <v>18.605651</v>
      </c>
      <c r="I23" s="486">
        <v>19.519563</v>
      </c>
      <c r="J23" s="486">
        <v>20.970074</v>
      </c>
      <c r="K23" s="486">
        <v>22.083008</v>
      </c>
      <c r="L23" s="486">
        <v>22.123762</v>
      </c>
      <c r="M23" s="486">
        <v>21.891306</v>
      </c>
      <c r="N23" s="486">
        <v>21.062483</v>
      </c>
      <c r="O23" s="486">
        <v>18.630349</v>
      </c>
      <c r="P23" s="486"/>
      <c r="Q23" s="61">
        <f t="shared" si="0"/>
        <v>-11.547233058894346</v>
      </c>
    </row>
    <row r="24" spans="1:17" ht="12.75" customHeight="1">
      <c r="A24" s="22"/>
      <c r="B24" s="517">
        <v>16</v>
      </c>
      <c r="C24" s="138"/>
      <c r="D24" s="621" t="s">
        <v>40</v>
      </c>
      <c r="E24" s="622" t="s">
        <v>262</v>
      </c>
      <c r="F24" s="623">
        <v>11.906755</v>
      </c>
      <c r="G24" s="623">
        <v>11.825836</v>
      </c>
      <c r="H24" s="515">
        <v>11.911741</v>
      </c>
      <c r="I24" s="515">
        <v>12.709261</v>
      </c>
      <c r="J24" s="515">
        <v>14.711031</v>
      </c>
      <c r="K24" s="515">
        <v>15.803035</v>
      </c>
      <c r="L24" s="515">
        <v>16.808336</v>
      </c>
      <c r="M24" s="515">
        <v>18.718682</v>
      </c>
      <c r="N24" s="515">
        <v>19.686917</v>
      </c>
      <c r="O24" s="515">
        <v>18.045072</v>
      </c>
      <c r="P24" s="515"/>
      <c r="Q24" s="51">
        <f t="shared" si="0"/>
        <v>-8.339777122034898</v>
      </c>
    </row>
    <row r="25" spans="1:17" ht="12.75" customHeight="1">
      <c r="A25" s="48"/>
      <c r="B25" s="517">
        <v>17</v>
      </c>
      <c r="C25" s="149"/>
      <c r="D25" s="619" t="s">
        <v>44</v>
      </c>
      <c r="E25" s="624" t="s">
        <v>256</v>
      </c>
      <c r="F25" s="486">
        <v>15.911464</v>
      </c>
      <c r="G25" s="486">
        <v>15.294393</v>
      </c>
      <c r="H25" s="486">
        <v>14.589303</v>
      </c>
      <c r="I25" s="486">
        <v>14.125444</v>
      </c>
      <c r="J25" s="486">
        <v>15.093402</v>
      </c>
      <c r="K25" s="486">
        <v>15.392702</v>
      </c>
      <c r="L25" s="486">
        <v>16.510893</v>
      </c>
      <c r="M25" s="486">
        <v>17.782173</v>
      </c>
      <c r="N25" s="486">
        <v>18.104388</v>
      </c>
      <c r="O25" s="486">
        <v>17.726141</v>
      </c>
      <c r="P25" s="486"/>
      <c r="Q25" s="61">
        <f t="shared" si="0"/>
        <v>-2.089255930661682</v>
      </c>
    </row>
    <row r="26" spans="1:17" ht="12.75" customHeight="1">
      <c r="A26" s="22"/>
      <c r="B26" s="517">
        <v>18</v>
      </c>
      <c r="C26" s="138"/>
      <c r="D26" s="621" t="s">
        <v>39</v>
      </c>
      <c r="E26" s="622" t="s">
        <v>260</v>
      </c>
      <c r="F26" s="623">
        <v>20.55</v>
      </c>
      <c r="G26" s="515">
        <v>18.457115</v>
      </c>
      <c r="H26" s="515">
        <v>17.33008</v>
      </c>
      <c r="I26" s="515">
        <v>17.483347</v>
      </c>
      <c r="J26" s="515">
        <v>18.418892</v>
      </c>
      <c r="K26" s="515">
        <v>19.485333</v>
      </c>
      <c r="L26" s="515">
        <v>21.619524000000002</v>
      </c>
      <c r="M26" s="515">
        <v>23.631885999999998</v>
      </c>
      <c r="N26" s="515">
        <v>19.012379</v>
      </c>
      <c r="O26" s="515">
        <v>17.348392</v>
      </c>
      <c r="P26" s="515"/>
      <c r="Q26" s="51">
        <f t="shared" si="0"/>
        <v>-8.752124076634482</v>
      </c>
    </row>
    <row r="27" spans="1:17" ht="12.75" customHeight="1">
      <c r="A27" s="22"/>
      <c r="B27" s="518">
        <v>19</v>
      </c>
      <c r="C27" s="149"/>
      <c r="D27" s="619" t="s">
        <v>42</v>
      </c>
      <c r="E27" s="624" t="s">
        <v>255</v>
      </c>
      <c r="F27" s="486">
        <v>21.596747</v>
      </c>
      <c r="G27" s="625">
        <v>19.79</v>
      </c>
      <c r="H27" s="486">
        <v>13.553764</v>
      </c>
      <c r="I27" s="486">
        <v>15.095879</v>
      </c>
      <c r="J27" s="486">
        <v>15.445213</v>
      </c>
      <c r="K27" s="486">
        <v>15.950857</v>
      </c>
      <c r="L27" s="486">
        <v>16.592519</v>
      </c>
      <c r="M27" s="486">
        <v>17.744943</v>
      </c>
      <c r="N27" s="486">
        <v>18.36854</v>
      </c>
      <c r="O27" s="486">
        <v>16.78514</v>
      </c>
      <c r="P27" s="486"/>
      <c r="Q27" s="61">
        <f t="shared" si="0"/>
        <v>-8.62017340518082</v>
      </c>
    </row>
    <row r="28" spans="1:17" ht="12.75" customHeight="1">
      <c r="A28" s="22"/>
      <c r="B28" s="517">
        <v>20</v>
      </c>
      <c r="C28" s="138"/>
      <c r="D28" s="621" t="s">
        <v>47</v>
      </c>
      <c r="E28" s="622" t="s">
        <v>252</v>
      </c>
      <c r="F28" s="623">
        <v>13.345671</v>
      </c>
      <c r="G28" s="623">
        <v>12.7</v>
      </c>
      <c r="H28" s="623">
        <v>11.83</v>
      </c>
      <c r="I28" s="515">
        <v>12.226719</v>
      </c>
      <c r="J28" s="515">
        <v>13.658899</v>
      </c>
      <c r="K28" s="515">
        <v>14.270558</v>
      </c>
      <c r="L28" s="515">
        <v>15.073201999999998</v>
      </c>
      <c r="M28" s="515">
        <v>16.525385</v>
      </c>
      <c r="N28" s="515">
        <v>16.361877</v>
      </c>
      <c r="O28" s="515">
        <v>16.138377</v>
      </c>
      <c r="P28" s="515"/>
      <c r="Q28" s="51">
        <f t="shared" si="0"/>
        <v>-1.365980198971073</v>
      </c>
    </row>
    <row r="29" spans="1:17" ht="12.75" customHeight="1">
      <c r="A29" s="22"/>
      <c r="B29" s="514">
        <v>21</v>
      </c>
      <c r="C29" s="149"/>
      <c r="D29" s="619" t="s">
        <v>46</v>
      </c>
      <c r="E29" s="624" t="s">
        <v>265</v>
      </c>
      <c r="F29" s="625">
        <v>18.61</v>
      </c>
      <c r="G29" s="625">
        <v>18.49</v>
      </c>
      <c r="H29" s="625">
        <v>16.64</v>
      </c>
      <c r="I29" s="625">
        <v>15.29</v>
      </c>
      <c r="J29" s="486">
        <v>16.245984</v>
      </c>
      <c r="K29" s="486">
        <v>17.158646</v>
      </c>
      <c r="L29" s="486">
        <v>17.539343000000002</v>
      </c>
      <c r="M29" s="486">
        <v>17.904163</v>
      </c>
      <c r="N29" s="486">
        <v>18.126414</v>
      </c>
      <c r="O29" s="486">
        <v>16.058019</v>
      </c>
      <c r="P29" s="486"/>
      <c r="Q29" s="61">
        <f t="shared" si="0"/>
        <v>-11.410944271713086</v>
      </c>
    </row>
    <row r="30" spans="1:17" ht="12.75" customHeight="1">
      <c r="A30" s="22"/>
      <c r="B30" s="517">
        <v>22</v>
      </c>
      <c r="C30" s="138"/>
      <c r="D30" s="621" t="s">
        <v>52</v>
      </c>
      <c r="E30" s="622" t="s">
        <v>256</v>
      </c>
      <c r="F30" s="515">
        <v>10.238</v>
      </c>
      <c r="G30" s="515">
        <v>9.834492</v>
      </c>
      <c r="H30" s="515">
        <v>9.799542</v>
      </c>
      <c r="I30" s="515">
        <v>11.02695</v>
      </c>
      <c r="J30" s="515">
        <v>10.975886</v>
      </c>
      <c r="K30" s="515">
        <v>11.474687</v>
      </c>
      <c r="L30" s="515">
        <v>11.768513</v>
      </c>
      <c r="M30" s="515">
        <v>13.331182</v>
      </c>
      <c r="N30" s="515">
        <v>14.454013999999999</v>
      </c>
      <c r="O30" s="515">
        <v>14.133482</v>
      </c>
      <c r="P30" s="515"/>
      <c r="Q30" s="51">
        <f t="shared" si="0"/>
        <v>-2.217598516232222</v>
      </c>
    </row>
    <row r="31" spans="1:17" ht="12.75" customHeight="1">
      <c r="A31" s="22"/>
      <c r="B31" s="517">
        <v>23</v>
      </c>
      <c r="C31" s="149"/>
      <c r="D31" s="619" t="s">
        <v>228</v>
      </c>
      <c r="E31" s="624" t="s">
        <v>263</v>
      </c>
      <c r="F31" s="486">
        <v>9.213145</v>
      </c>
      <c r="G31" s="486">
        <v>9.211954</v>
      </c>
      <c r="H31" s="486">
        <v>9.270226</v>
      </c>
      <c r="I31" s="486">
        <v>9.50192</v>
      </c>
      <c r="J31" s="486">
        <v>10.39365</v>
      </c>
      <c r="K31" s="486">
        <v>11.236476</v>
      </c>
      <c r="L31" s="486">
        <v>12.280563</v>
      </c>
      <c r="M31" s="486">
        <v>13.393182000000001</v>
      </c>
      <c r="N31" s="486">
        <v>13.603616</v>
      </c>
      <c r="O31" s="486">
        <v>13.265268</v>
      </c>
      <c r="P31" s="486"/>
      <c r="Q31" s="61">
        <f t="shared" si="0"/>
        <v>-2.487191640810793</v>
      </c>
    </row>
    <row r="32" spans="1:17" ht="12.75" customHeight="1">
      <c r="A32" s="22"/>
      <c r="B32" s="517">
        <v>24</v>
      </c>
      <c r="C32" s="138"/>
      <c r="D32" s="621" t="s">
        <v>49</v>
      </c>
      <c r="E32" s="622" t="s">
        <v>264</v>
      </c>
      <c r="F32" s="515">
        <v>10.003007</v>
      </c>
      <c r="G32" s="515">
        <v>10.024666</v>
      </c>
      <c r="H32" s="515">
        <v>9.605711</v>
      </c>
      <c r="I32" s="515">
        <v>9.707275</v>
      </c>
      <c r="J32" s="515">
        <v>10.729377</v>
      </c>
      <c r="K32" s="515">
        <v>11.128731</v>
      </c>
      <c r="L32" s="515">
        <v>12.142226</v>
      </c>
      <c r="M32" s="515">
        <v>13.145027</v>
      </c>
      <c r="N32" s="515">
        <v>13.434694</v>
      </c>
      <c r="O32" s="515">
        <v>12.601887</v>
      </c>
      <c r="P32" s="515"/>
      <c r="Q32" s="51">
        <f t="shared" si="0"/>
        <v>-6.198927939854837</v>
      </c>
    </row>
    <row r="33" spans="1:17" ht="12.75" customHeight="1">
      <c r="A33" s="22"/>
      <c r="B33" s="514">
        <v>25</v>
      </c>
      <c r="C33" s="149"/>
      <c r="D33" s="619" t="s">
        <v>466</v>
      </c>
      <c r="E33" s="624" t="s">
        <v>256</v>
      </c>
      <c r="F33" s="486">
        <v>9.824979</v>
      </c>
      <c r="G33" s="486">
        <v>9.37111</v>
      </c>
      <c r="H33" s="486">
        <v>8.78972</v>
      </c>
      <c r="I33" s="486">
        <v>9.365984</v>
      </c>
      <c r="J33" s="486">
        <v>9.764527</v>
      </c>
      <c r="K33" s="486">
        <v>10.574554</v>
      </c>
      <c r="L33" s="486">
        <v>11.874542</v>
      </c>
      <c r="M33" s="486">
        <v>12.690114</v>
      </c>
      <c r="N33" s="486">
        <v>12.782352000000001</v>
      </c>
      <c r="O33" s="486">
        <v>12.178559</v>
      </c>
      <c r="P33" s="486"/>
      <c r="Q33" s="61">
        <f t="shared" si="0"/>
        <v>-4.723645538786614</v>
      </c>
    </row>
    <row r="34" spans="1:17" ht="12.75" customHeight="1">
      <c r="A34" s="22"/>
      <c r="B34" s="517">
        <v>26</v>
      </c>
      <c r="C34" s="138"/>
      <c r="D34" s="621" t="s">
        <v>50</v>
      </c>
      <c r="E34" s="622" t="s">
        <v>240</v>
      </c>
      <c r="F34" s="623">
        <v>5.55</v>
      </c>
      <c r="G34" s="623">
        <v>6.08</v>
      </c>
      <c r="H34" s="515">
        <v>6.290946</v>
      </c>
      <c r="I34" s="515">
        <v>7.431729</v>
      </c>
      <c r="J34" s="515">
        <v>9.573385</v>
      </c>
      <c r="K34" s="515">
        <v>10.721313</v>
      </c>
      <c r="L34" s="515">
        <v>11.513003000000001</v>
      </c>
      <c r="M34" s="515">
        <v>12.359043999999999</v>
      </c>
      <c r="N34" s="515">
        <v>12.586897</v>
      </c>
      <c r="O34" s="515">
        <v>11.601652</v>
      </c>
      <c r="P34" s="515"/>
      <c r="Q34" s="51">
        <f t="shared" si="0"/>
        <v>-7.827544787249796</v>
      </c>
    </row>
    <row r="35" spans="1:17" ht="12.75" customHeight="1">
      <c r="A35" s="22"/>
      <c r="B35" s="517">
        <v>27</v>
      </c>
      <c r="C35" s="149"/>
      <c r="D35" s="619" t="s">
        <v>56</v>
      </c>
      <c r="E35" s="624" t="s">
        <v>257</v>
      </c>
      <c r="F35" s="486">
        <v>9.36482</v>
      </c>
      <c r="G35" s="486">
        <v>9.825314</v>
      </c>
      <c r="H35" s="486">
        <v>10.300188</v>
      </c>
      <c r="I35" s="486">
        <v>11.409942</v>
      </c>
      <c r="J35" s="486">
        <v>11.92964</v>
      </c>
      <c r="K35" s="486">
        <v>12.606623</v>
      </c>
      <c r="L35" s="486">
        <v>13.035622</v>
      </c>
      <c r="M35" s="486">
        <v>13.568620000000001</v>
      </c>
      <c r="N35" s="486">
        <v>12.753604</v>
      </c>
      <c r="O35" s="486">
        <v>11.600675</v>
      </c>
      <c r="P35" s="486"/>
      <c r="Q35" s="61">
        <f t="shared" si="0"/>
        <v>-9.04002507840136</v>
      </c>
    </row>
    <row r="36" spans="1:17" ht="12.75" customHeight="1">
      <c r="A36" s="22"/>
      <c r="B36" s="518">
        <v>28</v>
      </c>
      <c r="C36" s="138"/>
      <c r="D36" s="621" t="s">
        <v>589</v>
      </c>
      <c r="E36" s="622" t="s">
        <v>258</v>
      </c>
      <c r="F36" s="515">
        <v>9.334942</v>
      </c>
      <c r="G36" s="515">
        <v>8.949351</v>
      </c>
      <c r="H36" s="515">
        <v>9.183176</v>
      </c>
      <c r="I36" s="515">
        <v>9.124014</v>
      </c>
      <c r="J36" s="515">
        <v>9.326911</v>
      </c>
      <c r="K36" s="515">
        <v>9.740738</v>
      </c>
      <c r="L36" s="515">
        <v>9.926252</v>
      </c>
      <c r="M36" s="515">
        <v>10.381225</v>
      </c>
      <c r="N36" s="515">
        <v>10.364736</v>
      </c>
      <c r="O36" s="515">
        <v>9.813088</v>
      </c>
      <c r="P36" s="515"/>
      <c r="Q36" s="51">
        <f t="shared" si="0"/>
        <v>-5.3223545684135125</v>
      </c>
    </row>
    <row r="37" spans="1:17" ht="12.75" customHeight="1">
      <c r="A37" s="22"/>
      <c r="B37" s="517">
        <v>29</v>
      </c>
      <c r="C37" s="149"/>
      <c r="D37" s="619" t="s">
        <v>86</v>
      </c>
      <c r="E37" s="624" t="s">
        <v>256</v>
      </c>
      <c r="F37" s="486">
        <v>6.192399</v>
      </c>
      <c r="G37" s="486">
        <v>5.631061</v>
      </c>
      <c r="H37" s="486">
        <v>5.29097</v>
      </c>
      <c r="I37" s="486">
        <v>7.675418</v>
      </c>
      <c r="J37" s="486">
        <v>8.251945</v>
      </c>
      <c r="K37" s="486">
        <v>9.387356</v>
      </c>
      <c r="L37" s="486">
        <v>9.812815</v>
      </c>
      <c r="M37" s="486">
        <v>10.404466000000001</v>
      </c>
      <c r="N37" s="486">
        <v>10.297756</v>
      </c>
      <c r="O37" s="486">
        <v>9.696594</v>
      </c>
      <c r="P37" s="486"/>
      <c r="Q37" s="61">
        <f t="shared" si="0"/>
        <v>-5.83779611791152</v>
      </c>
    </row>
    <row r="38" spans="1:17" ht="12.75" customHeight="1">
      <c r="A38" s="22"/>
      <c r="B38" s="514">
        <v>30</v>
      </c>
      <c r="C38" s="138"/>
      <c r="D38" s="621" t="s">
        <v>67</v>
      </c>
      <c r="E38" s="622" t="s">
        <v>254</v>
      </c>
      <c r="F38" s="515">
        <v>6.163901</v>
      </c>
      <c r="G38" s="515">
        <v>6.538203</v>
      </c>
      <c r="H38" s="515">
        <v>6.473565</v>
      </c>
      <c r="I38" s="515">
        <v>6.78564</v>
      </c>
      <c r="J38" s="515">
        <v>7.520464</v>
      </c>
      <c r="K38" s="515">
        <v>9.13469</v>
      </c>
      <c r="L38" s="515">
        <v>9.414819999999999</v>
      </c>
      <c r="M38" s="515">
        <v>9.919361</v>
      </c>
      <c r="N38" s="515">
        <v>10.173902</v>
      </c>
      <c r="O38" s="515">
        <v>9.115138</v>
      </c>
      <c r="P38" s="515"/>
      <c r="Q38" s="51">
        <f t="shared" si="0"/>
        <v>-10.406665996979324</v>
      </c>
    </row>
    <row r="39" spans="1:17" ht="12.75" customHeight="1">
      <c r="A39" s="22"/>
      <c r="B39" s="517">
        <v>31</v>
      </c>
      <c r="C39" s="149"/>
      <c r="D39" s="619" t="s">
        <v>408</v>
      </c>
      <c r="E39" s="624" t="s">
        <v>257</v>
      </c>
      <c r="F39" s="486">
        <v>5.981607</v>
      </c>
      <c r="G39" s="486">
        <v>6.507569</v>
      </c>
      <c r="H39" s="486">
        <v>6.971884</v>
      </c>
      <c r="I39" s="486">
        <v>8.156658</v>
      </c>
      <c r="J39" s="486">
        <v>8.532054</v>
      </c>
      <c r="K39" s="486">
        <v>8.931295</v>
      </c>
      <c r="L39" s="486">
        <v>8.860913</v>
      </c>
      <c r="M39" s="486">
        <v>9.085224</v>
      </c>
      <c r="N39" s="486">
        <v>9.556116</v>
      </c>
      <c r="O39" s="486">
        <v>9.108579</v>
      </c>
      <c r="P39" s="486"/>
      <c r="Q39" s="61">
        <f t="shared" si="0"/>
        <v>-4.683252066006716</v>
      </c>
    </row>
    <row r="40" spans="1:17" ht="12.75" customHeight="1">
      <c r="A40" s="22"/>
      <c r="B40" s="517">
        <v>32</v>
      </c>
      <c r="C40" s="138"/>
      <c r="D40" s="621" t="s">
        <v>59</v>
      </c>
      <c r="E40" s="622" t="s">
        <v>254</v>
      </c>
      <c r="F40" s="515">
        <v>7.488917</v>
      </c>
      <c r="G40" s="515">
        <v>7.706373</v>
      </c>
      <c r="H40" s="515">
        <v>7.917886</v>
      </c>
      <c r="I40" s="515">
        <v>8.923614</v>
      </c>
      <c r="J40" s="515">
        <v>8.796713</v>
      </c>
      <c r="K40" s="515">
        <v>9.311403</v>
      </c>
      <c r="L40" s="515">
        <v>9.055954</v>
      </c>
      <c r="M40" s="515">
        <v>9.133991</v>
      </c>
      <c r="N40" s="515">
        <v>9.576194</v>
      </c>
      <c r="O40" s="515">
        <v>9.091791</v>
      </c>
      <c r="P40" s="515"/>
      <c r="Q40" s="51">
        <f t="shared" si="0"/>
        <v>-5.058408382286306</v>
      </c>
    </row>
    <row r="41" spans="1:17" ht="12.75" customHeight="1">
      <c r="A41" s="48"/>
      <c r="B41" s="517">
        <v>33</v>
      </c>
      <c r="C41" s="149"/>
      <c r="D41" s="619" t="s">
        <v>57</v>
      </c>
      <c r="E41" s="624" t="s">
        <v>254</v>
      </c>
      <c r="F41" s="486">
        <v>5.367078</v>
      </c>
      <c r="G41" s="486">
        <v>6.034975</v>
      </c>
      <c r="H41" s="486">
        <v>6.911906</v>
      </c>
      <c r="I41" s="486">
        <v>7.476345</v>
      </c>
      <c r="J41" s="486">
        <v>7.99246</v>
      </c>
      <c r="K41" s="486">
        <v>8.448606</v>
      </c>
      <c r="L41" s="486">
        <v>8.606639</v>
      </c>
      <c r="M41" s="486">
        <v>9.036809</v>
      </c>
      <c r="N41" s="486">
        <v>8.99106</v>
      </c>
      <c r="O41" s="486">
        <v>9.041864</v>
      </c>
      <c r="P41" s="486"/>
      <c r="Q41" s="61">
        <f t="shared" si="0"/>
        <v>0.5650501720598111</v>
      </c>
    </row>
    <row r="42" spans="1:17" ht="12.75" customHeight="1">
      <c r="A42" s="22"/>
      <c r="B42" s="517">
        <v>34</v>
      </c>
      <c r="C42" s="138"/>
      <c r="D42" s="621" t="s">
        <v>61</v>
      </c>
      <c r="E42" s="622" t="s">
        <v>257</v>
      </c>
      <c r="F42" s="515">
        <v>9.116799</v>
      </c>
      <c r="G42" s="515">
        <v>9.091368</v>
      </c>
      <c r="H42" s="515">
        <v>8.772424</v>
      </c>
      <c r="I42" s="515">
        <v>8.937898</v>
      </c>
      <c r="J42" s="515">
        <v>9.218034</v>
      </c>
      <c r="K42" s="515">
        <v>9.685173</v>
      </c>
      <c r="L42" s="515">
        <v>9.967227000000001</v>
      </c>
      <c r="M42" s="515">
        <v>10.042596999999999</v>
      </c>
      <c r="N42" s="515">
        <v>9.978939</v>
      </c>
      <c r="O42" s="515">
        <v>8.926686</v>
      </c>
      <c r="P42" s="515"/>
      <c r="Q42" s="51">
        <f t="shared" si="0"/>
        <v>-10.544738273277353</v>
      </c>
    </row>
    <row r="43" spans="1:17" ht="12.75" customHeight="1">
      <c r="A43" s="22"/>
      <c r="B43" s="517">
        <v>35</v>
      </c>
      <c r="C43" s="149"/>
      <c r="D43" s="619" t="s">
        <v>53</v>
      </c>
      <c r="E43" s="624" t="s">
        <v>256</v>
      </c>
      <c r="F43" s="486">
        <v>7.977651</v>
      </c>
      <c r="G43" s="486">
        <v>7.5217</v>
      </c>
      <c r="H43" s="486">
        <v>7.095979</v>
      </c>
      <c r="I43" s="486">
        <v>7.417951</v>
      </c>
      <c r="J43" s="486">
        <v>8.65115</v>
      </c>
      <c r="K43" s="486">
        <v>9.248485</v>
      </c>
      <c r="L43" s="486">
        <v>10.020611</v>
      </c>
      <c r="M43" s="486">
        <v>10.270885</v>
      </c>
      <c r="N43" s="486">
        <v>9.876704</v>
      </c>
      <c r="O43" s="486">
        <v>8.878715</v>
      </c>
      <c r="P43" s="486"/>
      <c r="Q43" s="61">
        <f t="shared" si="0"/>
        <v>-10.104474124161268</v>
      </c>
    </row>
    <row r="44" spans="1:17" ht="12.75" customHeight="1">
      <c r="A44" s="22"/>
      <c r="B44" s="517">
        <v>36</v>
      </c>
      <c r="C44" s="138"/>
      <c r="D44" s="621" t="s">
        <v>51</v>
      </c>
      <c r="E44" s="622" t="s">
        <v>246</v>
      </c>
      <c r="F44" s="623">
        <v>4.33</v>
      </c>
      <c r="G44" s="623">
        <v>4.71</v>
      </c>
      <c r="H44" s="623">
        <v>4.94</v>
      </c>
      <c r="I44" s="623">
        <v>5.17</v>
      </c>
      <c r="J44" s="515">
        <v>6.091886</v>
      </c>
      <c r="K44" s="515">
        <v>7.080325</v>
      </c>
      <c r="L44" s="515">
        <v>8.116876</v>
      </c>
      <c r="M44" s="515">
        <v>9.228796</v>
      </c>
      <c r="N44" s="515">
        <v>9.482609</v>
      </c>
      <c r="O44" s="515">
        <v>8.333376</v>
      </c>
      <c r="P44" s="515"/>
      <c r="Q44" s="51">
        <f t="shared" si="0"/>
        <v>-12.11937558534788</v>
      </c>
    </row>
    <row r="45" spans="1:17" ht="12.75" customHeight="1">
      <c r="A45" s="22"/>
      <c r="B45" s="514">
        <v>37</v>
      </c>
      <c r="C45" s="149"/>
      <c r="D45" s="619" t="s">
        <v>62</v>
      </c>
      <c r="E45" s="624" t="s">
        <v>260</v>
      </c>
      <c r="F45" s="625">
        <v>6.02</v>
      </c>
      <c r="G45" s="486">
        <v>7.131604</v>
      </c>
      <c r="H45" s="486">
        <v>7.79366</v>
      </c>
      <c r="I45" s="486">
        <v>8.730438</v>
      </c>
      <c r="J45" s="486">
        <v>8.94488</v>
      </c>
      <c r="K45" s="486">
        <v>9.085452</v>
      </c>
      <c r="L45" s="486">
        <v>9.692652</v>
      </c>
      <c r="M45" s="486">
        <v>9.912338</v>
      </c>
      <c r="N45" s="486">
        <v>9.264056</v>
      </c>
      <c r="O45" s="486">
        <v>8.293278</v>
      </c>
      <c r="P45" s="486"/>
      <c r="Q45" s="61">
        <f t="shared" si="0"/>
        <v>-10.478973788586766</v>
      </c>
    </row>
    <row r="46" spans="1:17" ht="12.75" customHeight="1">
      <c r="A46" s="22"/>
      <c r="B46" s="518">
        <v>38</v>
      </c>
      <c r="C46" s="138"/>
      <c r="D46" s="621" t="s">
        <v>58</v>
      </c>
      <c r="E46" s="622" t="s">
        <v>242</v>
      </c>
      <c r="F46" s="623">
        <v>4.68</v>
      </c>
      <c r="G46" s="623">
        <v>4.58</v>
      </c>
      <c r="H46" s="515">
        <v>4.468821</v>
      </c>
      <c r="I46" s="515">
        <v>5.010397</v>
      </c>
      <c r="J46" s="515">
        <v>6.380372</v>
      </c>
      <c r="K46" s="515">
        <v>7.918083</v>
      </c>
      <c r="L46" s="515">
        <v>8.24592</v>
      </c>
      <c r="M46" s="515">
        <v>8.580261</v>
      </c>
      <c r="N46" s="515">
        <v>8.429082000000001</v>
      </c>
      <c r="O46" s="515">
        <v>8.081067000000001</v>
      </c>
      <c r="P46" s="515"/>
      <c r="Q46" s="51">
        <f t="shared" si="0"/>
        <v>-4.128741421663717</v>
      </c>
    </row>
    <row r="47" spans="1:17" ht="12.75" customHeight="1">
      <c r="A47" s="22"/>
      <c r="B47" s="517">
        <v>39</v>
      </c>
      <c r="C47" s="149"/>
      <c r="D47" s="619" t="s">
        <v>136</v>
      </c>
      <c r="E47" s="624" t="s">
        <v>258</v>
      </c>
      <c r="F47" s="486">
        <v>5.915177</v>
      </c>
      <c r="G47" s="486">
        <v>6.047065</v>
      </c>
      <c r="H47" s="486">
        <v>5.724567</v>
      </c>
      <c r="I47" s="486">
        <v>5.858464</v>
      </c>
      <c r="J47" s="486">
        <v>6.124793</v>
      </c>
      <c r="K47" s="486">
        <v>6.462513</v>
      </c>
      <c r="L47" s="486">
        <v>6.661182</v>
      </c>
      <c r="M47" s="486">
        <v>7.192586</v>
      </c>
      <c r="N47" s="486">
        <v>7.7967439999999995</v>
      </c>
      <c r="O47" s="486">
        <v>7.572833</v>
      </c>
      <c r="P47" s="486"/>
      <c r="Q47" s="61">
        <f t="shared" si="0"/>
        <v>-2.8718526605464922</v>
      </c>
    </row>
    <row r="48" spans="1:17" ht="12.75" customHeight="1">
      <c r="A48" s="22"/>
      <c r="B48" s="517">
        <v>40</v>
      </c>
      <c r="C48" s="138"/>
      <c r="D48" s="621" t="s">
        <v>64</v>
      </c>
      <c r="E48" s="622" t="s">
        <v>254</v>
      </c>
      <c r="F48" s="515">
        <v>6.805363</v>
      </c>
      <c r="G48" s="515">
        <v>7.242716</v>
      </c>
      <c r="H48" s="515">
        <v>7.767289</v>
      </c>
      <c r="I48" s="515">
        <v>8.115317</v>
      </c>
      <c r="J48" s="515">
        <v>8.55729</v>
      </c>
      <c r="K48" s="515">
        <v>8.775415</v>
      </c>
      <c r="L48" s="515">
        <v>8.820457000000001</v>
      </c>
      <c r="M48" s="515">
        <v>8.725906</v>
      </c>
      <c r="N48" s="515">
        <v>8.135186</v>
      </c>
      <c r="O48" s="515">
        <v>7.21336</v>
      </c>
      <c r="P48" s="515"/>
      <c r="Q48" s="51">
        <f t="shared" si="0"/>
        <v>-11.331345097702739</v>
      </c>
    </row>
    <row r="49" spans="1:17" s="8" customFormat="1" ht="12.75" customHeight="1">
      <c r="A49" s="22"/>
      <c r="B49" s="517">
        <v>41</v>
      </c>
      <c r="C49" s="149"/>
      <c r="D49" s="619" t="s">
        <v>590</v>
      </c>
      <c r="E49" s="624" t="s">
        <v>260</v>
      </c>
      <c r="F49" s="625">
        <v>1.24</v>
      </c>
      <c r="G49" s="625">
        <v>1.13</v>
      </c>
      <c r="H49" s="486">
        <v>1.233036</v>
      </c>
      <c r="I49" s="486">
        <v>2.804012</v>
      </c>
      <c r="J49" s="486">
        <v>3.288356</v>
      </c>
      <c r="K49" s="486">
        <v>4.291288</v>
      </c>
      <c r="L49" s="486">
        <v>5.181863999999999</v>
      </c>
      <c r="M49" s="486">
        <v>5.697002</v>
      </c>
      <c r="N49" s="486">
        <v>6.4096139999999995</v>
      </c>
      <c r="O49" s="486">
        <v>7.144249</v>
      </c>
      <c r="P49" s="486"/>
      <c r="Q49" s="61">
        <f t="shared" si="0"/>
        <v>11.461454621136324</v>
      </c>
    </row>
    <row r="50" spans="1:17" s="8" customFormat="1" ht="12.75" customHeight="1">
      <c r="A50" s="22"/>
      <c r="B50" s="517">
        <v>42</v>
      </c>
      <c r="C50" s="138"/>
      <c r="D50" s="621" t="s">
        <v>63</v>
      </c>
      <c r="E50" s="622" t="s">
        <v>258</v>
      </c>
      <c r="F50" s="515">
        <v>6.329034</v>
      </c>
      <c r="G50" s="515">
        <v>5.831809</v>
      </c>
      <c r="H50" s="515">
        <v>5.360548</v>
      </c>
      <c r="I50" s="515">
        <v>5.234112</v>
      </c>
      <c r="J50" s="515">
        <v>5.604981</v>
      </c>
      <c r="K50" s="515">
        <v>5.699914</v>
      </c>
      <c r="L50" s="515">
        <v>5.958171</v>
      </c>
      <c r="M50" s="515">
        <v>6.804131</v>
      </c>
      <c r="N50" s="515">
        <v>6.810024</v>
      </c>
      <c r="O50" s="515">
        <v>7.134865</v>
      </c>
      <c r="P50" s="515"/>
      <c r="Q50" s="51">
        <f t="shared" si="0"/>
        <v>4.770041926430801</v>
      </c>
    </row>
    <row r="51" spans="1:17" s="8" customFormat="1" ht="12.75" customHeight="1">
      <c r="A51" s="22"/>
      <c r="B51" s="514">
        <v>43</v>
      </c>
      <c r="C51" s="149"/>
      <c r="D51" s="619" t="s">
        <v>78</v>
      </c>
      <c r="E51" s="624" t="s">
        <v>257</v>
      </c>
      <c r="F51" s="486">
        <v>8.720628</v>
      </c>
      <c r="G51" s="486">
        <v>8.987563</v>
      </c>
      <c r="H51" s="486">
        <v>8.805312</v>
      </c>
      <c r="I51" s="486">
        <v>8.657258</v>
      </c>
      <c r="J51" s="486">
        <v>8.370479</v>
      </c>
      <c r="K51" s="486">
        <v>8.783376</v>
      </c>
      <c r="L51" s="486">
        <v>8.526646000000001</v>
      </c>
      <c r="M51" s="486">
        <v>8.325011</v>
      </c>
      <c r="N51" s="486">
        <v>8.052427999999999</v>
      </c>
      <c r="O51" s="486">
        <v>6.940588</v>
      </c>
      <c r="P51" s="486"/>
      <c r="Q51" s="61">
        <f t="shared" si="0"/>
        <v>-13.8075124670472</v>
      </c>
    </row>
    <row r="52" spans="1:17" s="8" customFormat="1" ht="12.75" customHeight="1">
      <c r="A52" s="22"/>
      <c r="B52" s="517">
        <v>44</v>
      </c>
      <c r="C52" s="138"/>
      <c r="D52" s="621" t="s">
        <v>80</v>
      </c>
      <c r="E52" s="622" t="s">
        <v>256</v>
      </c>
      <c r="F52" s="515">
        <v>2.090644</v>
      </c>
      <c r="G52" s="515">
        <v>1.78212</v>
      </c>
      <c r="H52" s="515">
        <v>1.579812</v>
      </c>
      <c r="I52" s="515">
        <v>1.648393</v>
      </c>
      <c r="J52" s="515">
        <v>3.294082</v>
      </c>
      <c r="K52" s="515">
        <v>5.002998</v>
      </c>
      <c r="L52" s="515">
        <v>6.013185999999999</v>
      </c>
      <c r="M52" s="515">
        <v>6.306353</v>
      </c>
      <c r="N52" s="515">
        <v>6.615751</v>
      </c>
      <c r="O52" s="515">
        <v>6.767703</v>
      </c>
      <c r="P52" s="515"/>
      <c r="Q52" s="51">
        <f t="shared" si="0"/>
        <v>2.2968216306810785</v>
      </c>
    </row>
    <row r="53" spans="1:17" s="8" customFormat="1" ht="12.75" customHeight="1">
      <c r="A53" s="22"/>
      <c r="B53" s="517">
        <v>45</v>
      </c>
      <c r="C53" s="149"/>
      <c r="D53" s="619" t="s">
        <v>66</v>
      </c>
      <c r="E53" s="624" t="s">
        <v>260</v>
      </c>
      <c r="F53" s="625">
        <v>4.12</v>
      </c>
      <c r="G53" s="486">
        <v>4.117306</v>
      </c>
      <c r="H53" s="486">
        <v>4.156789</v>
      </c>
      <c r="I53" s="486">
        <v>5.243913</v>
      </c>
      <c r="J53" s="486">
        <v>5.795174</v>
      </c>
      <c r="K53" s="486">
        <v>5.756253</v>
      </c>
      <c r="L53" s="486">
        <v>6.26828</v>
      </c>
      <c r="M53" s="486">
        <v>7.006801</v>
      </c>
      <c r="N53" s="486">
        <v>6.820656</v>
      </c>
      <c r="O53" s="486">
        <v>6.689065</v>
      </c>
      <c r="P53" s="486"/>
      <c r="Q53" s="61">
        <f t="shared" si="0"/>
        <v>-1.9293012285035216</v>
      </c>
    </row>
    <row r="54" spans="1:17" s="8" customFormat="1" ht="12.75" customHeight="1">
      <c r="A54" s="22"/>
      <c r="B54" s="517">
        <v>46</v>
      </c>
      <c r="C54" s="138"/>
      <c r="D54" s="621" t="s">
        <v>65</v>
      </c>
      <c r="E54" s="622" t="s">
        <v>258</v>
      </c>
      <c r="F54" s="515">
        <v>5.229675</v>
      </c>
      <c r="G54" s="515">
        <v>5.173496</v>
      </c>
      <c r="H54" s="515">
        <v>5.288503</v>
      </c>
      <c r="I54" s="515">
        <v>5.257909</v>
      </c>
      <c r="J54" s="515">
        <v>5.56309</v>
      </c>
      <c r="K54" s="515">
        <v>5.747415</v>
      </c>
      <c r="L54" s="515">
        <v>5.89907</v>
      </c>
      <c r="M54" s="515">
        <v>6.111201</v>
      </c>
      <c r="N54" s="515">
        <v>6.2935479999999995</v>
      </c>
      <c r="O54" s="515">
        <v>6.227571</v>
      </c>
      <c r="P54" s="515"/>
      <c r="Q54" s="51">
        <f t="shared" si="0"/>
        <v>-1.0483275888258814</v>
      </c>
    </row>
    <row r="55" spans="1:17" s="8" customFormat="1" ht="12.75" customHeight="1">
      <c r="A55" s="22"/>
      <c r="B55" s="514">
        <v>47</v>
      </c>
      <c r="C55" s="149"/>
      <c r="D55" s="619" t="s">
        <v>75</v>
      </c>
      <c r="E55" s="624" t="s">
        <v>260</v>
      </c>
      <c r="F55" s="625">
        <v>3.97</v>
      </c>
      <c r="G55" s="486">
        <v>3.905044</v>
      </c>
      <c r="H55" s="486">
        <v>4.060551</v>
      </c>
      <c r="I55" s="486">
        <v>4.777623</v>
      </c>
      <c r="J55" s="486">
        <v>5.071433</v>
      </c>
      <c r="K55" s="486">
        <v>5.169917</v>
      </c>
      <c r="L55" s="486">
        <v>5.370112</v>
      </c>
      <c r="M55" s="486">
        <v>6.051871</v>
      </c>
      <c r="N55" s="486">
        <v>6.017767</v>
      </c>
      <c r="O55" s="486">
        <v>5.902306</v>
      </c>
      <c r="P55" s="486"/>
      <c r="Q55" s="61">
        <f t="shared" si="0"/>
        <v>-1.9186685027851702</v>
      </c>
    </row>
    <row r="56" spans="1:17" s="8" customFormat="1" ht="12.75" customHeight="1">
      <c r="A56" s="22"/>
      <c r="B56" s="517">
        <v>48</v>
      </c>
      <c r="C56" s="138"/>
      <c r="D56" s="621" t="s">
        <v>73</v>
      </c>
      <c r="E56" s="622" t="s">
        <v>254</v>
      </c>
      <c r="F56" s="515">
        <v>2.124078</v>
      </c>
      <c r="G56" s="515">
        <v>2.684215</v>
      </c>
      <c r="H56" s="515">
        <v>3.42374</v>
      </c>
      <c r="I56" s="515">
        <v>3.89377</v>
      </c>
      <c r="J56" s="515">
        <v>4.646477</v>
      </c>
      <c r="K56" s="515">
        <v>5.221406</v>
      </c>
      <c r="L56" s="515">
        <v>5.710222</v>
      </c>
      <c r="M56" s="515">
        <v>5.883855</v>
      </c>
      <c r="N56" s="515">
        <v>6.228603</v>
      </c>
      <c r="O56" s="515">
        <v>5.6152</v>
      </c>
      <c r="P56" s="515"/>
      <c r="Q56" s="51">
        <f t="shared" si="0"/>
        <v>-9.84816338430945</v>
      </c>
    </row>
    <row r="57" spans="1:17" s="8" customFormat="1" ht="12.75" customHeight="1">
      <c r="A57" s="48"/>
      <c r="B57" s="517">
        <v>49</v>
      </c>
      <c r="C57" s="149"/>
      <c r="D57" s="619" t="s">
        <v>70</v>
      </c>
      <c r="E57" s="624" t="s">
        <v>260</v>
      </c>
      <c r="F57" s="625">
        <v>4.029</v>
      </c>
      <c r="G57" s="486">
        <v>3.959061</v>
      </c>
      <c r="H57" s="486">
        <v>4.141053</v>
      </c>
      <c r="I57" s="486">
        <v>4.598071</v>
      </c>
      <c r="J57" s="486">
        <v>4.608056</v>
      </c>
      <c r="K57" s="486">
        <v>4.551964</v>
      </c>
      <c r="L57" s="486">
        <v>5.01844</v>
      </c>
      <c r="M57" s="486">
        <v>5.723148</v>
      </c>
      <c r="N57" s="486">
        <v>5.629383</v>
      </c>
      <c r="O57" s="486">
        <v>5.289388</v>
      </c>
      <c r="P57" s="486"/>
      <c r="Q57" s="61">
        <f t="shared" si="0"/>
        <v>-6.0396494606957845</v>
      </c>
    </row>
    <row r="58" spans="1:17" s="8" customFormat="1" ht="12.75" customHeight="1">
      <c r="A58" s="22"/>
      <c r="B58" s="517">
        <v>50</v>
      </c>
      <c r="C58" s="138"/>
      <c r="D58" s="626" t="s">
        <v>518</v>
      </c>
      <c r="E58" s="622" t="s">
        <v>257</v>
      </c>
      <c r="F58" s="515">
        <v>0.631492</v>
      </c>
      <c r="G58" s="515">
        <v>0.601028</v>
      </c>
      <c r="H58" s="515">
        <v>0.532213</v>
      </c>
      <c r="I58" s="515">
        <v>1.426156</v>
      </c>
      <c r="J58" s="515">
        <v>2.941787</v>
      </c>
      <c r="K58" s="515">
        <v>3.514799</v>
      </c>
      <c r="L58" s="515">
        <v>3.58805</v>
      </c>
      <c r="M58" s="515">
        <v>4.745411</v>
      </c>
      <c r="N58" s="515">
        <v>5.485639</v>
      </c>
      <c r="O58" s="515">
        <v>5.26385</v>
      </c>
      <c r="P58" s="515"/>
      <c r="Q58" s="51">
        <f t="shared" si="0"/>
        <v>-4.043084132951513</v>
      </c>
    </row>
    <row r="59" spans="1:17" s="8" customFormat="1" ht="12.75" customHeight="1">
      <c r="A59" s="22"/>
      <c r="B59" s="517">
        <v>51</v>
      </c>
      <c r="C59" s="149"/>
      <c r="D59" s="619" t="s">
        <v>82</v>
      </c>
      <c r="E59" s="624" t="s">
        <v>239</v>
      </c>
      <c r="F59" s="625">
        <v>4.61</v>
      </c>
      <c r="G59" s="486">
        <v>5.000721</v>
      </c>
      <c r="H59" s="625">
        <v>4.616</v>
      </c>
      <c r="I59" s="486">
        <v>4.500308</v>
      </c>
      <c r="J59" s="486">
        <v>4.741857</v>
      </c>
      <c r="K59" s="486">
        <v>5.001302</v>
      </c>
      <c r="L59" s="486">
        <v>4.883974</v>
      </c>
      <c r="M59" s="486">
        <v>5.260249</v>
      </c>
      <c r="N59" s="486">
        <v>5.477452</v>
      </c>
      <c r="O59" s="486">
        <v>5.156288</v>
      </c>
      <c r="P59" s="486"/>
      <c r="Q59" s="61">
        <f t="shared" si="0"/>
        <v>-5.863383193499471</v>
      </c>
    </row>
    <row r="60" spans="1:17" s="8" customFormat="1" ht="12.75" customHeight="1">
      <c r="A60" s="22"/>
      <c r="B60" s="517">
        <v>52</v>
      </c>
      <c r="C60" s="138"/>
      <c r="D60" s="621" t="s">
        <v>137</v>
      </c>
      <c r="E60" s="622" t="s">
        <v>263</v>
      </c>
      <c r="F60" s="515">
        <v>4.568897</v>
      </c>
      <c r="G60" s="515">
        <v>4.579489</v>
      </c>
      <c r="H60" s="515">
        <v>4.636058</v>
      </c>
      <c r="I60" s="515">
        <v>4.635136</v>
      </c>
      <c r="J60" s="515">
        <v>4.467255</v>
      </c>
      <c r="K60" s="515">
        <v>4.754508</v>
      </c>
      <c r="L60" s="515">
        <v>5.075089</v>
      </c>
      <c r="M60" s="515">
        <v>5.470712000000001</v>
      </c>
      <c r="N60" s="515">
        <v>5.4472</v>
      </c>
      <c r="O60" s="515">
        <v>5.062214</v>
      </c>
      <c r="P60" s="515"/>
      <c r="Q60" s="51">
        <f t="shared" si="0"/>
        <v>-7.067594360405338</v>
      </c>
    </row>
    <row r="61" spans="1:18" s="8" customFormat="1" ht="12.75" customHeight="1">
      <c r="A61" s="22"/>
      <c r="B61" s="519">
        <v>53</v>
      </c>
      <c r="C61" s="149"/>
      <c r="D61" s="619" t="s">
        <v>139</v>
      </c>
      <c r="E61" s="624" t="s">
        <v>252</v>
      </c>
      <c r="F61" s="486">
        <v>5.150637</v>
      </c>
      <c r="G61" s="486"/>
      <c r="H61" s="486"/>
      <c r="I61" s="486">
        <v>4.833507</v>
      </c>
      <c r="J61" s="486">
        <v>4.712508</v>
      </c>
      <c r="K61" s="486">
        <v>4.932911</v>
      </c>
      <c r="L61" s="486">
        <v>5.345652</v>
      </c>
      <c r="M61" s="486">
        <v>5.438369</v>
      </c>
      <c r="N61" s="486">
        <v>5.437068</v>
      </c>
      <c r="O61" s="486">
        <v>5.05284</v>
      </c>
      <c r="P61" s="486"/>
      <c r="Q61" s="61">
        <f t="shared" si="0"/>
        <v>-7.0668235159096815</v>
      </c>
      <c r="R61" s="520"/>
    </row>
    <row r="62" spans="1:18" s="8" customFormat="1" ht="12.75" customHeight="1">
      <c r="A62" s="22"/>
      <c r="B62" s="519">
        <v>54</v>
      </c>
      <c r="C62" s="138"/>
      <c r="D62" s="621" t="s">
        <v>69</v>
      </c>
      <c r="E62" s="622" t="s">
        <v>256</v>
      </c>
      <c r="F62" s="515">
        <v>5.389232</v>
      </c>
      <c r="G62" s="515">
        <v>5.032118</v>
      </c>
      <c r="H62" s="515">
        <v>4.583689</v>
      </c>
      <c r="I62" s="515">
        <v>4.904673</v>
      </c>
      <c r="J62" s="515">
        <v>5.123295</v>
      </c>
      <c r="K62" s="515">
        <v>5.53451</v>
      </c>
      <c r="L62" s="515">
        <v>5.609156</v>
      </c>
      <c r="M62" s="515">
        <v>5.587377</v>
      </c>
      <c r="N62" s="515">
        <v>5.569980999999999</v>
      </c>
      <c r="O62" s="515">
        <v>4.906756</v>
      </c>
      <c r="P62" s="515"/>
      <c r="Q62" s="51">
        <f t="shared" si="0"/>
        <v>-11.907132178727354</v>
      </c>
      <c r="R62" s="139"/>
    </row>
    <row r="63" spans="1:18" s="8" customFormat="1" ht="12.75" customHeight="1">
      <c r="A63" s="22"/>
      <c r="B63" s="519">
        <v>55</v>
      </c>
      <c r="C63" s="149"/>
      <c r="D63" s="619" t="s">
        <v>346</v>
      </c>
      <c r="E63" s="624" t="s">
        <v>254</v>
      </c>
      <c r="F63" s="486">
        <v>1.982071</v>
      </c>
      <c r="G63" s="486">
        <v>2.253066</v>
      </c>
      <c r="H63" s="486">
        <v>2.83467</v>
      </c>
      <c r="I63" s="486">
        <v>3.175154</v>
      </c>
      <c r="J63" s="486">
        <v>3.351922</v>
      </c>
      <c r="K63" s="486">
        <v>4.409018</v>
      </c>
      <c r="L63" s="486">
        <v>4.96246</v>
      </c>
      <c r="M63" s="486">
        <v>5.463108</v>
      </c>
      <c r="N63" s="486">
        <v>5.329826</v>
      </c>
      <c r="O63" s="486">
        <v>4.879468</v>
      </c>
      <c r="P63" s="486"/>
      <c r="Q63" s="61">
        <f t="shared" si="0"/>
        <v>-8.449769279522435</v>
      </c>
      <c r="R63" s="139"/>
    </row>
    <row r="64" spans="1:18" s="8" customFormat="1" ht="12.75" customHeight="1">
      <c r="A64" s="22"/>
      <c r="B64" s="519">
        <v>56</v>
      </c>
      <c r="C64" s="138"/>
      <c r="D64" s="621" t="s">
        <v>623</v>
      </c>
      <c r="E64" s="622" t="s">
        <v>260</v>
      </c>
      <c r="F64" s="621"/>
      <c r="G64" s="621"/>
      <c r="H64" s="621">
        <v>3.384314</v>
      </c>
      <c r="I64" s="621">
        <v>3.527428</v>
      </c>
      <c r="J64" s="621">
        <v>2.863107</v>
      </c>
      <c r="K64" s="621">
        <v>3.634712</v>
      </c>
      <c r="L64" s="621">
        <v>3.954094</v>
      </c>
      <c r="M64" s="621">
        <v>4.240551</v>
      </c>
      <c r="N64" s="621">
        <v>4.342251</v>
      </c>
      <c r="O64" s="621">
        <v>4.764922</v>
      </c>
      <c r="P64" s="515"/>
      <c r="Q64" s="51">
        <f t="shared" si="0"/>
        <v>9.73391450655432</v>
      </c>
      <c r="R64" s="139"/>
    </row>
    <row r="65" spans="1:18" s="8" customFormat="1" ht="12.75" customHeight="1">
      <c r="A65" s="22"/>
      <c r="B65" s="519">
        <v>57</v>
      </c>
      <c r="C65" s="149"/>
      <c r="D65" s="619" t="s">
        <v>79</v>
      </c>
      <c r="E65" s="624" t="s">
        <v>260</v>
      </c>
      <c r="F65" s="625">
        <v>0.766</v>
      </c>
      <c r="G65" s="486">
        <v>0.676111</v>
      </c>
      <c r="H65" s="486">
        <v>0.916667</v>
      </c>
      <c r="I65" s="486">
        <v>1.724196</v>
      </c>
      <c r="J65" s="486">
        <v>2.517525</v>
      </c>
      <c r="K65" s="486">
        <v>4.213891</v>
      </c>
      <c r="L65" s="486">
        <v>4.854916</v>
      </c>
      <c r="M65" s="486">
        <v>5.348499</v>
      </c>
      <c r="N65" s="486">
        <v>4.743405</v>
      </c>
      <c r="O65" s="486">
        <v>4.756863</v>
      </c>
      <c r="P65" s="486"/>
      <c r="Q65" s="61">
        <f t="shared" si="0"/>
        <v>0.2837202389422755</v>
      </c>
      <c r="R65" s="139"/>
    </row>
    <row r="66" spans="1:18" s="8" customFormat="1" ht="12.75" customHeight="1">
      <c r="A66" s="22"/>
      <c r="B66" s="519">
        <v>58</v>
      </c>
      <c r="C66" s="138"/>
      <c r="D66" s="621" t="s">
        <v>182</v>
      </c>
      <c r="E66" s="622" t="s">
        <v>257</v>
      </c>
      <c r="F66" s="515">
        <v>2.24009</v>
      </c>
      <c r="G66" s="515">
        <v>2.25034</v>
      </c>
      <c r="H66" s="515">
        <v>2.121814</v>
      </c>
      <c r="I66" s="515">
        <v>2.414943</v>
      </c>
      <c r="J66" s="515">
        <v>3.095302</v>
      </c>
      <c r="K66" s="515">
        <v>4.8287</v>
      </c>
      <c r="L66" s="515">
        <v>4.943516</v>
      </c>
      <c r="M66" s="515">
        <v>5.892158</v>
      </c>
      <c r="N66" s="515">
        <v>5.766854</v>
      </c>
      <c r="O66" s="515">
        <v>4.729993</v>
      </c>
      <c r="P66" s="515"/>
      <c r="Q66" s="51">
        <f t="shared" si="0"/>
        <v>-17.979664475639577</v>
      </c>
      <c r="R66" s="139"/>
    </row>
    <row r="67" spans="1:18" s="8" customFormat="1" ht="12.75" customHeight="1">
      <c r="A67" s="22"/>
      <c r="B67" s="519">
        <v>59</v>
      </c>
      <c r="C67" s="149"/>
      <c r="D67" s="619" t="s">
        <v>88</v>
      </c>
      <c r="E67" s="624" t="s">
        <v>254</v>
      </c>
      <c r="F67" s="486">
        <v>2.229562</v>
      </c>
      <c r="G67" s="486">
        <v>2.377585</v>
      </c>
      <c r="H67" s="486">
        <v>3.227209</v>
      </c>
      <c r="I67" s="486">
        <v>4.253791</v>
      </c>
      <c r="J67" s="486">
        <v>4.375813</v>
      </c>
      <c r="K67" s="486">
        <v>4.181693</v>
      </c>
      <c r="L67" s="486">
        <v>4.7208190000000005</v>
      </c>
      <c r="M67" s="486">
        <v>5.406442</v>
      </c>
      <c r="N67" s="486">
        <v>5.616278</v>
      </c>
      <c r="O67" s="486">
        <v>4.652711</v>
      </c>
      <c r="P67" s="486"/>
      <c r="Q67" s="61">
        <f t="shared" si="0"/>
        <v>-17.156682771045173</v>
      </c>
      <c r="R67" s="139"/>
    </row>
    <row r="68" spans="1:18" s="8" customFormat="1" ht="12.75" customHeight="1">
      <c r="A68" s="22"/>
      <c r="B68" s="519">
        <v>60</v>
      </c>
      <c r="C68" s="138"/>
      <c r="D68" s="621" t="s">
        <v>74</v>
      </c>
      <c r="E68" s="622" t="s">
        <v>254</v>
      </c>
      <c r="F68" s="515">
        <v>3.144632</v>
      </c>
      <c r="G68" s="515">
        <v>3.375922</v>
      </c>
      <c r="H68" s="515">
        <v>3.385636</v>
      </c>
      <c r="I68" s="515">
        <v>3.90334</v>
      </c>
      <c r="J68" s="515">
        <v>4.707818</v>
      </c>
      <c r="K68" s="515">
        <v>5.187182</v>
      </c>
      <c r="L68" s="515">
        <v>5.4073590000000005</v>
      </c>
      <c r="M68" s="515">
        <v>5.623527</v>
      </c>
      <c r="N68" s="515">
        <v>5.016308</v>
      </c>
      <c r="O68" s="515">
        <v>4.568668</v>
      </c>
      <c r="P68" s="515"/>
      <c r="Q68" s="51">
        <f t="shared" si="0"/>
        <v>-8.923694478090272</v>
      </c>
      <c r="R68" s="520"/>
    </row>
    <row r="69" spans="1:17" s="8" customFormat="1" ht="12.75" customHeight="1">
      <c r="A69" s="22"/>
      <c r="B69" s="519">
        <v>61</v>
      </c>
      <c r="C69" s="149"/>
      <c r="D69" s="619" t="s">
        <v>138</v>
      </c>
      <c r="E69" s="624" t="s">
        <v>257</v>
      </c>
      <c r="F69" s="486">
        <v>4.783989</v>
      </c>
      <c r="G69" s="486">
        <v>4.868676</v>
      </c>
      <c r="H69" s="486">
        <v>4.947149</v>
      </c>
      <c r="I69" s="486">
        <v>5.206637</v>
      </c>
      <c r="J69" s="486">
        <v>5.312796</v>
      </c>
      <c r="K69" s="486">
        <v>5.724921</v>
      </c>
      <c r="L69" s="486">
        <v>5.456498</v>
      </c>
      <c r="M69" s="486">
        <v>5.469263</v>
      </c>
      <c r="N69" s="486">
        <v>5.299293</v>
      </c>
      <c r="O69" s="486">
        <v>4.557818</v>
      </c>
      <c r="P69" s="486"/>
      <c r="Q69" s="61">
        <f t="shared" si="0"/>
        <v>-13.991960814395421</v>
      </c>
    </row>
    <row r="70" spans="1:17" s="8" customFormat="1" ht="12.75" customHeight="1">
      <c r="A70" s="22"/>
      <c r="B70" s="519">
        <v>62</v>
      </c>
      <c r="C70" s="567"/>
      <c r="D70" s="627" t="s">
        <v>624</v>
      </c>
      <c r="E70" s="628" t="s">
        <v>257</v>
      </c>
      <c r="F70" s="627">
        <v>4.437638</v>
      </c>
      <c r="G70" s="627">
        <v>4.387935</v>
      </c>
      <c r="H70" s="627">
        <v>4.042271</v>
      </c>
      <c r="I70" s="627">
        <v>4.100363</v>
      </c>
      <c r="J70" s="627">
        <v>4.112951</v>
      </c>
      <c r="K70" s="627">
        <v>4.415685</v>
      </c>
      <c r="L70" s="627">
        <v>4.387589</v>
      </c>
      <c r="M70" s="627">
        <v>4.718535</v>
      </c>
      <c r="N70" s="627">
        <v>4.615914</v>
      </c>
      <c r="O70" s="627">
        <v>4.541646</v>
      </c>
      <c r="P70" s="629"/>
      <c r="Q70" s="371">
        <f t="shared" si="0"/>
        <v>-1.6089554528095573</v>
      </c>
    </row>
    <row r="71" spans="1:17" ht="15" customHeight="1">
      <c r="A71" s="22"/>
      <c r="B71" s="22"/>
      <c r="D71" s="219" t="s">
        <v>375</v>
      </c>
      <c r="E71" s="219"/>
      <c r="F71" s="219"/>
      <c r="G71" s="219"/>
      <c r="H71" s="219"/>
      <c r="I71" s="219"/>
      <c r="J71" s="109"/>
      <c r="K71" s="109"/>
      <c r="L71" s="109"/>
      <c r="M71" s="109"/>
      <c r="N71" s="109"/>
      <c r="O71" s="109"/>
      <c r="P71" s="109"/>
      <c r="Q71" s="109"/>
    </row>
    <row r="72" spans="1:17" ht="50.25" customHeight="1">
      <c r="A72" s="22"/>
      <c r="B72" s="22"/>
      <c r="D72" s="793" t="s">
        <v>625</v>
      </c>
      <c r="E72" s="793"/>
      <c r="F72" s="793"/>
      <c r="G72" s="793"/>
      <c r="H72" s="793"/>
      <c r="I72" s="793"/>
      <c r="J72" s="793"/>
      <c r="K72" s="793"/>
      <c r="L72" s="793"/>
      <c r="M72" s="793"/>
      <c r="N72" s="793"/>
      <c r="O72" s="793"/>
      <c r="P72" s="793"/>
      <c r="Q72" s="793"/>
    </row>
    <row r="73" ht="12.75">
      <c r="B73" s="22"/>
    </row>
    <row r="74" spans="2:4" ht="12.75">
      <c r="B74" s="22"/>
      <c r="D74" s="348"/>
    </row>
    <row r="75" ht="12.75">
      <c r="B75" s="22"/>
    </row>
    <row r="76" ht="12.75">
      <c r="B76" s="22"/>
    </row>
    <row r="77" ht="12.75">
      <c r="B77" s="22"/>
    </row>
    <row r="78" ht="12.75">
      <c r="B78" s="48"/>
    </row>
  </sheetData>
  <mergeCells count="6">
    <mergeCell ref="D72:Q72"/>
    <mergeCell ref="B6:B8"/>
    <mergeCell ref="C1:D1"/>
    <mergeCell ref="C2:Q2"/>
    <mergeCell ref="C3:Q3"/>
    <mergeCell ref="C4:Q4"/>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N102"/>
  <sheetViews>
    <sheetView workbookViewId="0" topLeftCell="A1">
      <selection activeCell="F38" sqref="F38"/>
    </sheetView>
  </sheetViews>
  <sheetFormatPr defaultColWidth="9.140625" defaultRowHeight="15" customHeight="1"/>
  <cols>
    <col min="1" max="1" width="3.7109375" style="3" customWidth="1"/>
    <col min="2" max="2" width="1.1484375" style="3" customWidth="1"/>
    <col min="3" max="3" width="40.140625" style="0" customWidth="1"/>
    <col min="9" max="9" width="0.71875" style="0" customWidth="1"/>
    <col min="10" max="10" width="7.57421875" style="0" customWidth="1"/>
  </cols>
  <sheetData>
    <row r="1" ht="15" customHeight="1">
      <c r="I1" s="60" t="s">
        <v>599</v>
      </c>
    </row>
    <row r="2" spans="3:9" ht="15" customHeight="1">
      <c r="C2" s="756" t="s">
        <v>140</v>
      </c>
      <c r="D2" s="756"/>
      <c r="E2" s="756"/>
      <c r="F2" s="756"/>
      <c r="G2" s="756"/>
      <c r="H2" s="327"/>
      <c r="I2" s="327"/>
    </row>
    <row r="3" spans="3:9" ht="15" customHeight="1">
      <c r="C3" s="756" t="s">
        <v>304</v>
      </c>
      <c r="D3" s="756"/>
      <c r="E3" s="756"/>
      <c r="F3" s="756"/>
      <c r="G3" s="756"/>
      <c r="H3" s="327"/>
      <c r="I3" s="327"/>
    </row>
    <row r="4" spans="1:9" ht="15" customHeight="1">
      <c r="A4" s="753" t="s">
        <v>368</v>
      </c>
      <c r="B4" s="583"/>
      <c r="C4" s="4"/>
      <c r="D4" s="4"/>
      <c r="G4" s="755">
        <v>1000</v>
      </c>
      <c r="H4" s="755"/>
      <c r="I4" s="755"/>
    </row>
    <row r="5" spans="1:10" ht="21" customHeight="1">
      <c r="A5" s="754"/>
      <c r="B5" s="238"/>
      <c r="C5" s="239" t="s">
        <v>452</v>
      </c>
      <c r="D5" s="238">
        <v>2005</v>
      </c>
      <c r="E5" s="363">
        <v>2006</v>
      </c>
      <c r="F5" s="363">
        <v>2007</v>
      </c>
      <c r="G5" s="363">
        <v>2008</v>
      </c>
      <c r="H5" s="363">
        <v>2009</v>
      </c>
      <c r="I5" s="239"/>
      <c r="J5" s="630" t="s">
        <v>626</v>
      </c>
    </row>
    <row r="6" spans="1:14" ht="15" customHeight="1">
      <c r="A6" s="521">
        <v>1</v>
      </c>
      <c r="B6" s="585"/>
      <c r="C6" s="631" t="s">
        <v>627</v>
      </c>
      <c r="D6" s="526">
        <v>4301.017</v>
      </c>
      <c r="E6" s="522">
        <v>4442.4</v>
      </c>
      <c r="F6" s="522">
        <v>4627.387</v>
      </c>
      <c r="G6" s="522">
        <v>3497.696</v>
      </c>
      <c r="H6" s="522">
        <v>2942.406</v>
      </c>
      <c r="I6" s="523"/>
      <c r="J6" s="632">
        <f>(H6/G6-1)</f>
        <v>-0.15875879436063056</v>
      </c>
      <c r="K6" s="3"/>
      <c r="L6" s="3"/>
      <c r="M6" s="3"/>
      <c r="N6" s="3"/>
    </row>
    <row r="7" spans="1:14" ht="15" customHeight="1">
      <c r="A7" s="521">
        <v>2</v>
      </c>
      <c r="B7" s="586"/>
      <c r="C7" s="633" t="s">
        <v>628</v>
      </c>
      <c r="D7" s="458">
        <v>2327.122</v>
      </c>
      <c r="E7" s="366">
        <v>2350.503</v>
      </c>
      <c r="F7" s="476">
        <v>2327.071</v>
      </c>
      <c r="G7" s="476">
        <v>2325.309</v>
      </c>
      <c r="H7" s="476">
        <v>2304.766</v>
      </c>
      <c r="I7" s="477"/>
      <c r="J7" s="634">
        <f aca="true" t="shared" si="0" ref="J7:J45">(H7/G7-1)</f>
        <v>-0.008834524787888487</v>
      </c>
      <c r="K7" s="3"/>
      <c r="L7" s="3"/>
      <c r="M7" s="3"/>
      <c r="N7" s="3"/>
    </row>
    <row r="8" spans="1:14" ht="15" customHeight="1">
      <c r="A8" s="521">
        <v>3</v>
      </c>
      <c r="B8" s="133"/>
      <c r="C8" s="635" t="s">
        <v>591</v>
      </c>
      <c r="D8" s="242">
        <v>2262.945</v>
      </c>
      <c r="E8" s="365">
        <v>2318.935</v>
      </c>
      <c r="F8" s="474">
        <v>2311.851</v>
      </c>
      <c r="G8" s="474">
        <v>2280.46</v>
      </c>
      <c r="H8" s="474">
        <v>2139.382</v>
      </c>
      <c r="I8" s="475"/>
      <c r="J8" s="632">
        <f t="shared" si="0"/>
        <v>-0.06186383448953281</v>
      </c>
      <c r="K8" s="3"/>
      <c r="L8" s="3"/>
      <c r="M8" s="3"/>
      <c r="N8" s="3"/>
    </row>
    <row r="9" spans="1:14" ht="15" customHeight="1">
      <c r="A9" s="521">
        <v>4</v>
      </c>
      <c r="B9" s="586"/>
      <c r="C9" s="633" t="s">
        <v>592</v>
      </c>
      <c r="D9" s="458">
        <v>1639.975</v>
      </c>
      <c r="E9" s="366">
        <v>1757.29</v>
      </c>
      <c r="F9" s="476">
        <v>1757.964</v>
      </c>
      <c r="G9" s="476">
        <v>1707.74</v>
      </c>
      <c r="H9" s="476">
        <v>1764.257</v>
      </c>
      <c r="I9" s="477"/>
      <c r="J9" s="634">
        <f t="shared" si="0"/>
        <v>0.03309461627648247</v>
      </c>
      <c r="K9" s="3"/>
      <c r="L9" s="3"/>
      <c r="M9" s="3"/>
      <c r="N9" s="3"/>
    </row>
    <row r="10" spans="1:14" ht="15" customHeight="1">
      <c r="A10" s="521">
        <v>5</v>
      </c>
      <c r="B10" s="133"/>
      <c r="C10" s="635" t="s">
        <v>125</v>
      </c>
      <c r="D10" s="242">
        <v>2414.583</v>
      </c>
      <c r="E10" s="365">
        <v>2387.049</v>
      </c>
      <c r="F10" s="474">
        <v>2510.135</v>
      </c>
      <c r="G10" s="474">
        <v>2476.181</v>
      </c>
      <c r="H10" s="474">
        <v>1720.564</v>
      </c>
      <c r="I10" s="475"/>
      <c r="J10" s="632">
        <f t="shared" si="0"/>
        <v>-0.30515418703236963</v>
      </c>
      <c r="K10" s="3"/>
      <c r="L10" s="3"/>
      <c r="M10" s="3"/>
      <c r="N10" s="3"/>
    </row>
    <row r="11" spans="1:14" ht="15" customHeight="1">
      <c r="A11" s="521">
        <v>6</v>
      </c>
      <c r="B11" s="586"/>
      <c r="C11" s="633" t="s">
        <v>482</v>
      </c>
      <c r="D11" s="458">
        <v>1368.651</v>
      </c>
      <c r="E11" s="366">
        <v>1371.628</v>
      </c>
      <c r="F11" s="476">
        <v>1534.183</v>
      </c>
      <c r="G11" s="476">
        <v>1668.671</v>
      </c>
      <c r="H11" s="476">
        <v>1635.661</v>
      </c>
      <c r="I11" s="477"/>
      <c r="J11" s="634">
        <f t="shared" si="0"/>
        <v>-0.019782209914356974</v>
      </c>
      <c r="K11" s="3"/>
      <c r="L11" s="3"/>
      <c r="M11" s="3"/>
      <c r="N11" s="3"/>
    </row>
    <row r="12" spans="1:14" ht="15" customHeight="1">
      <c r="A12" s="521">
        <v>7</v>
      </c>
      <c r="B12" s="133"/>
      <c r="C12" s="635" t="s">
        <v>629</v>
      </c>
      <c r="D12" s="242">
        <v>1450.532</v>
      </c>
      <c r="E12" s="365">
        <v>1582.916</v>
      </c>
      <c r="F12" s="474">
        <v>1756.936</v>
      </c>
      <c r="G12" s="474">
        <v>1704.752</v>
      </c>
      <c r="H12" s="474">
        <v>1628.365</v>
      </c>
      <c r="I12" s="475"/>
      <c r="J12" s="632">
        <f t="shared" si="0"/>
        <v>-0.04480827709836965</v>
      </c>
      <c r="K12" s="3"/>
      <c r="L12" s="3"/>
      <c r="M12" s="3"/>
      <c r="N12" s="524"/>
    </row>
    <row r="13" spans="1:14" ht="15" customHeight="1">
      <c r="A13" s="521">
        <v>8</v>
      </c>
      <c r="B13" s="586"/>
      <c r="C13" s="633" t="s">
        <v>126</v>
      </c>
      <c r="D13" s="458">
        <v>2089.402</v>
      </c>
      <c r="E13" s="366">
        <v>1991.118</v>
      </c>
      <c r="F13" s="476">
        <v>1974.385</v>
      </c>
      <c r="G13" s="476">
        <v>1811.475</v>
      </c>
      <c r="H13" s="476">
        <v>1620.041</v>
      </c>
      <c r="I13" s="477"/>
      <c r="J13" s="634">
        <f t="shared" si="0"/>
        <v>-0.10567852164672431</v>
      </c>
      <c r="K13" s="3"/>
      <c r="L13" s="3"/>
      <c r="M13" s="3"/>
      <c r="N13" s="3"/>
    </row>
    <row r="14" spans="1:14" ht="15" customHeight="1">
      <c r="A14" s="521">
        <v>9</v>
      </c>
      <c r="B14" s="133"/>
      <c r="C14" s="635" t="s">
        <v>129</v>
      </c>
      <c r="D14" s="242">
        <v>1545.577</v>
      </c>
      <c r="E14" s="365">
        <v>1541.06</v>
      </c>
      <c r="F14" s="474">
        <v>1647.946</v>
      </c>
      <c r="G14" s="474">
        <v>1600.771</v>
      </c>
      <c r="H14" s="474">
        <v>1551.995</v>
      </c>
      <c r="I14" s="475"/>
      <c r="J14" s="632">
        <f t="shared" si="0"/>
        <v>-0.030470317115939838</v>
      </c>
      <c r="K14" s="3"/>
      <c r="L14" s="3"/>
      <c r="M14" s="3"/>
      <c r="N14" s="3"/>
    </row>
    <row r="15" spans="1:14" ht="15" customHeight="1">
      <c r="A15" s="521">
        <v>10</v>
      </c>
      <c r="B15" s="586"/>
      <c r="C15" s="633" t="s">
        <v>481</v>
      </c>
      <c r="D15" s="458">
        <v>1388.136</v>
      </c>
      <c r="E15" s="366">
        <v>1434.363</v>
      </c>
      <c r="F15" s="476">
        <v>1541.281</v>
      </c>
      <c r="G15" s="476">
        <v>1596.703</v>
      </c>
      <c r="H15" s="476">
        <v>1548.464</v>
      </c>
      <c r="I15" s="477"/>
      <c r="J15" s="634">
        <f t="shared" si="0"/>
        <v>-0.030211629839738574</v>
      </c>
      <c r="K15" s="3"/>
      <c r="L15" s="3"/>
      <c r="M15" s="3"/>
      <c r="N15" s="3"/>
    </row>
    <row r="16" spans="1:14" ht="15" customHeight="1">
      <c r="A16" s="521">
        <v>11</v>
      </c>
      <c r="B16" s="133"/>
      <c r="C16" s="635" t="s">
        <v>483</v>
      </c>
      <c r="D16" s="242">
        <v>1419.226</v>
      </c>
      <c r="E16" s="365">
        <v>1424.69</v>
      </c>
      <c r="F16" s="474">
        <v>1509.934</v>
      </c>
      <c r="G16" s="474">
        <v>1550.847</v>
      </c>
      <c r="H16" s="474">
        <v>1518.551</v>
      </c>
      <c r="I16" s="475"/>
      <c r="J16" s="632">
        <f t="shared" si="0"/>
        <v>-0.02082474931440692</v>
      </c>
      <c r="K16" s="3"/>
      <c r="L16" s="3"/>
      <c r="M16" s="3"/>
      <c r="N16" s="3"/>
    </row>
    <row r="17" spans="1:14" ht="15" customHeight="1">
      <c r="A17" s="521">
        <v>12</v>
      </c>
      <c r="B17" s="586"/>
      <c r="C17" s="633" t="s">
        <v>630</v>
      </c>
      <c r="D17" s="458">
        <v>1684.029</v>
      </c>
      <c r="E17" s="366">
        <v>1740.315</v>
      </c>
      <c r="F17" s="476">
        <v>1784.896</v>
      </c>
      <c r="G17" s="476">
        <v>1585.894</v>
      </c>
      <c r="H17" s="476">
        <v>1513.617</v>
      </c>
      <c r="I17" s="477"/>
      <c r="J17" s="634">
        <f t="shared" si="0"/>
        <v>-0.04557492493193116</v>
      </c>
      <c r="K17" s="3"/>
      <c r="L17" s="3"/>
      <c r="M17" s="3"/>
      <c r="N17" s="3"/>
    </row>
    <row r="18" spans="1:14" ht="15" customHeight="1">
      <c r="A18" s="521">
        <v>13</v>
      </c>
      <c r="B18" s="133"/>
      <c r="C18" s="635" t="s">
        <v>127</v>
      </c>
      <c r="D18" s="242">
        <v>1894.986</v>
      </c>
      <c r="E18" s="365">
        <v>1846.414</v>
      </c>
      <c r="F18" s="474">
        <v>1799.124</v>
      </c>
      <c r="G18" s="474">
        <v>1709.424</v>
      </c>
      <c r="H18" s="474">
        <v>1509.824</v>
      </c>
      <c r="I18" s="475"/>
      <c r="J18" s="632">
        <f t="shared" si="0"/>
        <v>-0.11676447739121476</v>
      </c>
      <c r="K18" s="3"/>
      <c r="L18" s="3"/>
      <c r="M18" s="3"/>
      <c r="N18" s="3"/>
    </row>
    <row r="19" spans="1:14" ht="15" customHeight="1">
      <c r="A19" s="521">
        <v>14</v>
      </c>
      <c r="B19" s="586"/>
      <c r="C19" s="633" t="s">
        <v>631</v>
      </c>
      <c r="D19" s="458">
        <v>1381.502</v>
      </c>
      <c r="E19" s="366">
        <v>1362.217</v>
      </c>
      <c r="F19" s="476">
        <v>1528.874</v>
      </c>
      <c r="G19" s="476">
        <v>1562.503</v>
      </c>
      <c r="H19" s="476">
        <v>1480.487</v>
      </c>
      <c r="I19" s="477"/>
      <c r="J19" s="634">
        <f t="shared" si="0"/>
        <v>-0.05249013921893264</v>
      </c>
      <c r="K19" s="3"/>
      <c r="L19" s="3"/>
      <c r="M19" s="3"/>
      <c r="N19" s="3"/>
    </row>
    <row r="20" spans="1:14" ht="15" customHeight="1">
      <c r="A20" s="521">
        <v>15</v>
      </c>
      <c r="B20" s="133"/>
      <c r="C20" s="635" t="s">
        <v>632</v>
      </c>
      <c r="D20" s="242">
        <v>1106.696</v>
      </c>
      <c r="E20" s="365">
        <v>1173.739</v>
      </c>
      <c r="F20" s="474">
        <v>1226.558</v>
      </c>
      <c r="G20" s="474">
        <v>1255.398</v>
      </c>
      <c r="H20" s="474">
        <v>1372.277</v>
      </c>
      <c r="I20" s="475"/>
      <c r="J20" s="632">
        <f t="shared" si="0"/>
        <v>0.09310115198526692</v>
      </c>
      <c r="K20" s="3"/>
      <c r="L20" s="3"/>
      <c r="M20" s="3"/>
      <c r="N20" s="3"/>
    </row>
    <row r="21" spans="1:14" ht="15" customHeight="1">
      <c r="A21" s="521">
        <v>16</v>
      </c>
      <c r="B21" s="586"/>
      <c r="C21" s="633" t="s">
        <v>485</v>
      </c>
      <c r="D21" s="458">
        <v>1359.373</v>
      </c>
      <c r="E21" s="366">
        <v>1170.147</v>
      </c>
      <c r="F21" s="476">
        <v>1191.002</v>
      </c>
      <c r="G21" s="476">
        <v>1333.507</v>
      </c>
      <c r="H21" s="476">
        <v>1342.612</v>
      </c>
      <c r="I21" s="477"/>
      <c r="J21" s="634">
        <f t="shared" si="0"/>
        <v>0.006827860671147601</v>
      </c>
      <c r="K21" s="3"/>
      <c r="L21" s="3"/>
      <c r="M21" s="3"/>
      <c r="N21" s="3"/>
    </row>
    <row r="22" spans="1:14" ht="15" customHeight="1">
      <c r="A22" s="521">
        <v>17</v>
      </c>
      <c r="B22" s="133"/>
      <c r="C22" s="635" t="s">
        <v>128</v>
      </c>
      <c r="D22" s="242">
        <v>2011.091</v>
      </c>
      <c r="E22" s="365">
        <v>1970.763</v>
      </c>
      <c r="F22" s="474">
        <v>1789.961</v>
      </c>
      <c r="G22" s="474">
        <v>1489.476</v>
      </c>
      <c r="H22" s="474">
        <v>1338.717</v>
      </c>
      <c r="I22" s="475"/>
      <c r="J22" s="632">
        <f t="shared" si="0"/>
        <v>-0.10121613238481186</v>
      </c>
      <c r="K22" s="3"/>
      <c r="L22" s="3"/>
      <c r="M22" s="3"/>
      <c r="N22" s="3"/>
    </row>
    <row r="23" spans="1:14" ht="15" customHeight="1">
      <c r="A23" s="521">
        <v>18</v>
      </c>
      <c r="B23" s="586"/>
      <c r="C23" s="633" t="s">
        <v>633</v>
      </c>
      <c r="D23" s="458">
        <v>1238.416</v>
      </c>
      <c r="E23" s="366">
        <v>1269.634</v>
      </c>
      <c r="F23" s="476">
        <v>1336.615</v>
      </c>
      <c r="G23" s="476">
        <v>1439.58</v>
      </c>
      <c r="H23" s="476">
        <v>1322.09</v>
      </c>
      <c r="I23" s="477"/>
      <c r="J23" s="634">
        <f t="shared" si="0"/>
        <v>-0.0816140818849942</v>
      </c>
      <c r="K23" s="3"/>
      <c r="L23" s="3"/>
      <c r="M23" s="3"/>
      <c r="N23" s="3"/>
    </row>
    <row r="24" spans="1:14" ht="15" customHeight="1">
      <c r="A24" s="521">
        <v>19</v>
      </c>
      <c r="B24" s="133"/>
      <c r="C24" s="635" t="s">
        <v>484</v>
      </c>
      <c r="D24" s="242">
        <v>1659.942</v>
      </c>
      <c r="E24" s="365">
        <v>1494.972</v>
      </c>
      <c r="F24" s="474">
        <v>1436.522</v>
      </c>
      <c r="G24" s="474">
        <v>1318.927</v>
      </c>
      <c r="H24" s="474">
        <v>1306.087</v>
      </c>
      <c r="I24" s="475"/>
      <c r="J24" s="632">
        <f t="shared" si="0"/>
        <v>-0.00973518625367431</v>
      </c>
      <c r="K24" s="3"/>
      <c r="L24" s="3"/>
      <c r="M24" s="3"/>
      <c r="N24" s="3"/>
    </row>
    <row r="25" spans="1:14" ht="15" customHeight="1">
      <c r="A25" s="521">
        <v>20</v>
      </c>
      <c r="B25" s="586"/>
      <c r="C25" s="633" t="s">
        <v>634</v>
      </c>
      <c r="D25" s="458">
        <v>1288.289</v>
      </c>
      <c r="E25" s="366">
        <v>1289.692</v>
      </c>
      <c r="F25" s="476">
        <v>1297.441</v>
      </c>
      <c r="G25" s="476">
        <v>1254.222</v>
      </c>
      <c r="H25" s="476">
        <v>1202.715</v>
      </c>
      <c r="I25" s="477"/>
      <c r="J25" s="634">
        <f t="shared" si="0"/>
        <v>-0.04106689246401363</v>
      </c>
      <c r="K25" s="3"/>
      <c r="L25" s="3"/>
      <c r="M25" s="3"/>
      <c r="N25" s="3"/>
    </row>
    <row r="26" spans="1:14" ht="15" customHeight="1">
      <c r="A26" s="521">
        <v>21</v>
      </c>
      <c r="B26" s="133"/>
      <c r="C26" s="635" t="s">
        <v>635</v>
      </c>
      <c r="D26" s="242">
        <v>1046.001</v>
      </c>
      <c r="E26" s="365">
        <v>1054.378</v>
      </c>
      <c r="F26" s="474">
        <v>1149.595</v>
      </c>
      <c r="G26" s="474">
        <v>1122.301</v>
      </c>
      <c r="H26" s="474">
        <v>1200.643</v>
      </c>
      <c r="I26" s="475"/>
      <c r="J26" s="632">
        <f t="shared" si="0"/>
        <v>0.06980480281136714</v>
      </c>
      <c r="K26" s="3"/>
      <c r="L26" s="3"/>
      <c r="M26" s="3"/>
      <c r="N26" s="3"/>
    </row>
    <row r="27" spans="1:14" ht="15" customHeight="1">
      <c r="A27" s="521">
        <v>22</v>
      </c>
      <c r="B27" s="586"/>
      <c r="C27" s="633" t="s">
        <v>636</v>
      </c>
      <c r="D27" s="458">
        <v>1522.534</v>
      </c>
      <c r="E27" s="366">
        <v>1505.247</v>
      </c>
      <c r="F27" s="476">
        <v>1441.935</v>
      </c>
      <c r="G27" s="476">
        <v>1264.066</v>
      </c>
      <c r="H27" s="476">
        <v>1194.84</v>
      </c>
      <c r="I27" s="477"/>
      <c r="J27" s="634">
        <f t="shared" si="0"/>
        <v>-0.05476454552214849</v>
      </c>
      <c r="K27" s="3"/>
      <c r="L27" s="3"/>
      <c r="M27" s="3"/>
      <c r="N27" s="3"/>
    </row>
    <row r="28" spans="1:14" ht="15" customHeight="1">
      <c r="A28" s="521">
        <v>23</v>
      </c>
      <c r="B28" s="133"/>
      <c r="C28" s="635" t="s">
        <v>637</v>
      </c>
      <c r="D28" s="242">
        <v>1165.257</v>
      </c>
      <c r="E28" s="365">
        <v>1209.278</v>
      </c>
      <c r="F28" s="474">
        <v>1235.013</v>
      </c>
      <c r="G28" s="474">
        <v>1224.359</v>
      </c>
      <c r="H28" s="474">
        <v>1161.907</v>
      </c>
      <c r="I28" s="475"/>
      <c r="J28" s="632">
        <f t="shared" si="0"/>
        <v>-0.05100791516213787</v>
      </c>
      <c r="K28" s="3"/>
      <c r="L28" s="3"/>
      <c r="M28" s="3"/>
      <c r="N28" s="3"/>
    </row>
    <row r="29" spans="1:14" ht="15" customHeight="1">
      <c r="A29" s="521">
        <v>24</v>
      </c>
      <c r="B29" s="586"/>
      <c r="C29" s="633" t="s">
        <v>131</v>
      </c>
      <c r="D29" s="458">
        <v>929.7</v>
      </c>
      <c r="E29" s="366">
        <v>1093.979</v>
      </c>
      <c r="F29" s="476">
        <v>1233.129</v>
      </c>
      <c r="G29" s="476">
        <v>1179.64</v>
      </c>
      <c r="H29" s="476">
        <v>1138.708</v>
      </c>
      <c r="I29" s="477"/>
      <c r="J29" s="634">
        <f t="shared" si="0"/>
        <v>-0.03469872164389132</v>
      </c>
      <c r="K29" s="3"/>
      <c r="L29" s="3"/>
      <c r="M29" s="3"/>
      <c r="N29" s="3"/>
    </row>
    <row r="30" spans="1:14" ht="15" customHeight="1">
      <c r="A30" s="521">
        <v>25</v>
      </c>
      <c r="B30" s="133"/>
      <c r="C30" s="635" t="s">
        <v>135</v>
      </c>
      <c r="D30" s="242">
        <v>964.289</v>
      </c>
      <c r="E30" s="365">
        <v>1015.552</v>
      </c>
      <c r="F30" s="474">
        <v>1078.923</v>
      </c>
      <c r="G30" s="474">
        <v>1101.004</v>
      </c>
      <c r="H30" s="474">
        <v>1136.478</v>
      </c>
      <c r="I30" s="475"/>
      <c r="J30" s="632">
        <f t="shared" si="0"/>
        <v>0.032219683125583654</v>
      </c>
      <c r="K30" s="3"/>
      <c r="L30" s="3"/>
      <c r="M30" s="3"/>
      <c r="N30" s="3"/>
    </row>
    <row r="31" spans="1:14" ht="15" customHeight="1">
      <c r="A31" s="521">
        <v>26</v>
      </c>
      <c r="B31" s="586"/>
      <c r="C31" s="633" t="s">
        <v>133</v>
      </c>
      <c r="D31" s="458">
        <v>1118.874</v>
      </c>
      <c r="E31" s="366">
        <v>1120.427</v>
      </c>
      <c r="F31" s="476">
        <v>1180.303</v>
      </c>
      <c r="G31" s="476">
        <v>1151.93</v>
      </c>
      <c r="H31" s="476">
        <v>1127.202</v>
      </c>
      <c r="I31" s="477"/>
      <c r="J31" s="634">
        <f t="shared" si="0"/>
        <v>-0.02146658217079167</v>
      </c>
      <c r="K31" s="3"/>
      <c r="L31" s="3"/>
      <c r="M31" s="3"/>
      <c r="N31" s="3"/>
    </row>
    <row r="32" spans="1:14" ht="15" customHeight="1">
      <c r="A32" s="521">
        <v>27</v>
      </c>
      <c r="B32" s="133"/>
      <c r="C32" s="635" t="s">
        <v>638</v>
      </c>
      <c r="D32" s="242">
        <v>982.639</v>
      </c>
      <c r="E32" s="365">
        <v>944.893</v>
      </c>
      <c r="F32" s="474">
        <v>966.474</v>
      </c>
      <c r="G32" s="474">
        <v>1081.339</v>
      </c>
      <c r="H32" s="474">
        <v>1116.43</v>
      </c>
      <c r="I32" s="475"/>
      <c r="J32" s="632">
        <f t="shared" si="0"/>
        <v>0.032451432899396115</v>
      </c>
      <c r="K32" s="3"/>
      <c r="L32" s="3"/>
      <c r="M32" s="3"/>
      <c r="N32" s="3"/>
    </row>
    <row r="33" spans="1:14" ht="15" customHeight="1">
      <c r="A33" s="521">
        <v>28</v>
      </c>
      <c r="B33" s="586"/>
      <c r="C33" s="633" t="s">
        <v>134</v>
      </c>
      <c r="D33" s="458">
        <v>916.617</v>
      </c>
      <c r="E33" s="366">
        <v>839.58</v>
      </c>
      <c r="F33" s="476">
        <v>1142.862</v>
      </c>
      <c r="G33" s="476">
        <v>1148.691</v>
      </c>
      <c r="H33" s="476">
        <v>1114.329</v>
      </c>
      <c r="I33" s="477"/>
      <c r="J33" s="634">
        <f t="shared" si="0"/>
        <v>-0.029914049992556868</v>
      </c>
      <c r="K33" s="3"/>
      <c r="L33" s="3"/>
      <c r="M33" s="3"/>
      <c r="N33" s="3"/>
    </row>
    <row r="34" spans="1:14" ht="15" customHeight="1">
      <c r="A34" s="521">
        <v>29</v>
      </c>
      <c r="B34" s="133"/>
      <c r="C34" s="635" t="s">
        <v>130</v>
      </c>
      <c r="D34" s="242">
        <v>1103.936</v>
      </c>
      <c r="E34" s="365">
        <v>1235.221</v>
      </c>
      <c r="F34" s="474">
        <v>1271.723</v>
      </c>
      <c r="G34" s="474">
        <v>1230.017</v>
      </c>
      <c r="H34" s="474">
        <v>1085.249</v>
      </c>
      <c r="I34" s="475"/>
      <c r="J34" s="632">
        <f t="shared" si="0"/>
        <v>-0.11769593428383507</v>
      </c>
      <c r="K34" s="3"/>
      <c r="L34" s="3"/>
      <c r="M34" s="3"/>
      <c r="N34" s="3"/>
    </row>
    <row r="35" spans="1:14" ht="15" customHeight="1">
      <c r="A35" s="521">
        <v>30</v>
      </c>
      <c r="B35" s="586"/>
      <c r="C35" s="633" t="s">
        <v>639</v>
      </c>
      <c r="D35" s="458">
        <v>1427.273</v>
      </c>
      <c r="E35" s="366">
        <v>1284.47</v>
      </c>
      <c r="F35" s="476">
        <v>1207.038</v>
      </c>
      <c r="G35" s="476">
        <v>1143.314</v>
      </c>
      <c r="H35" s="476">
        <v>1079.761</v>
      </c>
      <c r="I35" s="477"/>
      <c r="J35" s="634">
        <f t="shared" si="0"/>
        <v>-0.05558665423496967</v>
      </c>
      <c r="K35" s="3"/>
      <c r="L35" s="3"/>
      <c r="M35" s="3"/>
      <c r="N35" s="3"/>
    </row>
    <row r="36" spans="1:14" ht="15" customHeight="1">
      <c r="A36" s="521">
        <v>31</v>
      </c>
      <c r="B36" s="133"/>
      <c r="C36" s="635" t="s">
        <v>640</v>
      </c>
      <c r="D36" s="242">
        <v>1194.112</v>
      </c>
      <c r="E36" s="365">
        <v>1153.958</v>
      </c>
      <c r="F36" s="474">
        <v>1185.311</v>
      </c>
      <c r="G36" s="474">
        <v>1202.94</v>
      </c>
      <c r="H36" s="474">
        <v>1076.362</v>
      </c>
      <c r="I36" s="475"/>
      <c r="J36" s="632">
        <f t="shared" si="0"/>
        <v>-0.10522386818960217</v>
      </c>
      <c r="K36" s="3"/>
      <c r="L36" s="3"/>
      <c r="M36" s="3"/>
      <c r="N36" s="3"/>
    </row>
    <row r="37" spans="1:14" ht="15" customHeight="1">
      <c r="A37" s="521">
        <v>32</v>
      </c>
      <c r="B37" s="586"/>
      <c r="C37" s="633" t="s">
        <v>641</v>
      </c>
      <c r="D37" s="458">
        <v>688.113</v>
      </c>
      <c r="E37" s="366">
        <v>809.591</v>
      </c>
      <c r="F37" s="476">
        <v>950.929</v>
      </c>
      <c r="G37" s="476">
        <v>994.158</v>
      </c>
      <c r="H37" s="476">
        <v>1066.566</v>
      </c>
      <c r="I37" s="477"/>
      <c r="J37" s="634">
        <f t="shared" si="0"/>
        <v>0.07283349326766975</v>
      </c>
      <c r="K37" s="3"/>
      <c r="L37" s="3"/>
      <c r="M37" s="3"/>
      <c r="N37" s="3"/>
    </row>
    <row r="38" spans="1:14" ht="15" customHeight="1">
      <c r="A38" s="521">
        <v>33</v>
      </c>
      <c r="B38" s="133"/>
      <c r="C38" s="635" t="s">
        <v>642</v>
      </c>
      <c r="D38" s="242">
        <v>626.212</v>
      </c>
      <c r="E38" s="365">
        <v>744.992</v>
      </c>
      <c r="F38" s="474">
        <v>882.507</v>
      </c>
      <c r="G38" s="474">
        <v>1076.197</v>
      </c>
      <c r="H38" s="474">
        <v>1058.002</v>
      </c>
      <c r="I38" s="475"/>
      <c r="J38" s="632">
        <f t="shared" si="0"/>
        <v>-0.01690675591922286</v>
      </c>
      <c r="K38" s="3"/>
      <c r="L38" s="3"/>
      <c r="M38" s="3"/>
      <c r="N38" s="3"/>
    </row>
    <row r="39" spans="1:14" ht="15" customHeight="1">
      <c r="A39" s="521">
        <v>34</v>
      </c>
      <c r="B39" s="586"/>
      <c r="C39" s="633" t="s">
        <v>576</v>
      </c>
      <c r="D39" s="458">
        <v>1038.692</v>
      </c>
      <c r="E39" s="366">
        <v>1036.493</v>
      </c>
      <c r="F39" s="476">
        <v>1144.8</v>
      </c>
      <c r="G39" s="476">
        <v>1103.058</v>
      </c>
      <c r="H39" s="476">
        <v>1054.814</v>
      </c>
      <c r="I39" s="477"/>
      <c r="J39" s="634">
        <f t="shared" si="0"/>
        <v>-0.043736594086620895</v>
      </c>
      <c r="K39" s="3"/>
      <c r="L39" s="3"/>
      <c r="M39" s="3"/>
      <c r="N39" s="3"/>
    </row>
    <row r="40" spans="1:14" ht="15" customHeight="1">
      <c r="A40" s="521">
        <v>35</v>
      </c>
      <c r="B40" s="133"/>
      <c r="C40" s="635" t="s">
        <v>643</v>
      </c>
      <c r="D40" s="242">
        <v>876.304</v>
      </c>
      <c r="E40" s="365">
        <v>1004.343</v>
      </c>
      <c r="F40" s="474">
        <v>1095.786</v>
      </c>
      <c r="G40" s="474">
        <v>1154.942</v>
      </c>
      <c r="H40" s="474">
        <v>1053.922</v>
      </c>
      <c r="I40" s="475"/>
      <c r="J40" s="632">
        <f t="shared" si="0"/>
        <v>-0.08746759577537222</v>
      </c>
      <c r="K40" s="3"/>
      <c r="L40" s="3"/>
      <c r="M40" s="3"/>
      <c r="N40" s="3"/>
    </row>
    <row r="41" spans="1:14" ht="15" customHeight="1">
      <c r="A41" s="521">
        <v>36</v>
      </c>
      <c r="B41" s="586"/>
      <c r="C41" s="633" t="s">
        <v>644</v>
      </c>
      <c r="D41" s="458">
        <v>1343.97</v>
      </c>
      <c r="E41" s="366">
        <v>1276.908</v>
      </c>
      <c r="F41" s="476">
        <v>1230.574</v>
      </c>
      <c r="G41" s="476">
        <v>1145.32</v>
      </c>
      <c r="H41" s="476">
        <v>1036.993</v>
      </c>
      <c r="I41" s="477"/>
      <c r="J41" s="634">
        <f t="shared" si="0"/>
        <v>-0.09458230014319147</v>
      </c>
      <c r="K41" s="3"/>
      <c r="L41" s="3"/>
      <c r="M41" s="3"/>
      <c r="N41" s="3"/>
    </row>
    <row r="42" spans="1:14" ht="15" customHeight="1">
      <c r="A42" s="521">
        <v>37</v>
      </c>
      <c r="B42" s="133"/>
      <c r="C42" s="635" t="s">
        <v>645</v>
      </c>
      <c r="D42" s="242">
        <v>829.756</v>
      </c>
      <c r="E42" s="365">
        <v>882.933</v>
      </c>
      <c r="F42" s="474">
        <v>1061.805</v>
      </c>
      <c r="G42" s="474">
        <v>997.18</v>
      </c>
      <c r="H42" s="474">
        <v>1026.231</v>
      </c>
      <c r="I42" s="475"/>
      <c r="J42" s="632">
        <f t="shared" si="0"/>
        <v>0.029133155498505925</v>
      </c>
      <c r="K42" s="3"/>
      <c r="L42" s="3"/>
      <c r="M42" s="3"/>
      <c r="N42" s="3"/>
    </row>
    <row r="43" spans="1:14" ht="15" customHeight="1">
      <c r="A43" s="525">
        <v>38</v>
      </c>
      <c r="B43" s="586"/>
      <c r="C43" s="633" t="s">
        <v>646</v>
      </c>
      <c r="D43" s="458">
        <v>0</v>
      </c>
      <c r="E43" s="366">
        <v>0</v>
      </c>
      <c r="F43" s="476">
        <v>0</v>
      </c>
      <c r="G43" s="476">
        <v>855.072</v>
      </c>
      <c r="H43" s="476">
        <v>993.433</v>
      </c>
      <c r="I43" s="477"/>
      <c r="J43" s="634">
        <f t="shared" si="0"/>
        <v>0.16181210471165008</v>
      </c>
      <c r="K43" s="3"/>
      <c r="L43" s="3"/>
      <c r="M43" s="3"/>
      <c r="N43" s="3"/>
    </row>
    <row r="44" spans="1:14" ht="15" customHeight="1">
      <c r="A44" s="525">
        <v>39</v>
      </c>
      <c r="B44" s="133"/>
      <c r="C44" s="635" t="s">
        <v>647</v>
      </c>
      <c r="D44" s="242">
        <v>983.261</v>
      </c>
      <c r="E44" s="365">
        <v>1028.441</v>
      </c>
      <c r="F44" s="474">
        <v>1093.04</v>
      </c>
      <c r="G44" s="474">
        <v>1097.047</v>
      </c>
      <c r="H44" s="474">
        <v>990.725</v>
      </c>
      <c r="I44" s="475"/>
      <c r="J44" s="632">
        <f t="shared" si="0"/>
        <v>-0.09691654049461873</v>
      </c>
      <c r="K44" s="3"/>
      <c r="L44" s="3"/>
      <c r="M44" s="3"/>
      <c r="N44" s="3"/>
    </row>
    <row r="45" spans="1:14" s="1" customFormat="1" ht="15" customHeight="1">
      <c r="A45" s="521">
        <v>40</v>
      </c>
      <c r="B45" s="586"/>
      <c r="C45" s="633" t="s">
        <v>132</v>
      </c>
      <c r="D45" s="458">
        <v>1303.146</v>
      </c>
      <c r="E45" s="366">
        <v>1277.974</v>
      </c>
      <c r="F45" s="476">
        <v>1217.785</v>
      </c>
      <c r="G45" s="476">
        <v>1130.764</v>
      </c>
      <c r="H45" s="476">
        <v>978.037</v>
      </c>
      <c r="I45" s="477"/>
      <c r="J45" s="634">
        <f t="shared" si="0"/>
        <v>-0.13506531866950122</v>
      </c>
      <c r="K45" s="679"/>
      <c r="L45" s="679"/>
      <c r="M45" s="679"/>
      <c r="N45" s="679"/>
    </row>
    <row r="46" spans="1:14" s="1" customFormat="1" ht="15" customHeight="1">
      <c r="A46" s="521">
        <v>41</v>
      </c>
      <c r="B46" s="133"/>
      <c r="C46" s="635" t="s">
        <v>648</v>
      </c>
      <c r="D46" s="242">
        <v>859.867</v>
      </c>
      <c r="E46" s="365">
        <v>1072.356</v>
      </c>
      <c r="F46" s="474">
        <v>1235.732</v>
      </c>
      <c r="G46" s="474">
        <v>1229.477</v>
      </c>
      <c r="H46" s="474">
        <v>974.128</v>
      </c>
      <c r="I46" s="475"/>
      <c r="J46" s="632">
        <v>-0.20768912309868348</v>
      </c>
      <c r="K46" s="679"/>
      <c r="L46" s="679"/>
      <c r="M46" s="679"/>
      <c r="N46" s="679"/>
    </row>
    <row r="47" spans="1:14" ht="15" customHeight="1">
      <c r="A47" s="521">
        <v>42</v>
      </c>
      <c r="B47" s="586"/>
      <c r="C47" s="633" t="s">
        <v>649</v>
      </c>
      <c r="D47" s="458">
        <v>972.577</v>
      </c>
      <c r="E47" s="366">
        <v>954.633</v>
      </c>
      <c r="F47" s="476">
        <v>984.324</v>
      </c>
      <c r="G47" s="476">
        <v>955.387</v>
      </c>
      <c r="H47" s="476">
        <v>945.229</v>
      </c>
      <c r="I47" s="477"/>
      <c r="J47" s="634">
        <v>-0.010632340611710145</v>
      </c>
      <c r="K47" s="3"/>
      <c r="L47" s="3"/>
      <c r="M47" s="3"/>
      <c r="N47" s="3"/>
    </row>
    <row r="48" spans="1:14" ht="15" customHeight="1">
      <c r="A48" s="521">
        <v>43</v>
      </c>
      <c r="B48" s="133"/>
      <c r="C48" s="635" t="s">
        <v>650</v>
      </c>
      <c r="D48" s="242">
        <v>896.367</v>
      </c>
      <c r="E48" s="365">
        <v>997.434</v>
      </c>
      <c r="F48" s="474">
        <v>1064.56</v>
      </c>
      <c r="G48" s="474">
        <v>971.356</v>
      </c>
      <c r="H48" s="474">
        <v>943.154</v>
      </c>
      <c r="I48" s="475"/>
      <c r="J48" s="632">
        <v>-0.02903363957189742</v>
      </c>
      <c r="K48" s="3"/>
      <c r="L48" s="3"/>
      <c r="M48" s="3"/>
      <c r="N48" s="3"/>
    </row>
    <row r="49" spans="1:14" ht="15" customHeight="1">
      <c r="A49" s="521">
        <v>44</v>
      </c>
      <c r="B49" s="586"/>
      <c r="C49" s="633" t="s">
        <v>651</v>
      </c>
      <c r="D49" s="458">
        <v>933.218</v>
      </c>
      <c r="E49" s="366">
        <v>977.745</v>
      </c>
      <c r="F49" s="476">
        <v>1011.469</v>
      </c>
      <c r="G49" s="476">
        <v>964.332</v>
      </c>
      <c r="H49" s="476">
        <v>942.74</v>
      </c>
      <c r="I49" s="477"/>
      <c r="J49" s="634">
        <v>-0.022390628953513958</v>
      </c>
      <c r="K49" s="3"/>
      <c r="L49" s="3"/>
      <c r="M49" s="3"/>
      <c r="N49" s="3"/>
    </row>
    <row r="50" spans="1:14" ht="15" customHeight="1">
      <c r="A50" s="521">
        <v>45</v>
      </c>
      <c r="B50" s="133"/>
      <c r="C50" s="635" t="s">
        <v>577</v>
      </c>
      <c r="D50" s="242">
        <v>961.743</v>
      </c>
      <c r="E50" s="365">
        <v>979.238</v>
      </c>
      <c r="F50" s="474">
        <v>1063.527</v>
      </c>
      <c r="G50" s="474">
        <v>1018.731</v>
      </c>
      <c r="H50" s="474">
        <v>914.877</v>
      </c>
      <c r="I50" s="475"/>
      <c r="J50" s="632">
        <v>-0.10194447798290229</v>
      </c>
      <c r="K50" s="3"/>
      <c r="L50" s="3"/>
      <c r="M50" s="3"/>
      <c r="N50" s="3"/>
    </row>
    <row r="51" spans="1:14" ht="15" customHeight="1">
      <c r="A51" s="521">
        <v>46</v>
      </c>
      <c r="B51" s="586"/>
      <c r="C51" s="633" t="s">
        <v>652</v>
      </c>
      <c r="D51" s="458">
        <v>0</v>
      </c>
      <c r="E51" s="366">
        <v>808.436</v>
      </c>
      <c r="F51" s="476">
        <v>779.589</v>
      </c>
      <c r="G51" s="476">
        <v>773.597</v>
      </c>
      <c r="H51" s="476">
        <v>909.412</v>
      </c>
      <c r="I51" s="477"/>
      <c r="J51" s="634">
        <v>0.17556298692988737</v>
      </c>
      <c r="K51" s="3"/>
      <c r="L51" s="3"/>
      <c r="M51" s="3"/>
      <c r="N51" s="3"/>
    </row>
    <row r="52" spans="1:14" ht="15" customHeight="1">
      <c r="A52" s="521">
        <v>47</v>
      </c>
      <c r="B52" s="133"/>
      <c r="C52" s="635" t="s">
        <v>653</v>
      </c>
      <c r="D52" s="242">
        <v>526.896</v>
      </c>
      <c r="E52" s="365">
        <v>628.39</v>
      </c>
      <c r="F52" s="474">
        <v>768.631</v>
      </c>
      <c r="G52" s="474">
        <v>813.876</v>
      </c>
      <c r="H52" s="474">
        <v>908.687</v>
      </c>
      <c r="I52" s="475"/>
      <c r="J52" s="632">
        <v>0.11649317586462815</v>
      </c>
      <c r="K52" s="3"/>
      <c r="L52" s="3"/>
      <c r="M52" s="3"/>
      <c r="N52" s="3"/>
    </row>
    <row r="53" spans="1:14" ht="15" customHeight="1">
      <c r="A53" s="521">
        <v>48</v>
      </c>
      <c r="B53" s="586"/>
      <c r="C53" s="633" t="s">
        <v>654</v>
      </c>
      <c r="D53" s="458">
        <v>657.848</v>
      </c>
      <c r="E53" s="366">
        <v>684.714</v>
      </c>
      <c r="F53" s="476">
        <v>783.766</v>
      </c>
      <c r="G53" s="476">
        <v>919.668</v>
      </c>
      <c r="H53" s="476">
        <v>905.767</v>
      </c>
      <c r="I53" s="477"/>
      <c r="J53" s="634">
        <v>-0.01511523723778574</v>
      </c>
      <c r="K53" s="3"/>
      <c r="L53" s="3"/>
      <c r="M53" s="3"/>
      <c r="N53" s="3"/>
    </row>
    <row r="54" spans="1:14" ht="15" customHeight="1">
      <c r="A54" s="521">
        <v>49</v>
      </c>
      <c r="B54" s="133"/>
      <c r="C54" s="635" t="s">
        <v>655</v>
      </c>
      <c r="D54" s="242">
        <v>1263.292</v>
      </c>
      <c r="E54" s="365">
        <v>1086.657</v>
      </c>
      <c r="F54" s="474">
        <v>971.956</v>
      </c>
      <c r="G54" s="474">
        <v>907.637</v>
      </c>
      <c r="H54" s="474">
        <v>904.249</v>
      </c>
      <c r="I54" s="475"/>
      <c r="J54" s="632">
        <v>-0.00373276981877102</v>
      </c>
      <c r="K54" s="3"/>
      <c r="L54" s="3"/>
      <c r="M54" s="3"/>
      <c r="N54" s="3"/>
    </row>
    <row r="55" spans="1:14" ht="15" customHeight="1">
      <c r="A55" s="521">
        <v>50</v>
      </c>
      <c r="B55" s="587"/>
      <c r="C55" s="636" t="s">
        <v>656</v>
      </c>
      <c r="D55" s="479">
        <v>913.685</v>
      </c>
      <c r="E55" s="367">
        <v>1022.246</v>
      </c>
      <c r="F55" s="637">
        <v>1062.102</v>
      </c>
      <c r="G55" s="637">
        <v>977.193</v>
      </c>
      <c r="H55" s="637">
        <v>902.437</v>
      </c>
      <c r="I55" s="638"/>
      <c r="J55" s="639">
        <v>-0.07650075266605472</v>
      </c>
      <c r="K55" s="3"/>
      <c r="L55" s="3"/>
      <c r="M55" s="3"/>
      <c r="N55" s="3"/>
    </row>
    <row r="56" spans="1:3" ht="15" customHeight="1">
      <c r="A56" s="9"/>
      <c r="B56" s="9"/>
      <c r="C56" s="5" t="s">
        <v>566</v>
      </c>
    </row>
    <row r="57" spans="1:3" ht="15" customHeight="1">
      <c r="A57" s="9"/>
      <c r="B57" s="9"/>
      <c r="C57" s="9"/>
    </row>
    <row r="58" spans="1:3" ht="15" customHeight="1">
      <c r="A58" s="9"/>
      <c r="B58" s="9"/>
      <c r="C58" s="9"/>
    </row>
    <row r="59" spans="1:3" ht="15" customHeight="1">
      <c r="A59" s="9"/>
      <c r="B59" s="9"/>
      <c r="C59" s="9"/>
    </row>
    <row r="60" spans="1:2" ht="15" customHeight="1">
      <c r="A60" s="9"/>
      <c r="B60" s="9"/>
    </row>
    <row r="61" spans="1:2" ht="15" customHeight="1">
      <c r="A61" s="9"/>
      <c r="B61" s="9"/>
    </row>
    <row r="62" spans="1:2" ht="15" customHeight="1">
      <c r="A62" s="9"/>
      <c r="B62" s="9"/>
    </row>
    <row r="63" spans="1:2" ht="15" customHeight="1">
      <c r="A63" s="9"/>
      <c r="B63" s="9"/>
    </row>
    <row r="64" spans="1:2" ht="15" customHeight="1">
      <c r="A64" s="9"/>
      <c r="B64" s="9"/>
    </row>
    <row r="65" spans="1:2" ht="15" customHeight="1">
      <c r="A65" s="9"/>
      <c r="B65" s="9"/>
    </row>
    <row r="66" spans="1:2" ht="15" customHeight="1">
      <c r="A66" s="9"/>
      <c r="B66" s="9"/>
    </row>
    <row r="67" spans="1:2" ht="15" customHeight="1">
      <c r="A67" s="9"/>
      <c r="B67" s="9"/>
    </row>
    <row r="68" spans="1:2" ht="15" customHeight="1">
      <c r="A68" s="9"/>
      <c r="B68" s="9"/>
    </row>
    <row r="69" spans="1:2" ht="15" customHeight="1">
      <c r="A69" s="9"/>
      <c r="B69" s="9"/>
    </row>
    <row r="70" spans="1:2" ht="15" customHeight="1">
      <c r="A70" s="9"/>
      <c r="B70" s="9"/>
    </row>
    <row r="71" spans="1:2" ht="15" customHeight="1">
      <c r="A71" s="9"/>
      <c r="B71" s="9"/>
    </row>
    <row r="72" spans="1:2" ht="15" customHeight="1">
      <c r="A72" s="9"/>
      <c r="B72" s="9"/>
    </row>
    <row r="73" spans="1:2" ht="15" customHeight="1">
      <c r="A73" s="9"/>
      <c r="B73" s="9"/>
    </row>
    <row r="74" spans="1:2" ht="15" customHeight="1">
      <c r="A74" s="9"/>
      <c r="B74" s="9"/>
    </row>
    <row r="75" spans="1:2" ht="15" customHeight="1">
      <c r="A75" s="9"/>
      <c r="B75" s="9"/>
    </row>
    <row r="76" spans="1:2" ht="15" customHeight="1">
      <c r="A76" s="9"/>
      <c r="B76" s="9"/>
    </row>
    <row r="77" spans="1:2" ht="15" customHeight="1">
      <c r="A77" s="9"/>
      <c r="B77" s="9"/>
    </row>
    <row r="78" spans="1:2" ht="15" customHeight="1">
      <c r="A78" s="9"/>
      <c r="B78" s="9"/>
    </row>
    <row r="79" spans="1:2" ht="15" customHeight="1">
      <c r="A79" s="9"/>
      <c r="B79" s="9"/>
    </row>
    <row r="80" spans="1:2" ht="15" customHeight="1">
      <c r="A80" s="9"/>
      <c r="B80" s="9"/>
    </row>
    <row r="81" spans="1:2" ht="15" customHeight="1">
      <c r="A81" s="9"/>
      <c r="B81" s="9"/>
    </row>
    <row r="82" spans="1:2" ht="15" customHeight="1">
      <c r="A82" s="9"/>
      <c r="B82" s="9"/>
    </row>
    <row r="83" spans="1:2" ht="15" customHeight="1">
      <c r="A83" s="9"/>
      <c r="B83" s="9"/>
    </row>
    <row r="84" spans="1:2" ht="15" customHeight="1">
      <c r="A84" s="9"/>
      <c r="B84" s="9"/>
    </row>
    <row r="85" spans="1:2" ht="15" customHeight="1">
      <c r="A85" s="9"/>
      <c r="B85" s="9"/>
    </row>
    <row r="86" spans="1:2" ht="15" customHeight="1">
      <c r="A86" s="9"/>
      <c r="B86" s="9"/>
    </row>
    <row r="87" spans="1:2" ht="15" customHeight="1">
      <c r="A87" s="9"/>
      <c r="B87" s="9"/>
    </row>
    <row r="88" spans="1:2" ht="15" customHeight="1">
      <c r="A88" s="9"/>
      <c r="B88" s="9"/>
    </row>
    <row r="89" spans="1:2" ht="15" customHeight="1">
      <c r="A89" s="9"/>
      <c r="B89" s="9"/>
    </row>
    <row r="90" spans="1:2" ht="15" customHeight="1">
      <c r="A90" s="9"/>
      <c r="B90" s="9"/>
    </row>
    <row r="91" spans="1:2" ht="15" customHeight="1">
      <c r="A91" s="9"/>
      <c r="B91" s="9"/>
    </row>
    <row r="92" spans="1:2" ht="15" customHeight="1">
      <c r="A92" s="9"/>
      <c r="B92" s="9"/>
    </row>
    <row r="93" spans="1:2" ht="15" customHeight="1">
      <c r="A93" s="9"/>
      <c r="B93" s="9"/>
    </row>
    <row r="94" spans="1:2" ht="15" customHeight="1">
      <c r="A94" s="9"/>
      <c r="B94" s="9"/>
    </row>
    <row r="95" spans="1:2" ht="15" customHeight="1">
      <c r="A95" s="9"/>
      <c r="B95" s="9"/>
    </row>
    <row r="96" spans="1:2" ht="15" customHeight="1">
      <c r="A96" s="9"/>
      <c r="B96" s="9"/>
    </row>
    <row r="97" spans="1:2" ht="15" customHeight="1">
      <c r="A97" s="9"/>
      <c r="B97" s="9"/>
    </row>
    <row r="98" spans="1:2" ht="15" customHeight="1">
      <c r="A98" s="9"/>
      <c r="B98" s="9"/>
    </row>
    <row r="99" spans="1:2" ht="15" customHeight="1">
      <c r="A99" s="9"/>
      <c r="B99" s="9"/>
    </row>
    <row r="100" spans="1:2" ht="15" customHeight="1">
      <c r="A100" s="9"/>
      <c r="B100" s="9"/>
    </row>
    <row r="101" spans="1:2" ht="15" customHeight="1">
      <c r="A101" s="9"/>
      <c r="B101" s="9"/>
    </row>
    <row r="102" spans="1:2" ht="15" customHeight="1">
      <c r="A102" s="9"/>
      <c r="B102" s="9"/>
    </row>
  </sheetData>
  <mergeCells count="4">
    <mergeCell ref="A4:A5"/>
    <mergeCell ref="G4:I4"/>
    <mergeCell ref="C2:G2"/>
    <mergeCell ref="C3:G3"/>
  </mergeCells>
  <printOptions/>
  <pageMargins left="0.75" right="0.75" top="1" bottom="1" header="0.5" footer="0.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K102"/>
  <sheetViews>
    <sheetView workbookViewId="0" topLeftCell="A1">
      <selection activeCell="D26" sqref="D26"/>
    </sheetView>
  </sheetViews>
  <sheetFormatPr defaultColWidth="9.140625" defaultRowHeight="12.75"/>
  <cols>
    <col min="1" max="1" width="5.421875" style="0" customWidth="1"/>
    <col min="2" max="2" width="3.7109375" style="0" customWidth="1"/>
    <col min="3" max="3" width="1.1484375" style="0" customWidth="1"/>
    <col min="4" max="4" width="49.00390625" style="0" customWidth="1"/>
    <col min="5" max="9" width="6.7109375" style="0" customWidth="1"/>
    <col min="10" max="10" width="0.13671875" style="0" customWidth="1"/>
  </cols>
  <sheetData>
    <row r="1" ht="15.75">
      <c r="J1" s="60" t="s">
        <v>600</v>
      </c>
    </row>
    <row r="2" spans="4:10" ht="15.75">
      <c r="D2" s="756" t="s">
        <v>124</v>
      </c>
      <c r="E2" s="756"/>
      <c r="F2" s="756"/>
      <c r="G2" s="756"/>
      <c r="H2" s="756"/>
      <c r="I2" s="327"/>
      <c r="J2" s="15"/>
    </row>
    <row r="3" spans="4:10" ht="15.75">
      <c r="D3" s="756" t="s">
        <v>123</v>
      </c>
      <c r="E3" s="756"/>
      <c r="F3" s="756"/>
      <c r="G3" s="756"/>
      <c r="H3" s="756"/>
      <c r="I3" s="327"/>
      <c r="J3" s="15"/>
    </row>
    <row r="4" spans="4:10" ht="12.75">
      <c r="D4" s="758" t="s">
        <v>304</v>
      </c>
      <c r="E4" s="758"/>
      <c r="F4" s="758"/>
      <c r="G4" s="758"/>
      <c r="H4" s="758"/>
      <c r="I4" s="607"/>
      <c r="J4" s="15"/>
    </row>
    <row r="5" spans="2:10" ht="12.75">
      <c r="B5" s="753" t="s">
        <v>368</v>
      </c>
      <c r="C5" s="583"/>
      <c r="D5" s="4"/>
      <c r="E5" s="4"/>
      <c r="H5" s="755">
        <v>1000</v>
      </c>
      <c r="I5" s="755"/>
      <c r="J5" s="755"/>
    </row>
    <row r="6" spans="2:10" ht="12.75">
      <c r="B6" s="753"/>
      <c r="C6" s="238"/>
      <c r="D6" s="239" t="s">
        <v>452</v>
      </c>
      <c r="E6" s="238">
        <v>2005</v>
      </c>
      <c r="F6" s="363">
        <v>2006</v>
      </c>
      <c r="G6" s="363">
        <v>2007</v>
      </c>
      <c r="H6" s="363">
        <v>2008</v>
      </c>
      <c r="I6" s="363">
        <v>2009</v>
      </c>
      <c r="J6" s="239"/>
    </row>
    <row r="7" spans="1:10" s="16" customFormat="1" ht="12.75">
      <c r="A7" s="48"/>
      <c r="B7" s="332">
        <v>1</v>
      </c>
      <c r="C7" s="590"/>
      <c r="D7" s="588" t="s">
        <v>96</v>
      </c>
      <c r="E7" s="527">
        <v>2939.555</v>
      </c>
      <c r="F7" s="528">
        <v>2752.033</v>
      </c>
      <c r="G7" s="528">
        <v>2838.837</v>
      </c>
      <c r="H7" s="528">
        <v>2802.748</v>
      </c>
      <c r="I7" s="529">
        <v>2478.787</v>
      </c>
      <c r="J7" s="590"/>
    </row>
    <row r="8" spans="1:10" s="16" customFormat="1" ht="12.75">
      <c r="A8" s="48"/>
      <c r="B8" s="332">
        <v>2</v>
      </c>
      <c r="C8" s="591"/>
      <c r="D8" s="589" t="s">
        <v>473</v>
      </c>
      <c r="E8" s="530">
        <v>1183.023</v>
      </c>
      <c r="F8" s="531">
        <v>1374.451</v>
      </c>
      <c r="G8" s="531">
        <v>1571.472</v>
      </c>
      <c r="H8" s="531">
        <v>1652.06</v>
      </c>
      <c r="I8" s="532">
        <v>1744.96</v>
      </c>
      <c r="J8" s="591"/>
    </row>
    <row r="9" spans="1:10" s="16" customFormat="1" ht="12.75">
      <c r="A9" s="48"/>
      <c r="B9" s="332">
        <v>3</v>
      </c>
      <c r="C9" s="590"/>
      <c r="D9" s="588" t="s">
        <v>474</v>
      </c>
      <c r="E9" s="527">
        <v>1257.997</v>
      </c>
      <c r="F9" s="528">
        <v>1416.789</v>
      </c>
      <c r="G9" s="528">
        <v>1453.229</v>
      </c>
      <c r="H9" s="528">
        <v>1493.546</v>
      </c>
      <c r="I9" s="529">
        <v>1528.886</v>
      </c>
      <c r="J9" s="590"/>
    </row>
    <row r="10" spans="1:10" s="16" customFormat="1" ht="12.75">
      <c r="A10" s="48"/>
      <c r="B10" s="332">
        <v>4</v>
      </c>
      <c r="C10" s="591"/>
      <c r="D10" s="589" t="s">
        <v>97</v>
      </c>
      <c r="E10" s="530">
        <v>1382.829</v>
      </c>
      <c r="F10" s="531">
        <v>1429.425</v>
      </c>
      <c r="G10" s="531">
        <v>1405.694</v>
      </c>
      <c r="H10" s="531">
        <v>1460.93</v>
      </c>
      <c r="I10" s="532">
        <v>1235.549</v>
      </c>
      <c r="J10" s="591"/>
    </row>
    <row r="11" spans="1:10" s="16" customFormat="1" ht="12.75">
      <c r="A11" s="48"/>
      <c r="B11" s="332">
        <v>5</v>
      </c>
      <c r="C11" s="590"/>
      <c r="D11" s="588" t="s">
        <v>106</v>
      </c>
      <c r="E11" s="527">
        <v>1522.096</v>
      </c>
      <c r="F11" s="528">
        <v>1520.779</v>
      </c>
      <c r="G11" s="528">
        <v>1604.946</v>
      </c>
      <c r="H11" s="528">
        <v>1460.27</v>
      </c>
      <c r="I11" s="529">
        <v>1218.286</v>
      </c>
      <c r="J11" s="590"/>
    </row>
    <row r="12" spans="1:10" s="16" customFormat="1" ht="12.75">
      <c r="A12" s="48"/>
      <c r="B12" s="332">
        <v>6</v>
      </c>
      <c r="C12" s="591"/>
      <c r="D12" s="589" t="s">
        <v>578</v>
      </c>
      <c r="E12" s="530">
        <v>1729.629</v>
      </c>
      <c r="F12" s="531">
        <v>1659.334</v>
      </c>
      <c r="G12" s="531">
        <v>1729.269</v>
      </c>
      <c r="H12" s="531">
        <v>1214.388</v>
      </c>
      <c r="I12" s="532">
        <v>1184.076</v>
      </c>
      <c r="J12" s="591"/>
    </row>
    <row r="13" spans="1:10" s="16" customFormat="1" ht="12.75">
      <c r="A13" s="48"/>
      <c r="B13" s="332">
        <v>7</v>
      </c>
      <c r="C13" s="590"/>
      <c r="D13" s="588" t="s">
        <v>519</v>
      </c>
      <c r="E13" s="527">
        <v>996.143</v>
      </c>
      <c r="F13" s="528">
        <v>1086.322</v>
      </c>
      <c r="G13" s="528">
        <v>1074.672</v>
      </c>
      <c r="H13" s="528">
        <v>1065.975</v>
      </c>
      <c r="I13" s="529">
        <v>1123.503</v>
      </c>
      <c r="J13" s="590"/>
    </row>
    <row r="14" spans="1:10" s="16" customFormat="1" ht="12.75">
      <c r="A14" s="48"/>
      <c r="B14" s="332">
        <v>8</v>
      </c>
      <c r="C14" s="591"/>
      <c r="D14" s="589" t="s">
        <v>476</v>
      </c>
      <c r="E14" s="530">
        <v>1246.818</v>
      </c>
      <c r="F14" s="531">
        <v>1284.916</v>
      </c>
      <c r="G14" s="531">
        <v>1332.494</v>
      </c>
      <c r="H14" s="531">
        <v>1301.901</v>
      </c>
      <c r="I14" s="532">
        <v>1107.342</v>
      </c>
      <c r="J14" s="591"/>
    </row>
    <row r="15" spans="1:10" s="16" customFormat="1" ht="12.75">
      <c r="A15" s="48"/>
      <c r="B15" s="332">
        <v>9</v>
      </c>
      <c r="C15" s="590"/>
      <c r="D15" s="588" t="s">
        <v>579</v>
      </c>
      <c r="E15" s="527">
        <v>928.671</v>
      </c>
      <c r="F15" s="528">
        <v>976.713</v>
      </c>
      <c r="G15" s="528">
        <v>1056.937</v>
      </c>
      <c r="H15" s="528">
        <v>1105.007</v>
      </c>
      <c r="I15" s="529">
        <v>1101.535</v>
      </c>
      <c r="J15" s="590"/>
    </row>
    <row r="16" spans="1:10" s="16" customFormat="1" ht="12.75">
      <c r="A16" s="48"/>
      <c r="B16" s="332">
        <v>10</v>
      </c>
      <c r="C16" s="591"/>
      <c r="D16" s="589" t="s">
        <v>100</v>
      </c>
      <c r="E16" s="530">
        <v>1067.426</v>
      </c>
      <c r="F16" s="531">
        <v>1045.77</v>
      </c>
      <c r="G16" s="531">
        <v>1023.597</v>
      </c>
      <c r="H16" s="531">
        <v>992.754</v>
      </c>
      <c r="I16" s="532">
        <v>1013.867</v>
      </c>
      <c r="J16" s="591"/>
    </row>
    <row r="17" spans="1:10" s="16" customFormat="1" ht="12.75">
      <c r="A17" s="48"/>
      <c r="B17" s="332">
        <v>11</v>
      </c>
      <c r="C17" s="590"/>
      <c r="D17" s="588" t="s">
        <v>98</v>
      </c>
      <c r="E17" s="527">
        <v>1074.148</v>
      </c>
      <c r="F17" s="528">
        <v>1040.222</v>
      </c>
      <c r="G17" s="528">
        <v>1055.058</v>
      </c>
      <c r="H17" s="528">
        <v>1041.182</v>
      </c>
      <c r="I17" s="529">
        <v>1009.187</v>
      </c>
      <c r="J17" s="590"/>
    </row>
    <row r="18" spans="1:10" s="16" customFormat="1" ht="12.75">
      <c r="A18" s="48"/>
      <c r="B18" s="332">
        <v>12</v>
      </c>
      <c r="C18" s="591"/>
      <c r="D18" s="589" t="s">
        <v>472</v>
      </c>
      <c r="E18" s="530">
        <v>739.615</v>
      </c>
      <c r="F18" s="531">
        <v>689.11</v>
      </c>
      <c r="G18" s="531">
        <v>710.319</v>
      </c>
      <c r="H18" s="531">
        <v>882.931</v>
      </c>
      <c r="I18" s="532">
        <v>1002.986</v>
      </c>
      <c r="J18" s="591"/>
    </row>
    <row r="19" spans="1:10" s="16" customFormat="1" ht="12.75">
      <c r="A19" s="48"/>
      <c r="B19" s="332">
        <v>13</v>
      </c>
      <c r="C19" s="590"/>
      <c r="D19" s="588" t="s">
        <v>475</v>
      </c>
      <c r="E19" s="527">
        <v>936.628</v>
      </c>
      <c r="F19" s="528">
        <v>1036.425</v>
      </c>
      <c r="G19" s="528">
        <v>1057.016</v>
      </c>
      <c r="H19" s="528">
        <v>1047.291</v>
      </c>
      <c r="I19" s="529">
        <v>966.54</v>
      </c>
      <c r="J19" s="590"/>
    </row>
    <row r="20" spans="1:10" s="16" customFormat="1" ht="12.75">
      <c r="A20" s="48"/>
      <c r="B20" s="332">
        <v>14</v>
      </c>
      <c r="C20" s="591"/>
      <c r="D20" s="589" t="s">
        <v>101</v>
      </c>
      <c r="E20" s="530">
        <v>994.9</v>
      </c>
      <c r="F20" s="531">
        <v>997.694</v>
      </c>
      <c r="G20" s="531">
        <v>1003.265</v>
      </c>
      <c r="H20" s="531">
        <v>944.416</v>
      </c>
      <c r="I20" s="532">
        <v>920.689</v>
      </c>
      <c r="J20" s="591"/>
    </row>
    <row r="21" spans="1:10" s="16" customFormat="1" ht="12.75">
      <c r="A21" s="48"/>
      <c r="B21" s="332">
        <v>15</v>
      </c>
      <c r="C21" s="590"/>
      <c r="D21" s="588" t="s">
        <v>99</v>
      </c>
      <c r="E21" s="527">
        <v>1005.375</v>
      </c>
      <c r="F21" s="528">
        <v>1027.495</v>
      </c>
      <c r="G21" s="528">
        <v>1032.103</v>
      </c>
      <c r="H21" s="528">
        <v>985.575</v>
      </c>
      <c r="I21" s="529">
        <v>892.735</v>
      </c>
      <c r="J21" s="590"/>
    </row>
    <row r="22" spans="1:10" s="16" customFormat="1" ht="12.75">
      <c r="A22" s="48"/>
      <c r="B22" s="332">
        <v>16</v>
      </c>
      <c r="C22" s="591"/>
      <c r="D22" s="589" t="s">
        <v>520</v>
      </c>
      <c r="E22" s="530">
        <v>904.673</v>
      </c>
      <c r="F22" s="531">
        <v>940.321</v>
      </c>
      <c r="G22" s="531">
        <v>909.437</v>
      </c>
      <c r="H22" s="531">
        <v>869.669</v>
      </c>
      <c r="I22" s="532">
        <v>888.38</v>
      </c>
      <c r="J22" s="591"/>
    </row>
    <row r="23" spans="1:10" s="16" customFormat="1" ht="12.75">
      <c r="A23" s="48"/>
      <c r="B23" s="332">
        <v>17</v>
      </c>
      <c r="C23" s="590"/>
      <c r="D23" s="588" t="s">
        <v>102</v>
      </c>
      <c r="E23" s="527">
        <v>872.787</v>
      </c>
      <c r="F23" s="528">
        <v>965.056</v>
      </c>
      <c r="G23" s="528">
        <v>991.688</v>
      </c>
      <c r="H23" s="528">
        <v>919.275</v>
      </c>
      <c r="I23" s="529">
        <v>871.049</v>
      </c>
      <c r="J23" s="590"/>
    </row>
    <row r="24" spans="1:10" s="16" customFormat="1" ht="12.75">
      <c r="A24" s="48"/>
      <c r="B24" s="332">
        <v>18</v>
      </c>
      <c r="C24" s="591"/>
      <c r="D24" s="589" t="s">
        <v>470</v>
      </c>
      <c r="E24" s="530">
        <v>725.387</v>
      </c>
      <c r="F24" s="531">
        <v>1006.862</v>
      </c>
      <c r="G24" s="531">
        <v>1005.9</v>
      </c>
      <c r="H24" s="531">
        <v>840.425</v>
      </c>
      <c r="I24" s="532">
        <v>861.794</v>
      </c>
      <c r="J24" s="591"/>
    </row>
    <row r="25" spans="1:10" s="16" customFormat="1" ht="12.75">
      <c r="A25" s="48"/>
      <c r="B25" s="332">
        <v>19</v>
      </c>
      <c r="C25" s="590"/>
      <c r="D25" s="588" t="s">
        <v>103</v>
      </c>
      <c r="E25" s="527">
        <v>928.529</v>
      </c>
      <c r="F25" s="528">
        <v>931.456</v>
      </c>
      <c r="G25" s="528">
        <v>888.887</v>
      </c>
      <c r="H25" s="528">
        <v>842.511</v>
      </c>
      <c r="I25" s="529">
        <v>850.621</v>
      </c>
      <c r="J25" s="590"/>
    </row>
    <row r="26" spans="1:10" s="16" customFormat="1" ht="12.75">
      <c r="A26" s="48"/>
      <c r="B26" s="332">
        <v>20</v>
      </c>
      <c r="C26" s="591"/>
      <c r="D26" s="589" t="s">
        <v>107</v>
      </c>
      <c r="E26" s="530">
        <v>878.017</v>
      </c>
      <c r="F26" s="531">
        <v>837.465</v>
      </c>
      <c r="G26" s="531">
        <v>833.863</v>
      </c>
      <c r="H26" s="531">
        <v>829.763</v>
      </c>
      <c r="I26" s="532">
        <v>846.21</v>
      </c>
      <c r="J26" s="591"/>
    </row>
    <row r="27" spans="1:10" s="16" customFormat="1" ht="12.75">
      <c r="A27" s="48"/>
      <c r="B27" s="332">
        <v>21</v>
      </c>
      <c r="C27" s="590"/>
      <c r="D27" s="588" t="s">
        <v>580</v>
      </c>
      <c r="E27" s="527" t="s">
        <v>270</v>
      </c>
      <c r="F27" s="528" t="s">
        <v>270</v>
      </c>
      <c r="G27" s="528" t="s">
        <v>270</v>
      </c>
      <c r="H27" s="528">
        <v>919.116</v>
      </c>
      <c r="I27" s="529">
        <v>844.305</v>
      </c>
      <c r="J27" s="590"/>
    </row>
    <row r="28" spans="1:10" s="16" customFormat="1" ht="12.75">
      <c r="A28" s="48"/>
      <c r="B28" s="332">
        <v>22</v>
      </c>
      <c r="C28" s="591"/>
      <c r="D28" s="589" t="s">
        <v>105</v>
      </c>
      <c r="E28" s="530">
        <v>827.256</v>
      </c>
      <c r="F28" s="531">
        <v>857.115</v>
      </c>
      <c r="G28" s="531">
        <v>857.605</v>
      </c>
      <c r="H28" s="531">
        <v>830.151</v>
      </c>
      <c r="I28" s="532">
        <v>800.401</v>
      </c>
      <c r="J28" s="591"/>
    </row>
    <row r="29" spans="1:10" s="16" customFormat="1" ht="12.75">
      <c r="A29" s="48"/>
      <c r="B29" s="332">
        <v>23</v>
      </c>
      <c r="C29" s="590"/>
      <c r="D29" s="588" t="s">
        <v>118</v>
      </c>
      <c r="E29" s="527">
        <v>383.767</v>
      </c>
      <c r="F29" s="528">
        <v>599.594</v>
      </c>
      <c r="G29" s="528">
        <v>664.934</v>
      </c>
      <c r="H29" s="528">
        <v>716.031</v>
      </c>
      <c r="I29" s="529">
        <v>755.746</v>
      </c>
      <c r="J29" s="590"/>
    </row>
    <row r="30" spans="1:10" s="16" customFormat="1" ht="12.75">
      <c r="A30" s="48"/>
      <c r="B30" s="332">
        <v>24</v>
      </c>
      <c r="C30" s="591"/>
      <c r="D30" s="589" t="s">
        <v>104</v>
      </c>
      <c r="E30" s="530">
        <v>991.707</v>
      </c>
      <c r="F30" s="531">
        <v>915</v>
      </c>
      <c r="G30" s="531">
        <v>885.764</v>
      </c>
      <c r="H30" s="531">
        <v>830.778</v>
      </c>
      <c r="I30" s="532">
        <v>753.629</v>
      </c>
      <c r="J30" s="591"/>
    </row>
    <row r="31" spans="1:10" s="16" customFormat="1" ht="12.75">
      <c r="A31" s="48"/>
      <c r="B31" s="332">
        <v>25</v>
      </c>
      <c r="C31" s="590"/>
      <c r="D31" s="588" t="s">
        <v>121</v>
      </c>
      <c r="E31" s="527">
        <v>597.284</v>
      </c>
      <c r="F31" s="528">
        <v>622.947</v>
      </c>
      <c r="G31" s="528">
        <v>691.98</v>
      </c>
      <c r="H31" s="528">
        <v>716.714</v>
      </c>
      <c r="I31" s="529">
        <v>747.038</v>
      </c>
      <c r="J31" s="590"/>
    </row>
    <row r="32" spans="1:10" s="16" customFormat="1" ht="12.75">
      <c r="A32" s="48"/>
      <c r="B32" s="332">
        <v>26</v>
      </c>
      <c r="C32" s="591"/>
      <c r="D32" s="589" t="s">
        <v>108</v>
      </c>
      <c r="E32" s="530">
        <v>822.629</v>
      </c>
      <c r="F32" s="531">
        <v>796.929</v>
      </c>
      <c r="G32" s="531">
        <v>824.108</v>
      </c>
      <c r="H32" s="531">
        <v>831.558</v>
      </c>
      <c r="I32" s="532">
        <v>741.333</v>
      </c>
      <c r="J32" s="591"/>
    </row>
    <row r="33" spans="1:10" s="16" customFormat="1" ht="12.75">
      <c r="A33" s="48"/>
      <c r="B33" s="332">
        <v>27</v>
      </c>
      <c r="C33" s="590"/>
      <c r="D33" s="588" t="s">
        <v>120</v>
      </c>
      <c r="E33" s="527">
        <v>466.595</v>
      </c>
      <c r="F33" s="528">
        <v>574.427</v>
      </c>
      <c r="G33" s="528">
        <v>640.581</v>
      </c>
      <c r="H33" s="528">
        <v>730.313</v>
      </c>
      <c r="I33" s="529">
        <v>737.078</v>
      </c>
      <c r="J33" s="590"/>
    </row>
    <row r="34" spans="1:10" s="16" customFormat="1" ht="12.75">
      <c r="A34" s="48"/>
      <c r="B34" s="332">
        <v>28</v>
      </c>
      <c r="C34" s="591"/>
      <c r="D34" s="589" t="s">
        <v>115</v>
      </c>
      <c r="E34" s="530">
        <v>738.729</v>
      </c>
      <c r="F34" s="531">
        <v>668.338</v>
      </c>
      <c r="G34" s="531">
        <v>686.564</v>
      </c>
      <c r="H34" s="531">
        <v>742.538</v>
      </c>
      <c r="I34" s="532">
        <v>736.25</v>
      </c>
      <c r="J34" s="591"/>
    </row>
    <row r="35" spans="1:10" s="16" customFormat="1" ht="12.75">
      <c r="A35" s="48"/>
      <c r="B35" s="332">
        <v>29</v>
      </c>
      <c r="C35" s="590"/>
      <c r="D35" s="588" t="s">
        <v>117</v>
      </c>
      <c r="E35" s="527">
        <v>629.719</v>
      </c>
      <c r="F35" s="528">
        <v>664.656</v>
      </c>
      <c r="G35" s="528">
        <v>684.057</v>
      </c>
      <c r="H35" s="528">
        <v>702.876</v>
      </c>
      <c r="I35" s="529">
        <v>721.156</v>
      </c>
      <c r="J35" s="590"/>
    </row>
    <row r="36" spans="1:10" s="16" customFormat="1" ht="12.75">
      <c r="A36" s="48"/>
      <c r="B36" s="332">
        <v>30</v>
      </c>
      <c r="C36" s="591"/>
      <c r="D36" s="589" t="s">
        <v>523</v>
      </c>
      <c r="E36" s="530">
        <v>543.843</v>
      </c>
      <c r="F36" s="531">
        <v>516.782</v>
      </c>
      <c r="G36" s="531">
        <v>545.443</v>
      </c>
      <c r="H36" s="531">
        <v>628.438</v>
      </c>
      <c r="I36" s="532">
        <v>711.739</v>
      </c>
      <c r="J36" s="591"/>
    </row>
    <row r="37" spans="1:10" s="16" customFormat="1" ht="12.75">
      <c r="A37" s="48"/>
      <c r="B37" s="332">
        <v>31</v>
      </c>
      <c r="C37" s="590"/>
      <c r="D37" s="588" t="s">
        <v>585</v>
      </c>
      <c r="E37" s="527">
        <v>415.097</v>
      </c>
      <c r="F37" s="528">
        <v>376.708</v>
      </c>
      <c r="G37" s="528">
        <v>366.381</v>
      </c>
      <c r="H37" s="528">
        <v>619.069</v>
      </c>
      <c r="I37" s="529">
        <v>692.028</v>
      </c>
      <c r="J37" s="590"/>
    </row>
    <row r="38" spans="1:10" s="16" customFormat="1" ht="12.75">
      <c r="A38" s="48"/>
      <c r="B38" s="332">
        <v>32</v>
      </c>
      <c r="C38" s="591"/>
      <c r="D38" s="589" t="s">
        <v>111</v>
      </c>
      <c r="E38" s="530">
        <v>695.35</v>
      </c>
      <c r="F38" s="531">
        <v>692.469</v>
      </c>
      <c r="G38" s="531">
        <v>709.925</v>
      </c>
      <c r="H38" s="531">
        <v>711.45</v>
      </c>
      <c r="I38" s="532">
        <v>687.415</v>
      </c>
      <c r="J38" s="591"/>
    </row>
    <row r="39" spans="1:10" s="16" customFormat="1" ht="12.75">
      <c r="A39" s="48"/>
      <c r="B39" s="332">
        <v>33</v>
      </c>
      <c r="C39" s="590"/>
      <c r="D39" s="588" t="s">
        <v>109</v>
      </c>
      <c r="E39" s="527">
        <v>708.908</v>
      </c>
      <c r="F39" s="528">
        <v>793.371</v>
      </c>
      <c r="G39" s="528">
        <v>794.73</v>
      </c>
      <c r="H39" s="528">
        <v>738.355</v>
      </c>
      <c r="I39" s="529">
        <v>685.706</v>
      </c>
      <c r="J39" s="590"/>
    </row>
    <row r="40" spans="1:10" s="16" customFormat="1" ht="12.75">
      <c r="A40" s="48"/>
      <c r="B40" s="332">
        <v>34</v>
      </c>
      <c r="C40" s="591"/>
      <c r="D40" s="589" t="s">
        <v>581</v>
      </c>
      <c r="E40" s="530">
        <v>607.719</v>
      </c>
      <c r="F40" s="531">
        <v>643.791</v>
      </c>
      <c r="G40" s="531">
        <v>711.116</v>
      </c>
      <c r="H40" s="531">
        <v>735.348</v>
      </c>
      <c r="I40" s="532">
        <v>672.13</v>
      </c>
      <c r="J40" s="591"/>
    </row>
    <row r="41" spans="1:10" s="16" customFormat="1" ht="12.75">
      <c r="A41" s="48"/>
      <c r="B41" s="332">
        <v>35</v>
      </c>
      <c r="C41" s="590"/>
      <c r="D41" s="588" t="s">
        <v>110</v>
      </c>
      <c r="E41" s="527">
        <v>775.858</v>
      </c>
      <c r="F41" s="528">
        <v>717.202</v>
      </c>
      <c r="G41" s="528">
        <v>738.926</v>
      </c>
      <c r="H41" s="528">
        <v>792.291</v>
      </c>
      <c r="I41" s="529">
        <v>667.131</v>
      </c>
      <c r="J41" s="590"/>
    </row>
    <row r="42" spans="1:10" s="16" customFormat="1" ht="12.75">
      <c r="A42" s="48"/>
      <c r="B42" s="332">
        <v>36</v>
      </c>
      <c r="C42" s="591"/>
      <c r="D42" s="589" t="s">
        <v>522</v>
      </c>
      <c r="E42" s="530">
        <v>444.487</v>
      </c>
      <c r="F42" s="531">
        <v>502.867</v>
      </c>
      <c r="G42" s="531">
        <v>568.606</v>
      </c>
      <c r="H42" s="531">
        <v>661.161</v>
      </c>
      <c r="I42" s="532">
        <v>665.684</v>
      </c>
      <c r="J42" s="591"/>
    </row>
    <row r="43" spans="1:10" s="16" customFormat="1" ht="12.75">
      <c r="A43" s="48"/>
      <c r="B43" s="332">
        <v>37</v>
      </c>
      <c r="C43" s="590"/>
      <c r="D43" s="588" t="s">
        <v>584</v>
      </c>
      <c r="E43" s="527">
        <v>439.373</v>
      </c>
      <c r="F43" s="528">
        <v>531.85</v>
      </c>
      <c r="G43" s="528">
        <v>608.939</v>
      </c>
      <c r="H43" s="528">
        <v>648.916</v>
      </c>
      <c r="I43" s="529">
        <v>656.352</v>
      </c>
      <c r="J43" s="590"/>
    </row>
    <row r="44" spans="1:10" s="16" customFormat="1" ht="12.75">
      <c r="A44" s="48"/>
      <c r="B44" s="332">
        <v>38</v>
      </c>
      <c r="C44" s="591"/>
      <c r="D44" s="589" t="s">
        <v>478</v>
      </c>
      <c r="E44" s="530">
        <v>525.458</v>
      </c>
      <c r="F44" s="531">
        <v>577.54</v>
      </c>
      <c r="G44" s="531">
        <v>588.038</v>
      </c>
      <c r="H44" s="531">
        <v>604.706</v>
      </c>
      <c r="I44" s="532">
        <v>653.18</v>
      </c>
      <c r="J44" s="591"/>
    </row>
    <row r="45" spans="1:10" s="16" customFormat="1" ht="12.75">
      <c r="A45" s="48"/>
      <c r="B45" s="332">
        <v>39</v>
      </c>
      <c r="C45" s="590"/>
      <c r="D45" s="588" t="s">
        <v>113</v>
      </c>
      <c r="E45" s="527">
        <v>643.246</v>
      </c>
      <c r="F45" s="528">
        <v>712.316</v>
      </c>
      <c r="G45" s="528">
        <v>687.007</v>
      </c>
      <c r="H45" s="528">
        <v>701.959</v>
      </c>
      <c r="I45" s="529">
        <v>647.576</v>
      </c>
      <c r="J45" s="590"/>
    </row>
    <row r="46" spans="1:10" s="16" customFormat="1" ht="12.75">
      <c r="A46" s="48"/>
      <c r="B46" s="640">
        <v>40</v>
      </c>
      <c r="C46" s="591"/>
      <c r="D46" s="589" t="s">
        <v>116</v>
      </c>
      <c r="E46" s="530">
        <v>661.481</v>
      </c>
      <c r="F46" s="531">
        <v>649.524</v>
      </c>
      <c r="G46" s="531">
        <v>686.387</v>
      </c>
      <c r="H46" s="531">
        <v>674.715</v>
      </c>
      <c r="I46" s="532">
        <v>645.105</v>
      </c>
      <c r="J46" s="591"/>
    </row>
    <row r="47" spans="1:10" s="16" customFormat="1" ht="12.75">
      <c r="A47" s="48"/>
      <c r="B47" s="641">
        <v>41</v>
      </c>
      <c r="C47" s="590"/>
      <c r="D47" s="588" t="s">
        <v>583</v>
      </c>
      <c r="E47" s="527">
        <v>421.923</v>
      </c>
      <c r="F47" s="528">
        <v>504.052</v>
      </c>
      <c r="G47" s="528">
        <v>575.283</v>
      </c>
      <c r="H47" s="528">
        <v>651.767</v>
      </c>
      <c r="I47" s="529">
        <v>641.525</v>
      </c>
      <c r="J47" s="590"/>
    </row>
    <row r="48" spans="1:10" s="16" customFormat="1" ht="12.75">
      <c r="A48" s="48"/>
      <c r="B48" s="641">
        <v>42</v>
      </c>
      <c r="C48" s="591"/>
      <c r="D48" s="589" t="s">
        <v>112</v>
      </c>
      <c r="E48" s="530">
        <v>726.087</v>
      </c>
      <c r="F48" s="531">
        <v>684.519</v>
      </c>
      <c r="G48" s="531">
        <v>695.679</v>
      </c>
      <c r="H48" s="531">
        <v>672.761</v>
      </c>
      <c r="I48" s="532">
        <v>637.656</v>
      </c>
      <c r="J48" s="591"/>
    </row>
    <row r="49" spans="1:10" s="16" customFormat="1" ht="12.75">
      <c r="A49" s="48"/>
      <c r="B49" s="641">
        <v>43</v>
      </c>
      <c r="C49" s="590"/>
      <c r="D49" s="588" t="s">
        <v>119</v>
      </c>
      <c r="E49" s="527">
        <v>802.448</v>
      </c>
      <c r="F49" s="528">
        <v>631.665</v>
      </c>
      <c r="G49" s="528">
        <v>657.598</v>
      </c>
      <c r="H49" s="528">
        <v>648.399</v>
      </c>
      <c r="I49" s="529">
        <v>627.168</v>
      </c>
      <c r="J49" s="590"/>
    </row>
    <row r="50" spans="1:10" s="16" customFormat="1" ht="12.75">
      <c r="A50" s="48"/>
      <c r="B50" s="641">
        <v>44</v>
      </c>
      <c r="C50" s="591"/>
      <c r="D50" s="589" t="s">
        <v>471</v>
      </c>
      <c r="E50" s="530">
        <v>666.965</v>
      </c>
      <c r="F50" s="531">
        <v>748.803</v>
      </c>
      <c r="G50" s="531">
        <v>718.182</v>
      </c>
      <c r="H50" s="531">
        <v>624.535</v>
      </c>
      <c r="I50" s="532">
        <v>624.876</v>
      </c>
      <c r="J50" s="591"/>
    </row>
    <row r="51" spans="1:10" s="16" customFormat="1" ht="12.75">
      <c r="A51" s="48"/>
      <c r="B51" s="641">
        <v>45</v>
      </c>
      <c r="C51" s="590"/>
      <c r="D51" s="588" t="s">
        <v>521</v>
      </c>
      <c r="E51" s="527">
        <v>720.622</v>
      </c>
      <c r="F51" s="528">
        <v>721.836</v>
      </c>
      <c r="G51" s="528">
        <v>710.991</v>
      </c>
      <c r="H51" s="528">
        <v>693.517</v>
      </c>
      <c r="I51" s="529">
        <v>622.149</v>
      </c>
      <c r="J51" s="590"/>
    </row>
    <row r="52" spans="1:10" s="16" customFormat="1" ht="12.75">
      <c r="A52" s="48"/>
      <c r="B52" s="641">
        <v>46</v>
      </c>
      <c r="C52" s="591"/>
      <c r="D52" s="589" t="s">
        <v>477</v>
      </c>
      <c r="E52" s="530">
        <v>606.696</v>
      </c>
      <c r="F52" s="531">
        <v>616.828</v>
      </c>
      <c r="G52" s="531">
        <v>616.072</v>
      </c>
      <c r="H52" s="531">
        <v>603.012</v>
      </c>
      <c r="I52" s="532">
        <v>610.789</v>
      </c>
      <c r="J52" s="591"/>
    </row>
    <row r="53" spans="1:10" s="16" customFormat="1" ht="12.75">
      <c r="A53" s="48"/>
      <c r="B53" s="641">
        <v>47</v>
      </c>
      <c r="C53" s="590"/>
      <c r="D53" s="588" t="s">
        <v>657</v>
      </c>
      <c r="E53" s="527">
        <v>417.515</v>
      </c>
      <c r="F53" s="528">
        <v>477.162</v>
      </c>
      <c r="G53" s="528">
        <v>566.07</v>
      </c>
      <c r="H53" s="528">
        <v>598.273</v>
      </c>
      <c r="I53" s="529">
        <v>605.246</v>
      </c>
      <c r="J53" s="590"/>
    </row>
    <row r="54" spans="1:10" s="16" customFormat="1" ht="12.75">
      <c r="A54" s="48"/>
      <c r="B54" s="641">
        <v>48</v>
      </c>
      <c r="C54" s="591"/>
      <c r="D54" s="589" t="s">
        <v>122</v>
      </c>
      <c r="E54" s="530">
        <v>549.104</v>
      </c>
      <c r="F54" s="531">
        <v>591.41</v>
      </c>
      <c r="G54" s="531">
        <v>611.401</v>
      </c>
      <c r="H54" s="531">
        <v>638.727</v>
      </c>
      <c r="I54" s="532">
        <v>595.552</v>
      </c>
      <c r="J54" s="591"/>
    </row>
    <row r="55" spans="1:10" s="16" customFormat="1" ht="12.75">
      <c r="A55" s="48"/>
      <c r="B55" s="641">
        <v>49</v>
      </c>
      <c r="C55" s="590"/>
      <c r="D55" s="588" t="s">
        <v>114</v>
      </c>
      <c r="E55" s="643">
        <v>501.572</v>
      </c>
      <c r="F55" s="643">
        <v>618.784</v>
      </c>
      <c r="G55" s="643">
        <v>686.76</v>
      </c>
      <c r="H55" s="533">
        <v>690.992</v>
      </c>
      <c r="I55" s="529">
        <v>595.349</v>
      </c>
      <c r="J55" s="590"/>
    </row>
    <row r="56" spans="1:11" s="16" customFormat="1" ht="12.75">
      <c r="A56" s="48"/>
      <c r="B56" s="641">
        <v>50</v>
      </c>
      <c r="C56" s="591"/>
      <c r="D56" s="592" t="s">
        <v>582</v>
      </c>
      <c r="E56" s="534">
        <v>514.929</v>
      </c>
      <c r="F56" s="534">
        <v>541.264</v>
      </c>
      <c r="G56" s="534">
        <v>585.272</v>
      </c>
      <c r="H56" s="534">
        <v>656.218</v>
      </c>
      <c r="I56" s="535">
        <v>587.651</v>
      </c>
      <c r="J56" s="591"/>
      <c r="K56" s="12"/>
    </row>
    <row r="57" spans="1:11" s="16" customFormat="1" ht="12.75">
      <c r="A57" s="48"/>
      <c r="B57" s="525"/>
      <c r="C57" s="1"/>
      <c r="D57" s="644" t="s">
        <v>341</v>
      </c>
      <c r="E57" s="606"/>
      <c r="F57" s="606"/>
      <c r="G57" s="606"/>
      <c r="H57" s="606"/>
      <c r="I57" s="606"/>
      <c r="J57" s="606"/>
      <c r="K57" s="12"/>
    </row>
    <row r="58" spans="1:11" s="16" customFormat="1" ht="36.75" customHeight="1">
      <c r="A58" s="48"/>
      <c r="B58" s="1"/>
      <c r="C58"/>
      <c r="D58" s="757" t="s">
        <v>695</v>
      </c>
      <c r="E58" s="757"/>
      <c r="F58" s="757"/>
      <c r="G58" s="757"/>
      <c r="H58" s="757"/>
      <c r="I58" s="757"/>
      <c r="J58" s="15"/>
      <c r="K58" s="12"/>
    </row>
    <row r="59" spans="1:11" s="16" customFormat="1" ht="12.75">
      <c r="A59" s="48"/>
      <c r="B59"/>
      <c r="C59"/>
      <c r="D59"/>
      <c r="E59"/>
      <c r="F59"/>
      <c r="G59"/>
      <c r="H59" s="15"/>
      <c r="I59" s="15"/>
      <c r="J59" s="15"/>
      <c r="K59" s="12"/>
    </row>
    <row r="60" spans="1:11" s="16" customFormat="1" ht="12.75">
      <c r="A60" s="48"/>
      <c r="B60"/>
      <c r="C60"/>
      <c r="D60"/>
      <c r="E60"/>
      <c r="F60"/>
      <c r="G60"/>
      <c r="H60" s="15"/>
      <c r="I60" s="15"/>
      <c r="J60" s="15"/>
      <c r="K60" s="12"/>
    </row>
    <row r="61" spans="1:11" s="16" customFormat="1" ht="12.75">
      <c r="A61" s="48"/>
      <c r="B61"/>
      <c r="C61"/>
      <c r="D61"/>
      <c r="E61"/>
      <c r="F61"/>
      <c r="G61"/>
      <c r="H61"/>
      <c r="I61"/>
      <c r="J61"/>
      <c r="K61" s="12"/>
    </row>
    <row r="62" spans="1:11" s="16" customFormat="1" ht="12.75">
      <c r="A62" s="48"/>
      <c r="B62"/>
      <c r="C62"/>
      <c r="D62"/>
      <c r="E62"/>
      <c r="F62"/>
      <c r="G62"/>
      <c r="H62"/>
      <c r="I62"/>
      <c r="J62"/>
      <c r="K62" s="12"/>
    </row>
    <row r="63" spans="1:11" s="16" customFormat="1" ht="12.75">
      <c r="A63" s="48"/>
      <c r="B63"/>
      <c r="C63"/>
      <c r="D63"/>
      <c r="E63"/>
      <c r="F63"/>
      <c r="G63"/>
      <c r="H63"/>
      <c r="I63"/>
      <c r="J63"/>
      <c r="K63" s="12"/>
    </row>
    <row r="64" spans="1:11" s="16" customFormat="1" ht="12.75">
      <c r="A64" s="48"/>
      <c r="B64"/>
      <c r="C64"/>
      <c r="D64"/>
      <c r="E64"/>
      <c r="F64"/>
      <c r="G64"/>
      <c r="H64"/>
      <c r="I64"/>
      <c r="J64"/>
      <c r="K64" s="12"/>
    </row>
    <row r="65" spans="1:11" s="16" customFormat="1" ht="12.75">
      <c r="A65" s="48"/>
      <c r="B65"/>
      <c r="C65"/>
      <c r="D65"/>
      <c r="E65"/>
      <c r="F65"/>
      <c r="G65"/>
      <c r="H65"/>
      <c r="I65"/>
      <c r="J65"/>
      <c r="K65" s="12"/>
    </row>
    <row r="66" spans="1:11" s="16" customFormat="1" ht="12.75">
      <c r="A66" s="48"/>
      <c r="B66"/>
      <c r="C66"/>
      <c r="D66"/>
      <c r="E66"/>
      <c r="F66"/>
      <c r="G66"/>
      <c r="H66"/>
      <c r="I66"/>
      <c r="J66"/>
      <c r="K66" s="12"/>
    </row>
    <row r="67" spans="1:11" s="16" customFormat="1" ht="12.75">
      <c r="A67" s="48"/>
      <c r="B67"/>
      <c r="C67"/>
      <c r="D67"/>
      <c r="E67"/>
      <c r="F67"/>
      <c r="G67"/>
      <c r="H67"/>
      <c r="I67"/>
      <c r="J67"/>
      <c r="K67" s="12"/>
    </row>
    <row r="68" spans="1:11" s="16" customFormat="1" ht="12.75">
      <c r="A68" s="48"/>
      <c r="B68"/>
      <c r="C68"/>
      <c r="D68"/>
      <c r="E68"/>
      <c r="F68"/>
      <c r="G68"/>
      <c r="H68"/>
      <c r="I68"/>
      <c r="J68"/>
      <c r="K68" s="12"/>
    </row>
    <row r="69" spans="1:11" s="16" customFormat="1" ht="12.75">
      <c r="A69" s="48"/>
      <c r="B69"/>
      <c r="C69"/>
      <c r="D69"/>
      <c r="E69"/>
      <c r="F69"/>
      <c r="G69"/>
      <c r="H69"/>
      <c r="I69"/>
      <c r="J69"/>
      <c r="K69" s="12"/>
    </row>
    <row r="70" spans="1:11" s="16" customFormat="1" ht="12.75">
      <c r="A70" s="48"/>
      <c r="B70"/>
      <c r="C70"/>
      <c r="D70"/>
      <c r="E70"/>
      <c r="F70"/>
      <c r="G70"/>
      <c r="H70"/>
      <c r="I70"/>
      <c r="J70"/>
      <c r="K70" s="12"/>
    </row>
    <row r="71" spans="1:11" s="16" customFormat="1" ht="12.75">
      <c r="A71" s="48"/>
      <c r="B71"/>
      <c r="C71"/>
      <c r="D71"/>
      <c r="E71"/>
      <c r="F71"/>
      <c r="G71"/>
      <c r="H71"/>
      <c r="I71"/>
      <c r="J71"/>
      <c r="K71" s="12"/>
    </row>
    <row r="72" spans="1:11" s="16" customFormat="1" ht="12.75">
      <c r="A72" s="48"/>
      <c r="B72"/>
      <c r="C72"/>
      <c r="D72"/>
      <c r="E72"/>
      <c r="F72"/>
      <c r="G72"/>
      <c r="H72"/>
      <c r="I72"/>
      <c r="J72"/>
      <c r="K72" s="12"/>
    </row>
    <row r="73" spans="1:11" s="16" customFormat="1" ht="12.75">
      <c r="A73" s="48"/>
      <c r="B73"/>
      <c r="C73"/>
      <c r="D73"/>
      <c r="E73"/>
      <c r="F73"/>
      <c r="G73"/>
      <c r="H73"/>
      <c r="I73"/>
      <c r="J73"/>
      <c r="K73" s="12"/>
    </row>
    <row r="74" spans="1:11" s="16" customFormat="1" ht="12.75">
      <c r="A74" s="48"/>
      <c r="B74"/>
      <c r="C74"/>
      <c r="D74"/>
      <c r="E74"/>
      <c r="F74"/>
      <c r="G74"/>
      <c r="H74"/>
      <c r="I74"/>
      <c r="J74"/>
      <c r="K74" s="12"/>
    </row>
    <row r="75" spans="1:11" s="16" customFormat="1" ht="12.75">
      <c r="A75" s="48"/>
      <c r="B75"/>
      <c r="C75"/>
      <c r="D75"/>
      <c r="E75"/>
      <c r="F75"/>
      <c r="G75"/>
      <c r="H75"/>
      <c r="I75"/>
      <c r="J75"/>
      <c r="K75" s="12"/>
    </row>
    <row r="76" spans="1:11" s="16" customFormat="1" ht="12.75">
      <c r="A76" s="48"/>
      <c r="B76"/>
      <c r="C76"/>
      <c r="D76"/>
      <c r="E76"/>
      <c r="F76"/>
      <c r="G76"/>
      <c r="H76"/>
      <c r="I76"/>
      <c r="J76"/>
      <c r="K76" s="12"/>
    </row>
    <row r="77" spans="1:11" s="16" customFormat="1" ht="12.75">
      <c r="A77" s="48"/>
      <c r="B77"/>
      <c r="C77"/>
      <c r="D77"/>
      <c r="E77"/>
      <c r="F77"/>
      <c r="G77"/>
      <c r="H77"/>
      <c r="I77"/>
      <c r="J77"/>
      <c r="K77" s="12"/>
    </row>
    <row r="78" spans="1:11" s="16" customFormat="1" ht="12.75">
      <c r="A78" s="48"/>
      <c r="B78"/>
      <c r="C78"/>
      <c r="D78"/>
      <c r="E78"/>
      <c r="F78"/>
      <c r="G78"/>
      <c r="H78"/>
      <c r="I78"/>
      <c r="J78"/>
      <c r="K78" s="12"/>
    </row>
    <row r="79" spans="1:11" s="16" customFormat="1" ht="12.75">
      <c r="A79" s="48"/>
      <c r="B79"/>
      <c r="C79"/>
      <c r="D79"/>
      <c r="E79"/>
      <c r="F79"/>
      <c r="G79"/>
      <c r="H79"/>
      <c r="I79"/>
      <c r="J79"/>
      <c r="K79" s="12"/>
    </row>
    <row r="80" spans="1:11" s="16" customFormat="1" ht="12.75">
      <c r="A80" s="48"/>
      <c r="B80"/>
      <c r="C80"/>
      <c r="D80"/>
      <c r="E80"/>
      <c r="F80"/>
      <c r="G80"/>
      <c r="H80"/>
      <c r="I80"/>
      <c r="J80"/>
      <c r="K80" s="12"/>
    </row>
    <row r="81" spans="1:11" s="16" customFormat="1" ht="12.75">
      <c r="A81" s="48"/>
      <c r="B81"/>
      <c r="C81"/>
      <c r="D81"/>
      <c r="E81"/>
      <c r="F81"/>
      <c r="G81"/>
      <c r="H81"/>
      <c r="I81"/>
      <c r="J81"/>
      <c r="K81" s="12"/>
    </row>
    <row r="82" spans="1:11" s="16" customFormat="1" ht="12.75">
      <c r="A82" s="48"/>
      <c r="B82"/>
      <c r="C82"/>
      <c r="D82"/>
      <c r="E82"/>
      <c r="F82"/>
      <c r="G82"/>
      <c r="H82"/>
      <c r="I82"/>
      <c r="J82"/>
      <c r="K82" s="12"/>
    </row>
    <row r="83" spans="1:11" s="16" customFormat="1" ht="12.75">
      <c r="A83" s="48"/>
      <c r="B83"/>
      <c r="C83"/>
      <c r="D83"/>
      <c r="E83"/>
      <c r="F83"/>
      <c r="G83"/>
      <c r="H83"/>
      <c r="I83"/>
      <c r="J83"/>
      <c r="K83" s="12"/>
    </row>
    <row r="84" spans="1:11" s="16" customFormat="1" ht="12.75">
      <c r="A84" s="48"/>
      <c r="B84"/>
      <c r="C84"/>
      <c r="D84"/>
      <c r="E84"/>
      <c r="F84"/>
      <c r="G84"/>
      <c r="H84"/>
      <c r="I84"/>
      <c r="J84"/>
      <c r="K84" s="12"/>
    </row>
    <row r="85" spans="1:11" s="16" customFormat="1" ht="12.75">
      <c r="A85" s="48"/>
      <c r="B85"/>
      <c r="C85"/>
      <c r="D85"/>
      <c r="E85"/>
      <c r="F85"/>
      <c r="G85"/>
      <c r="H85"/>
      <c r="I85"/>
      <c r="J85"/>
      <c r="K85" s="12"/>
    </row>
    <row r="86" spans="1:11" s="16" customFormat="1" ht="12.75">
      <c r="A86" s="48"/>
      <c r="B86"/>
      <c r="C86"/>
      <c r="D86"/>
      <c r="E86"/>
      <c r="F86"/>
      <c r="G86"/>
      <c r="H86"/>
      <c r="I86"/>
      <c r="J86"/>
      <c r="K86" s="12"/>
    </row>
    <row r="87" ht="12.75">
      <c r="A87" s="22"/>
    </row>
    <row r="88" ht="12.75">
      <c r="A88" s="22"/>
    </row>
    <row r="89" ht="12.75">
      <c r="A89" s="22"/>
    </row>
    <row r="90" ht="12.75">
      <c r="A90" s="22"/>
    </row>
    <row r="91" ht="12.75">
      <c r="A91" s="22"/>
    </row>
    <row r="92" ht="12.75">
      <c r="A92" s="22"/>
    </row>
    <row r="93" ht="12.75">
      <c r="A93" s="22"/>
    </row>
    <row r="94" ht="12.75">
      <c r="A94" s="22"/>
    </row>
    <row r="95" ht="12.75">
      <c r="A95" s="48"/>
    </row>
    <row r="96" ht="12.75">
      <c r="A96" s="22"/>
    </row>
    <row r="97" ht="12.75">
      <c r="A97" s="22"/>
    </row>
    <row r="98" ht="12.75">
      <c r="A98" s="22"/>
    </row>
    <row r="99" ht="12.75">
      <c r="A99" s="22"/>
    </row>
    <row r="100" ht="12.75">
      <c r="A100" s="22"/>
    </row>
    <row r="101" ht="12.75">
      <c r="A101" s="22"/>
    </row>
    <row r="102" ht="12.75">
      <c r="A102" s="22"/>
    </row>
  </sheetData>
  <mergeCells count="6">
    <mergeCell ref="D58:I58"/>
    <mergeCell ref="B5:B6"/>
    <mergeCell ref="D2:H2"/>
    <mergeCell ref="D3:H3"/>
    <mergeCell ref="D4:H4"/>
    <mergeCell ref="H5:J5"/>
  </mergeCells>
  <printOptions/>
  <pageMargins left="0.6692913385826772" right="0.6692913385826772" top="0.393700787401574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8"/>
  <dimension ref="A1:P59"/>
  <sheetViews>
    <sheetView workbookViewId="0" topLeftCell="A1">
      <selection activeCell="T32" sqref="T32"/>
    </sheetView>
  </sheetViews>
  <sheetFormatPr defaultColWidth="9.140625" defaultRowHeight="12.75"/>
  <cols>
    <col min="1" max="1" width="3.7109375" style="7" customWidth="1"/>
    <col min="2" max="2" width="0.9921875" style="0" customWidth="1"/>
    <col min="3" max="3" width="27.28125" style="0" customWidth="1"/>
    <col min="4" max="4" width="6.00390625" style="0" customWidth="1"/>
    <col min="5" max="5" width="6.7109375" style="0" bestFit="1" customWidth="1"/>
    <col min="6" max="8" width="6.8515625" style="0" hidden="1" customWidth="1"/>
    <col min="9" max="9" width="6.140625" style="0" hidden="1" customWidth="1"/>
    <col min="10" max="14" width="6.8515625" style="0" customWidth="1"/>
    <col min="15" max="15" width="6.7109375" style="0" customWidth="1"/>
    <col min="16" max="16" width="2.28125" style="0" customWidth="1"/>
  </cols>
  <sheetData>
    <row r="1" spans="2:15" ht="14.25" customHeight="1">
      <c r="B1" s="536"/>
      <c r="C1" s="537"/>
      <c r="D1" s="537"/>
      <c r="E1" s="537"/>
      <c r="F1" s="537"/>
      <c r="G1" s="537"/>
      <c r="H1" s="537"/>
      <c r="I1" s="537"/>
      <c r="J1" s="537"/>
      <c r="K1" s="537"/>
      <c r="L1" s="537"/>
      <c r="M1" s="537"/>
      <c r="N1" s="537"/>
      <c r="O1" s="538" t="s">
        <v>601</v>
      </c>
    </row>
    <row r="2" spans="2:15" ht="30" customHeight="1">
      <c r="B2" s="761" t="s">
        <v>303</v>
      </c>
      <c r="C2" s="761"/>
      <c r="D2" s="761"/>
      <c r="E2" s="761"/>
      <c r="F2" s="761"/>
      <c r="G2" s="761"/>
      <c r="H2" s="761"/>
      <c r="I2" s="761"/>
      <c r="J2" s="761"/>
      <c r="K2" s="761"/>
      <c r="L2" s="761"/>
      <c r="M2" s="761"/>
      <c r="N2" s="761"/>
      <c r="O2" s="761"/>
    </row>
    <row r="3" spans="2:16" ht="15" customHeight="1">
      <c r="B3" s="762" t="s">
        <v>0</v>
      </c>
      <c r="C3" s="762"/>
      <c r="D3" s="762"/>
      <c r="E3" s="762"/>
      <c r="F3" s="762"/>
      <c r="G3" s="762"/>
      <c r="H3" s="762"/>
      <c r="I3" s="762"/>
      <c r="J3" s="762"/>
      <c r="K3" s="762"/>
      <c r="L3" s="762"/>
      <c r="M3" s="762"/>
      <c r="N3" s="762"/>
      <c r="O3" s="762"/>
      <c r="P3" s="17"/>
    </row>
    <row r="4" spans="2:15" s="14" customFormat="1" ht="12.75" customHeight="1">
      <c r="B4" s="786" t="s">
        <v>1</v>
      </c>
      <c r="C4" s="786"/>
      <c r="D4" s="786"/>
      <c r="E4" s="786"/>
      <c r="F4" s="786"/>
      <c r="G4" s="786"/>
      <c r="H4" s="786"/>
      <c r="I4" s="786"/>
      <c r="J4" s="786"/>
      <c r="K4" s="786"/>
      <c r="L4" s="786"/>
      <c r="M4" s="786"/>
      <c r="N4" s="786"/>
      <c r="O4" s="786"/>
    </row>
    <row r="5" spans="1:16" s="14" customFormat="1" ht="12.75" customHeight="1">
      <c r="A5" s="759" t="s">
        <v>368</v>
      </c>
      <c r="B5" s="132"/>
      <c r="C5" s="81"/>
      <c r="D5" s="83"/>
      <c r="E5" s="101"/>
      <c r="F5" s="364"/>
      <c r="G5" s="364"/>
      <c r="H5" s="364"/>
      <c r="I5" s="364"/>
      <c r="J5" s="364"/>
      <c r="K5" s="364"/>
      <c r="L5" s="364"/>
      <c r="M5" s="364"/>
      <c r="N5" s="77"/>
      <c r="O5" s="97" t="s">
        <v>460</v>
      </c>
      <c r="P5" s="31"/>
    </row>
    <row r="6" spans="1:16" s="14" customFormat="1" ht="12.75" customHeight="1">
      <c r="A6" s="759"/>
      <c r="B6" s="256"/>
      <c r="C6" s="85" t="s">
        <v>469</v>
      </c>
      <c r="D6" s="98"/>
      <c r="E6" s="55">
        <v>2000</v>
      </c>
      <c r="F6" s="108">
        <v>2001</v>
      </c>
      <c r="G6" s="108">
        <v>2002</v>
      </c>
      <c r="H6" s="108">
        <v>2003</v>
      </c>
      <c r="I6" s="108">
        <v>2004</v>
      </c>
      <c r="J6" s="108">
        <v>2005</v>
      </c>
      <c r="K6" s="108">
        <v>2006</v>
      </c>
      <c r="L6" s="108">
        <v>2007</v>
      </c>
      <c r="M6" s="108">
        <v>2008</v>
      </c>
      <c r="N6" s="78">
        <v>2009</v>
      </c>
      <c r="O6" s="99" t="s">
        <v>617</v>
      </c>
      <c r="P6" s="31"/>
    </row>
    <row r="7" spans="1:16" s="14" customFormat="1" ht="12.75" customHeight="1">
      <c r="A7" s="759"/>
      <c r="B7" s="257"/>
      <c r="C7" s="89"/>
      <c r="D7" s="100"/>
      <c r="E7" s="263"/>
      <c r="F7" s="263"/>
      <c r="G7" s="263"/>
      <c r="H7" s="263"/>
      <c r="I7" s="263"/>
      <c r="J7" s="263"/>
      <c r="K7" s="263"/>
      <c r="L7" s="263"/>
      <c r="M7" s="263"/>
      <c r="N7" s="79"/>
      <c r="O7" s="279" t="s">
        <v>269</v>
      </c>
      <c r="P7" s="31"/>
    </row>
    <row r="8" spans="1:15" s="28" customFormat="1" ht="12.75" customHeight="1">
      <c r="A8" s="514">
        <v>1</v>
      </c>
      <c r="B8" s="478"/>
      <c r="C8" s="585" t="s">
        <v>32</v>
      </c>
      <c r="D8" s="92" t="s">
        <v>256</v>
      </c>
      <c r="E8" s="645">
        <v>1703.422</v>
      </c>
      <c r="F8" s="645">
        <v>1603.035</v>
      </c>
      <c r="G8" s="645">
        <v>1627.61</v>
      </c>
      <c r="H8" s="645">
        <v>1642.698</v>
      </c>
      <c r="I8" s="645">
        <v>1827.35</v>
      </c>
      <c r="J8" s="645">
        <v>1950.61</v>
      </c>
      <c r="K8" s="645">
        <v>2117.936</v>
      </c>
      <c r="L8" s="645">
        <v>2162.22</v>
      </c>
      <c r="M8" s="645">
        <v>2104.348</v>
      </c>
      <c r="N8" s="646">
        <v>1882.662</v>
      </c>
      <c r="O8" s="647">
        <f>N8/M8*100-100</f>
        <v>-10.534664418622768</v>
      </c>
    </row>
    <row r="9" spans="1:15" s="32" customFormat="1" ht="12.75" customHeight="1">
      <c r="A9" s="517">
        <v>2</v>
      </c>
      <c r="B9" s="259"/>
      <c r="C9" s="408" t="s">
        <v>33</v>
      </c>
      <c r="D9" s="93" t="s">
        <v>254</v>
      </c>
      <c r="E9" s="648">
        <v>1306.829</v>
      </c>
      <c r="F9" s="648">
        <v>1179.521</v>
      </c>
      <c r="G9" s="648">
        <v>1234.51</v>
      </c>
      <c r="H9" s="648">
        <v>1300.349</v>
      </c>
      <c r="I9" s="648">
        <v>1412.019</v>
      </c>
      <c r="J9" s="648">
        <v>1389.278</v>
      </c>
      <c r="K9" s="648">
        <v>1342.646</v>
      </c>
      <c r="L9" s="648">
        <v>1393.243</v>
      </c>
      <c r="M9" s="648">
        <v>1482.662</v>
      </c>
      <c r="N9" s="649">
        <v>1348.914</v>
      </c>
      <c r="O9" s="650">
        <f aca="true" t="shared" si="0" ref="O9:O57">N9/M9*100-100</f>
        <v>-9.020801774106303</v>
      </c>
    </row>
    <row r="10" spans="1:15" s="32" customFormat="1" ht="12.75" customHeight="1">
      <c r="A10" s="517">
        <v>3</v>
      </c>
      <c r="B10" s="258"/>
      <c r="C10" s="133" t="s">
        <v>35</v>
      </c>
      <c r="D10" s="94" t="s">
        <v>253</v>
      </c>
      <c r="E10" s="651">
        <v>1222.508</v>
      </c>
      <c r="F10" s="651">
        <v>1183.222</v>
      </c>
      <c r="G10" s="651">
        <v>1239.918</v>
      </c>
      <c r="H10" s="651">
        <v>1353.413</v>
      </c>
      <c r="I10" s="651">
        <v>1467.014</v>
      </c>
      <c r="J10" s="651">
        <v>1495.561</v>
      </c>
      <c r="K10" s="651">
        <v>1566.726</v>
      </c>
      <c r="L10" s="651">
        <v>1650.967</v>
      </c>
      <c r="M10" s="651">
        <v>1592.455</v>
      </c>
      <c r="N10" s="652">
        <v>1316.848</v>
      </c>
      <c r="O10" s="50">
        <f t="shared" si="0"/>
        <v>-17.307051062667384</v>
      </c>
    </row>
    <row r="11" spans="1:15" s="33" customFormat="1" ht="12.75" customHeight="1">
      <c r="A11" s="517">
        <v>4</v>
      </c>
      <c r="B11" s="259"/>
      <c r="C11" s="408" t="s">
        <v>575</v>
      </c>
      <c r="D11" s="93" t="s">
        <v>258</v>
      </c>
      <c r="E11" s="653">
        <v>1067.011</v>
      </c>
      <c r="F11" s="648">
        <v>1101.316</v>
      </c>
      <c r="G11" s="648">
        <v>1218.086</v>
      </c>
      <c r="H11" s="648">
        <v>1193.749</v>
      </c>
      <c r="I11" s="648">
        <v>1275.772</v>
      </c>
      <c r="J11" s="648">
        <v>1217.796</v>
      </c>
      <c r="K11" s="648">
        <v>1340.423</v>
      </c>
      <c r="L11" s="648">
        <v>1434.77</v>
      </c>
      <c r="M11" s="648">
        <v>1392.147</v>
      </c>
      <c r="N11" s="649">
        <v>1202.3</v>
      </c>
      <c r="O11" s="650">
        <f t="shared" si="0"/>
        <v>-13.636993794477164</v>
      </c>
    </row>
    <row r="12" spans="1:15" s="33" customFormat="1" ht="11.25">
      <c r="A12" s="517">
        <v>5</v>
      </c>
      <c r="B12" s="258"/>
      <c r="C12" s="133" t="s">
        <v>338</v>
      </c>
      <c r="D12" s="94" t="s">
        <v>261</v>
      </c>
      <c r="E12" s="654">
        <v>499.907</v>
      </c>
      <c r="F12" s="655">
        <v>509.098</v>
      </c>
      <c r="G12" s="655">
        <v>549.536</v>
      </c>
      <c r="H12" s="656">
        <v>602.079</v>
      </c>
      <c r="I12" s="651">
        <v>616.583</v>
      </c>
      <c r="J12" s="651">
        <v>624.803</v>
      </c>
      <c r="K12" s="651">
        <v>633.747</v>
      </c>
      <c r="L12" s="651">
        <v>702.76</v>
      </c>
      <c r="M12" s="651">
        <v>788.218</v>
      </c>
      <c r="N12" s="657">
        <v>627.261</v>
      </c>
      <c r="O12" s="50">
        <f t="shared" si="0"/>
        <v>-20.420365939372104</v>
      </c>
    </row>
    <row r="13" spans="1:16" s="33" customFormat="1" ht="12.75" customHeight="1">
      <c r="A13" s="517">
        <v>6</v>
      </c>
      <c r="B13" s="259"/>
      <c r="C13" s="408" t="s">
        <v>86</v>
      </c>
      <c r="D13" s="93" t="s">
        <v>256</v>
      </c>
      <c r="E13" s="648">
        <v>438.274</v>
      </c>
      <c r="F13" s="648">
        <v>454.83</v>
      </c>
      <c r="G13" s="648">
        <v>507.539</v>
      </c>
      <c r="H13" s="648">
        <v>530.01</v>
      </c>
      <c r="I13" s="648">
        <v>621.853</v>
      </c>
      <c r="J13" s="648">
        <v>646.833</v>
      </c>
      <c r="K13" s="648">
        <v>690.998</v>
      </c>
      <c r="L13" s="648">
        <v>709.329</v>
      </c>
      <c r="M13" s="648">
        <v>574.123</v>
      </c>
      <c r="N13" s="649">
        <v>549.025</v>
      </c>
      <c r="O13" s="650">
        <f t="shared" si="0"/>
        <v>-4.371537109643768</v>
      </c>
      <c r="P13" s="32"/>
    </row>
    <row r="14" spans="1:16" s="8" customFormat="1" ht="12.75" customHeight="1">
      <c r="A14" s="517">
        <v>7</v>
      </c>
      <c r="B14" s="258"/>
      <c r="C14" s="133" t="s">
        <v>91</v>
      </c>
      <c r="D14" s="94" t="s">
        <v>256</v>
      </c>
      <c r="E14" s="651">
        <v>13.666</v>
      </c>
      <c r="F14" s="651">
        <v>13.067</v>
      </c>
      <c r="G14" s="651">
        <v>14.937</v>
      </c>
      <c r="H14" s="651">
        <v>15.827</v>
      </c>
      <c r="I14" s="651">
        <v>10.126</v>
      </c>
      <c r="J14" s="651">
        <v>12.263</v>
      </c>
      <c r="K14" s="651">
        <v>26.812</v>
      </c>
      <c r="L14" s="651">
        <v>86.104</v>
      </c>
      <c r="M14" s="651">
        <v>430.236</v>
      </c>
      <c r="N14" s="652">
        <v>508.793</v>
      </c>
      <c r="O14" s="50">
        <f t="shared" si="0"/>
        <v>18.259048522206413</v>
      </c>
      <c r="P14" s="33"/>
    </row>
    <row r="15" spans="1:15" s="8" customFormat="1" ht="12.75" customHeight="1">
      <c r="A15" s="514">
        <v>8</v>
      </c>
      <c r="B15" s="259"/>
      <c r="C15" s="408" t="s">
        <v>87</v>
      </c>
      <c r="D15" s="93" t="s">
        <v>255</v>
      </c>
      <c r="E15" s="653">
        <v>270.307</v>
      </c>
      <c r="F15" s="653">
        <v>273.217</v>
      </c>
      <c r="G15" s="653">
        <v>326.817</v>
      </c>
      <c r="H15" s="653">
        <v>374.159</v>
      </c>
      <c r="I15" s="658">
        <v>382.325</v>
      </c>
      <c r="J15" s="659">
        <v>325.712</v>
      </c>
      <c r="K15" s="648">
        <v>323.242</v>
      </c>
      <c r="L15" s="648">
        <v>363.68</v>
      </c>
      <c r="M15" s="648">
        <v>381.637</v>
      </c>
      <c r="N15" s="649">
        <v>401.799</v>
      </c>
      <c r="O15" s="650">
        <f t="shared" si="0"/>
        <v>5.283030733393247</v>
      </c>
    </row>
    <row r="16" spans="1:15" s="8" customFormat="1" ht="12.75" customHeight="1">
      <c r="A16" s="517">
        <v>9</v>
      </c>
      <c r="B16" s="258"/>
      <c r="C16" s="590" t="s">
        <v>42</v>
      </c>
      <c r="D16" s="94" t="s">
        <v>255</v>
      </c>
      <c r="E16" s="655">
        <v>687.385</v>
      </c>
      <c r="F16" s="655">
        <v>583.729</v>
      </c>
      <c r="G16" s="651">
        <v>499.431</v>
      </c>
      <c r="H16" s="651">
        <v>606.504</v>
      </c>
      <c r="I16" s="651">
        <v>660.428</v>
      </c>
      <c r="J16" s="651">
        <v>694.523</v>
      </c>
      <c r="K16" s="651">
        <v>713.535</v>
      </c>
      <c r="L16" s="651">
        <v>734.206</v>
      </c>
      <c r="M16" s="651">
        <v>614.385</v>
      </c>
      <c r="N16" s="652">
        <v>364.426</v>
      </c>
      <c r="O16" s="50">
        <f t="shared" si="0"/>
        <v>-40.684424261660034</v>
      </c>
    </row>
    <row r="17" spans="1:16" s="28" customFormat="1" ht="12.75" customHeight="1">
      <c r="A17" s="517">
        <v>10</v>
      </c>
      <c r="B17" s="259"/>
      <c r="C17" s="408" t="s">
        <v>39</v>
      </c>
      <c r="D17" s="93" t="s">
        <v>260</v>
      </c>
      <c r="E17" s="653">
        <v>295.7</v>
      </c>
      <c r="F17" s="653">
        <v>289.204</v>
      </c>
      <c r="G17" s="648">
        <v>292.953</v>
      </c>
      <c r="H17" s="648">
        <v>318.374</v>
      </c>
      <c r="I17" s="648">
        <v>360.589</v>
      </c>
      <c r="J17" s="648">
        <v>383.789</v>
      </c>
      <c r="K17" s="648">
        <v>417.555</v>
      </c>
      <c r="L17" s="648">
        <v>482.58</v>
      </c>
      <c r="M17" s="648">
        <v>414.13</v>
      </c>
      <c r="N17" s="649">
        <v>343.561</v>
      </c>
      <c r="O17" s="650">
        <f t="shared" si="0"/>
        <v>-17.040301354647085</v>
      </c>
      <c r="P17" s="8"/>
    </row>
    <row r="18" spans="1:15" s="8" customFormat="1" ht="12.75" customHeight="1">
      <c r="A18" s="517">
        <v>11</v>
      </c>
      <c r="B18" s="258"/>
      <c r="C18" s="133" t="s">
        <v>34</v>
      </c>
      <c r="D18" s="94" t="s">
        <v>257</v>
      </c>
      <c r="E18" s="651">
        <v>305.202</v>
      </c>
      <c r="F18" s="651">
        <v>296.064</v>
      </c>
      <c r="G18" s="651">
        <v>293.099</v>
      </c>
      <c r="H18" s="651">
        <v>296.301</v>
      </c>
      <c r="I18" s="651">
        <v>352.78</v>
      </c>
      <c r="J18" s="651">
        <v>360.312</v>
      </c>
      <c r="K18" s="651">
        <v>344.241</v>
      </c>
      <c r="L18" s="651">
        <v>341.589</v>
      </c>
      <c r="M18" s="651">
        <v>355.032</v>
      </c>
      <c r="N18" s="652">
        <v>330.161</v>
      </c>
      <c r="O18" s="50">
        <f t="shared" si="0"/>
        <v>-7.005284030735254</v>
      </c>
    </row>
    <row r="19" spans="1:15" s="8" customFormat="1" ht="12.75" customHeight="1">
      <c r="A19" s="517">
        <v>12</v>
      </c>
      <c r="B19" s="259"/>
      <c r="C19" s="408" t="s">
        <v>88</v>
      </c>
      <c r="D19" s="93" t="s">
        <v>254</v>
      </c>
      <c r="E19" s="648">
        <v>178.79</v>
      </c>
      <c r="F19" s="648">
        <v>195.057</v>
      </c>
      <c r="G19" s="648">
        <v>219.209</v>
      </c>
      <c r="H19" s="648">
        <v>237.344</v>
      </c>
      <c r="I19" s="648">
        <v>277.185</v>
      </c>
      <c r="J19" s="648">
        <v>292.149</v>
      </c>
      <c r="K19" s="648">
        <v>298.283</v>
      </c>
      <c r="L19" s="648">
        <v>318.447</v>
      </c>
      <c r="M19" s="648">
        <v>292.366</v>
      </c>
      <c r="N19" s="649">
        <v>286.629</v>
      </c>
      <c r="O19" s="650">
        <f t="shared" si="0"/>
        <v>-1.9622664742138198</v>
      </c>
    </row>
    <row r="20" spans="1:15" s="8" customFormat="1" ht="12.75" customHeight="1">
      <c r="A20" s="517">
        <v>13</v>
      </c>
      <c r="B20" s="258"/>
      <c r="C20" s="133" t="s">
        <v>36</v>
      </c>
      <c r="D20" s="94" t="s">
        <v>256</v>
      </c>
      <c r="E20" s="651">
        <v>148.431</v>
      </c>
      <c r="F20" s="651">
        <v>145.292</v>
      </c>
      <c r="G20" s="651">
        <v>166.903</v>
      </c>
      <c r="H20" s="651">
        <v>163.388</v>
      </c>
      <c r="I20" s="651">
        <v>192.451</v>
      </c>
      <c r="J20" s="651">
        <v>218.191</v>
      </c>
      <c r="K20" s="651">
        <v>238.089</v>
      </c>
      <c r="L20" s="651">
        <v>265.301</v>
      </c>
      <c r="M20" s="651">
        <v>264.933</v>
      </c>
      <c r="N20" s="652">
        <v>234.34</v>
      </c>
      <c r="O20" s="50">
        <f t="shared" si="0"/>
        <v>-11.547447845304276</v>
      </c>
    </row>
    <row r="21" spans="1:15" s="8" customFormat="1" ht="12.75" customHeight="1">
      <c r="A21" s="517">
        <v>14</v>
      </c>
      <c r="B21" s="259"/>
      <c r="C21" s="408" t="s">
        <v>48</v>
      </c>
      <c r="D21" s="93" t="s">
        <v>254</v>
      </c>
      <c r="E21" s="648">
        <v>167.752</v>
      </c>
      <c r="F21" s="648">
        <v>165.669</v>
      </c>
      <c r="G21" s="648">
        <v>184.66</v>
      </c>
      <c r="H21" s="648">
        <v>202.73</v>
      </c>
      <c r="I21" s="648">
        <v>239.042</v>
      </c>
      <c r="J21" s="648">
        <v>254.812</v>
      </c>
      <c r="K21" s="648">
        <v>241.331</v>
      </c>
      <c r="L21" s="648">
        <v>225.315</v>
      </c>
      <c r="M21" s="648">
        <v>230.063</v>
      </c>
      <c r="N21" s="649">
        <v>213.384</v>
      </c>
      <c r="O21" s="650">
        <f t="shared" si="0"/>
        <v>-7.249753328436128</v>
      </c>
    </row>
    <row r="22" spans="1:16" s="32" customFormat="1" ht="12.75" customHeight="1">
      <c r="A22" s="517">
        <v>15</v>
      </c>
      <c r="B22" s="258"/>
      <c r="C22" s="133" t="s">
        <v>40</v>
      </c>
      <c r="D22" s="94" t="s">
        <v>262</v>
      </c>
      <c r="E22" s="651">
        <v>65.941</v>
      </c>
      <c r="F22" s="651">
        <v>58.151</v>
      </c>
      <c r="G22" s="651">
        <v>124.26</v>
      </c>
      <c r="H22" s="651">
        <v>127.011</v>
      </c>
      <c r="I22" s="651">
        <v>158.103</v>
      </c>
      <c r="J22" s="651">
        <v>179.983</v>
      </c>
      <c r="K22" s="651">
        <v>201.83</v>
      </c>
      <c r="L22" s="651">
        <v>204.934</v>
      </c>
      <c r="M22" s="651">
        <v>201.288</v>
      </c>
      <c r="N22" s="652">
        <v>198.327</v>
      </c>
      <c r="O22" s="50">
        <f t="shared" si="0"/>
        <v>-1.4710265887683391</v>
      </c>
      <c r="P22" s="31"/>
    </row>
    <row r="23" spans="1:16" s="31" customFormat="1" ht="12.75" customHeight="1">
      <c r="A23" s="517">
        <v>16</v>
      </c>
      <c r="B23" s="259"/>
      <c r="C23" s="408" t="s">
        <v>41</v>
      </c>
      <c r="D23" s="93" t="s">
        <v>251</v>
      </c>
      <c r="E23" s="660">
        <v>419.432</v>
      </c>
      <c r="F23" s="658">
        <v>379.037</v>
      </c>
      <c r="G23" s="658">
        <v>373.694</v>
      </c>
      <c r="H23" s="658">
        <v>335.731</v>
      </c>
      <c r="I23" s="658">
        <v>335.649</v>
      </c>
      <c r="J23" s="658">
        <v>355.087</v>
      </c>
      <c r="K23" s="658">
        <v>380.024</v>
      </c>
      <c r="L23" s="659">
        <v>395.506</v>
      </c>
      <c r="M23" s="648">
        <v>246.794</v>
      </c>
      <c r="N23" s="649">
        <v>152.012</v>
      </c>
      <c r="O23" s="650">
        <f t="shared" si="0"/>
        <v>-38.405309691483595</v>
      </c>
      <c r="P23" s="8"/>
    </row>
    <row r="24" spans="1:15" s="32" customFormat="1" ht="12.75" customHeight="1">
      <c r="A24" s="514">
        <v>17</v>
      </c>
      <c r="B24" s="258"/>
      <c r="C24" s="133" t="s">
        <v>37</v>
      </c>
      <c r="D24" s="94" t="s">
        <v>260</v>
      </c>
      <c r="E24" s="655">
        <v>153.3</v>
      </c>
      <c r="F24" s="655">
        <v>169.652</v>
      </c>
      <c r="G24" s="651">
        <v>117.7</v>
      </c>
      <c r="H24" s="651">
        <v>163.868</v>
      </c>
      <c r="I24" s="651">
        <v>139.626</v>
      </c>
      <c r="J24" s="651">
        <v>131.935</v>
      </c>
      <c r="K24" s="651">
        <v>140.203</v>
      </c>
      <c r="L24" s="651">
        <v>153.9</v>
      </c>
      <c r="M24" s="651">
        <v>152.999</v>
      </c>
      <c r="N24" s="652">
        <v>139.014</v>
      </c>
      <c r="O24" s="50">
        <f t="shared" si="0"/>
        <v>-9.14058261818704</v>
      </c>
    </row>
    <row r="25" spans="1:16" s="8" customFormat="1" ht="12.75" customHeight="1">
      <c r="A25" s="517">
        <v>18</v>
      </c>
      <c r="B25" s="259"/>
      <c r="C25" s="408" t="s">
        <v>49</v>
      </c>
      <c r="D25" s="93" t="s">
        <v>264</v>
      </c>
      <c r="E25" s="648">
        <v>96.103</v>
      </c>
      <c r="F25" s="648">
        <v>84.974</v>
      </c>
      <c r="G25" s="648">
        <v>86.433</v>
      </c>
      <c r="H25" s="648">
        <v>88.139</v>
      </c>
      <c r="I25" s="648">
        <v>118.017</v>
      </c>
      <c r="J25" s="648">
        <v>114.86</v>
      </c>
      <c r="K25" s="648">
        <v>123.512</v>
      </c>
      <c r="L25" s="648">
        <v>141.28</v>
      </c>
      <c r="M25" s="648">
        <v>141.524</v>
      </c>
      <c r="N25" s="649">
        <v>121.882</v>
      </c>
      <c r="O25" s="650">
        <f t="shared" si="0"/>
        <v>-13.878918063367337</v>
      </c>
      <c r="P25" s="32"/>
    </row>
    <row r="26" spans="1:15" s="32" customFormat="1" ht="12.75" customHeight="1">
      <c r="A26" s="517">
        <v>19</v>
      </c>
      <c r="B26" s="258"/>
      <c r="C26" s="133" t="s">
        <v>89</v>
      </c>
      <c r="D26" s="94" t="s">
        <v>256</v>
      </c>
      <c r="E26" s="654">
        <v>74.958</v>
      </c>
      <c r="F26" s="655">
        <v>23.987</v>
      </c>
      <c r="G26" s="656">
        <v>22.408</v>
      </c>
      <c r="H26" s="651">
        <v>36.963</v>
      </c>
      <c r="I26" s="651">
        <v>66.07</v>
      </c>
      <c r="J26" s="651">
        <v>100.943</v>
      </c>
      <c r="K26" s="651">
        <v>113.18</v>
      </c>
      <c r="L26" s="651">
        <v>111.728</v>
      </c>
      <c r="M26" s="651">
        <v>122.131</v>
      </c>
      <c r="N26" s="657">
        <v>105.059</v>
      </c>
      <c r="O26" s="50">
        <f t="shared" si="0"/>
        <v>-13.978432994080123</v>
      </c>
    </row>
    <row r="27" spans="1:16" s="28" customFormat="1" ht="12.75" customHeight="1">
      <c r="A27" s="517">
        <v>20</v>
      </c>
      <c r="B27" s="259"/>
      <c r="C27" s="408" t="s">
        <v>45</v>
      </c>
      <c r="D27" s="93" t="s">
        <v>254</v>
      </c>
      <c r="E27" s="648">
        <v>116.59</v>
      </c>
      <c r="F27" s="648">
        <v>106.116</v>
      </c>
      <c r="G27" s="648">
        <v>112.799</v>
      </c>
      <c r="H27" s="648">
        <v>125.731</v>
      </c>
      <c r="I27" s="648">
        <v>153.276</v>
      </c>
      <c r="J27" s="648">
        <v>149.967</v>
      </c>
      <c r="K27" s="648">
        <v>150.267</v>
      </c>
      <c r="L27" s="648">
        <v>166.131</v>
      </c>
      <c r="M27" s="648">
        <v>142.594</v>
      </c>
      <c r="N27" s="649">
        <v>103.006</v>
      </c>
      <c r="O27" s="650">
        <f t="shared" si="0"/>
        <v>-27.762738965173853</v>
      </c>
      <c r="P27" s="32"/>
    </row>
    <row r="28" spans="1:15" s="32" customFormat="1" ht="12.75" customHeight="1">
      <c r="A28" s="518">
        <v>21</v>
      </c>
      <c r="B28" s="258"/>
      <c r="C28" s="590" t="s">
        <v>590</v>
      </c>
      <c r="D28" s="94" t="s">
        <v>260</v>
      </c>
      <c r="E28" s="655">
        <v>98.923</v>
      </c>
      <c r="F28" s="655">
        <v>94.808</v>
      </c>
      <c r="G28" s="651">
        <v>113.139</v>
      </c>
      <c r="H28" s="651">
        <v>127.948</v>
      </c>
      <c r="I28" s="651">
        <v>129.624</v>
      </c>
      <c r="J28" s="651">
        <v>135.104</v>
      </c>
      <c r="K28" s="651">
        <v>139.378</v>
      </c>
      <c r="L28" s="651">
        <v>133.797</v>
      </c>
      <c r="M28" s="651">
        <v>122.12</v>
      </c>
      <c r="N28" s="652">
        <v>99.573</v>
      </c>
      <c r="O28" s="50">
        <f t="shared" si="0"/>
        <v>-18.46298722567967</v>
      </c>
    </row>
    <row r="29" spans="1:16" s="31" customFormat="1" ht="12.75" customHeight="1">
      <c r="A29" s="514">
        <v>22</v>
      </c>
      <c r="B29" s="259"/>
      <c r="C29" s="408" t="s">
        <v>464</v>
      </c>
      <c r="D29" s="93" t="s">
        <v>259</v>
      </c>
      <c r="E29" s="648">
        <v>35.478</v>
      </c>
      <c r="F29" s="648">
        <v>31.857</v>
      </c>
      <c r="G29" s="648">
        <v>9.586</v>
      </c>
      <c r="H29" s="648"/>
      <c r="I29" s="648">
        <v>33.871</v>
      </c>
      <c r="J29" s="648">
        <v>64.113</v>
      </c>
      <c r="K29" s="648">
        <v>107.558</v>
      </c>
      <c r="L29" s="648">
        <v>111.325</v>
      </c>
      <c r="M29" s="648">
        <v>107.462</v>
      </c>
      <c r="N29" s="649">
        <v>97.348</v>
      </c>
      <c r="O29" s="650">
        <f t="shared" si="0"/>
        <v>-9.411699019188177</v>
      </c>
      <c r="P29" s="32"/>
    </row>
    <row r="30" spans="1:16" s="32" customFormat="1" ht="12.75" customHeight="1">
      <c r="A30" s="517">
        <v>23</v>
      </c>
      <c r="B30" s="258"/>
      <c r="C30" s="133" t="s">
        <v>228</v>
      </c>
      <c r="D30" s="94" t="s">
        <v>263</v>
      </c>
      <c r="E30" s="651">
        <v>114.591</v>
      </c>
      <c r="F30" s="651">
        <v>93.912</v>
      </c>
      <c r="G30" s="651">
        <v>91.08</v>
      </c>
      <c r="H30" s="651">
        <v>93.509</v>
      </c>
      <c r="I30" s="651">
        <v>95.291</v>
      </c>
      <c r="J30" s="651">
        <v>100.023</v>
      </c>
      <c r="K30" s="651">
        <v>98.194</v>
      </c>
      <c r="L30" s="651">
        <v>94.466</v>
      </c>
      <c r="M30" s="651">
        <v>101.116</v>
      </c>
      <c r="N30" s="652">
        <v>95.528</v>
      </c>
      <c r="O30" s="50">
        <f t="shared" si="0"/>
        <v>-5.526326199612313</v>
      </c>
      <c r="P30" s="31"/>
    </row>
    <row r="31" spans="1:15" s="8" customFormat="1" ht="12.75" customHeight="1">
      <c r="A31" s="517">
        <v>24</v>
      </c>
      <c r="B31" s="259"/>
      <c r="C31" s="408" t="s">
        <v>463</v>
      </c>
      <c r="D31" s="93" t="s">
        <v>257</v>
      </c>
      <c r="E31" s="648">
        <v>88.104</v>
      </c>
      <c r="F31" s="648">
        <v>78.344</v>
      </c>
      <c r="G31" s="648">
        <v>73.941</v>
      </c>
      <c r="H31" s="648">
        <v>61.705</v>
      </c>
      <c r="I31" s="648">
        <v>83.59</v>
      </c>
      <c r="J31" s="648">
        <v>94.484</v>
      </c>
      <c r="K31" s="648">
        <v>97.914</v>
      </c>
      <c r="L31" s="648">
        <v>92.141</v>
      </c>
      <c r="M31" s="648">
        <v>108.463</v>
      </c>
      <c r="N31" s="649">
        <v>92.255</v>
      </c>
      <c r="O31" s="650">
        <f t="shared" si="0"/>
        <v>-14.943344735070937</v>
      </c>
    </row>
    <row r="32" spans="1:16" s="32" customFormat="1" ht="12.75" customHeight="1">
      <c r="A32" s="517">
        <v>25</v>
      </c>
      <c r="B32" s="258"/>
      <c r="C32" s="133" t="s">
        <v>47</v>
      </c>
      <c r="D32" s="94" t="s">
        <v>252</v>
      </c>
      <c r="E32" s="655">
        <v>123.391</v>
      </c>
      <c r="F32" s="655">
        <v>83.387</v>
      </c>
      <c r="G32" s="656">
        <v>106.813</v>
      </c>
      <c r="H32" s="651">
        <v>131.345</v>
      </c>
      <c r="I32" s="651">
        <v>104.089</v>
      </c>
      <c r="J32" s="651">
        <v>100.741</v>
      </c>
      <c r="K32" s="651">
        <v>102.447</v>
      </c>
      <c r="L32" s="651">
        <v>98.029</v>
      </c>
      <c r="M32" s="651">
        <v>102.456</v>
      </c>
      <c r="N32" s="652">
        <v>86.826</v>
      </c>
      <c r="O32" s="50">
        <f t="shared" si="0"/>
        <v>-15.2553291168892</v>
      </c>
      <c r="P32" s="8"/>
    </row>
    <row r="33" spans="1:16" s="8" customFormat="1" ht="12.75" customHeight="1">
      <c r="A33" s="517">
        <v>26</v>
      </c>
      <c r="B33" s="259"/>
      <c r="C33" s="408" t="s">
        <v>46</v>
      </c>
      <c r="D33" s="93" t="s">
        <v>265</v>
      </c>
      <c r="E33" s="658">
        <v>154</v>
      </c>
      <c r="F33" s="658">
        <v>145</v>
      </c>
      <c r="G33" s="658">
        <v>155</v>
      </c>
      <c r="H33" s="658">
        <v>131</v>
      </c>
      <c r="I33" s="658">
        <v>139</v>
      </c>
      <c r="J33" s="658">
        <v>158</v>
      </c>
      <c r="K33" s="658">
        <v>168.8</v>
      </c>
      <c r="L33" s="659">
        <v>191.8</v>
      </c>
      <c r="M33" s="648">
        <v>121.449</v>
      </c>
      <c r="N33" s="649">
        <v>84.218</v>
      </c>
      <c r="O33" s="650">
        <f t="shared" si="0"/>
        <v>-30.655666164398227</v>
      </c>
      <c r="P33" s="28"/>
    </row>
    <row r="34" spans="1:15" s="8" customFormat="1" ht="12.75" customHeight="1">
      <c r="A34" s="517">
        <v>27</v>
      </c>
      <c r="B34" s="258"/>
      <c r="C34" s="133" t="s">
        <v>38</v>
      </c>
      <c r="D34" s="94" t="s">
        <v>254</v>
      </c>
      <c r="E34" s="661">
        <v>318.795</v>
      </c>
      <c r="F34" s="651">
        <v>279.904</v>
      </c>
      <c r="G34" s="651">
        <v>242.125</v>
      </c>
      <c r="H34" s="651">
        <v>233.471</v>
      </c>
      <c r="I34" s="651">
        <v>226.927</v>
      </c>
      <c r="J34" s="651">
        <v>232.084</v>
      </c>
      <c r="K34" s="651">
        <v>219.873</v>
      </c>
      <c r="L34" s="651">
        <v>176.635</v>
      </c>
      <c r="M34" s="651">
        <v>112.365</v>
      </c>
      <c r="N34" s="657">
        <v>79.209</v>
      </c>
      <c r="O34" s="50">
        <f t="shared" si="0"/>
        <v>-29.5074088906688</v>
      </c>
    </row>
    <row r="35" spans="1:15" s="32" customFormat="1" ht="12.75" customHeight="1">
      <c r="A35" s="517">
        <v>28</v>
      </c>
      <c r="B35" s="259"/>
      <c r="C35" s="408" t="s">
        <v>90</v>
      </c>
      <c r="D35" s="93" t="s">
        <v>255</v>
      </c>
      <c r="E35" s="653">
        <v>93.472</v>
      </c>
      <c r="F35" s="653">
        <v>88.778</v>
      </c>
      <c r="G35" s="653">
        <v>57.131</v>
      </c>
      <c r="H35" s="653">
        <v>78.066</v>
      </c>
      <c r="I35" s="653">
        <v>97.582</v>
      </c>
      <c r="J35" s="653">
        <v>108.26</v>
      </c>
      <c r="K35" s="659">
        <v>98.525</v>
      </c>
      <c r="L35" s="648">
        <v>104.763</v>
      </c>
      <c r="M35" s="648">
        <v>74.828</v>
      </c>
      <c r="N35" s="649">
        <v>69.823</v>
      </c>
      <c r="O35" s="650">
        <f t="shared" si="0"/>
        <v>-6.688672689367621</v>
      </c>
    </row>
    <row r="36" spans="1:16" s="8" customFormat="1" ht="12.75" customHeight="1">
      <c r="A36" s="517">
        <v>29</v>
      </c>
      <c r="B36" s="258"/>
      <c r="C36" s="133" t="s">
        <v>44</v>
      </c>
      <c r="D36" s="94" t="s">
        <v>256</v>
      </c>
      <c r="E36" s="651">
        <v>59.421</v>
      </c>
      <c r="F36" s="651">
        <v>51.546</v>
      </c>
      <c r="G36" s="651">
        <v>45.544</v>
      </c>
      <c r="H36" s="651">
        <v>47.73</v>
      </c>
      <c r="I36" s="651">
        <v>55.971</v>
      </c>
      <c r="J36" s="651">
        <v>56.474</v>
      </c>
      <c r="K36" s="651">
        <v>59.328</v>
      </c>
      <c r="L36" s="651">
        <v>57.669</v>
      </c>
      <c r="M36" s="651">
        <v>70.167</v>
      </c>
      <c r="N36" s="652">
        <v>65.108</v>
      </c>
      <c r="O36" s="50">
        <f t="shared" si="0"/>
        <v>-7.209941995524957</v>
      </c>
      <c r="P36" s="32"/>
    </row>
    <row r="37" spans="1:15" s="8" customFormat="1" ht="12.75" customHeight="1">
      <c r="A37" s="517">
        <v>30</v>
      </c>
      <c r="B37" s="259"/>
      <c r="C37" s="408" t="s">
        <v>43</v>
      </c>
      <c r="D37" s="93" t="s">
        <v>258</v>
      </c>
      <c r="E37" s="653">
        <v>107.347</v>
      </c>
      <c r="F37" s="648">
        <v>94.032</v>
      </c>
      <c r="G37" s="648">
        <v>83.892</v>
      </c>
      <c r="H37" s="648">
        <v>83.043</v>
      </c>
      <c r="I37" s="648">
        <v>78.104</v>
      </c>
      <c r="J37" s="648">
        <v>79.965</v>
      </c>
      <c r="K37" s="648">
        <v>75.985</v>
      </c>
      <c r="L37" s="648">
        <v>76.693</v>
      </c>
      <c r="M37" s="648">
        <v>72.103</v>
      </c>
      <c r="N37" s="649">
        <v>63.353</v>
      </c>
      <c r="O37" s="650">
        <f t="shared" si="0"/>
        <v>-12.135417389012929</v>
      </c>
    </row>
    <row r="38" spans="1:15" s="8" customFormat="1" ht="12.75" customHeight="1">
      <c r="A38" s="517">
        <v>31</v>
      </c>
      <c r="B38" s="258"/>
      <c r="C38" s="133" t="s">
        <v>63</v>
      </c>
      <c r="D38" s="94" t="s">
        <v>258</v>
      </c>
      <c r="E38" s="651">
        <v>36.008</v>
      </c>
      <c r="F38" s="651">
        <v>60.549</v>
      </c>
      <c r="G38" s="651">
        <v>59.923</v>
      </c>
      <c r="H38" s="651">
        <v>53.379</v>
      </c>
      <c r="I38" s="651">
        <v>51.961</v>
      </c>
      <c r="J38" s="651">
        <v>51.015</v>
      </c>
      <c r="K38" s="651">
        <v>49.517</v>
      </c>
      <c r="L38" s="651">
        <v>51.35</v>
      </c>
      <c r="M38" s="651">
        <v>53.973</v>
      </c>
      <c r="N38" s="652">
        <v>57.854</v>
      </c>
      <c r="O38" s="50">
        <f t="shared" si="0"/>
        <v>7.190632353213644</v>
      </c>
    </row>
    <row r="39" spans="1:15" s="8" customFormat="1" ht="12.75" customHeight="1">
      <c r="A39" s="517">
        <v>32</v>
      </c>
      <c r="B39" s="259"/>
      <c r="C39" s="408" t="s">
        <v>65</v>
      </c>
      <c r="D39" s="93" t="s">
        <v>258</v>
      </c>
      <c r="E39" s="648">
        <v>37.752</v>
      </c>
      <c r="F39" s="648">
        <v>55.299</v>
      </c>
      <c r="G39" s="648">
        <v>53.3</v>
      </c>
      <c r="H39" s="648">
        <v>54.058</v>
      </c>
      <c r="I39" s="648">
        <v>51.631</v>
      </c>
      <c r="J39" s="648">
        <v>56.231</v>
      </c>
      <c r="K39" s="648">
        <v>58.521</v>
      </c>
      <c r="L39" s="648">
        <v>55.078</v>
      </c>
      <c r="M39" s="648">
        <v>54.62</v>
      </c>
      <c r="N39" s="649">
        <v>54.885</v>
      </c>
      <c r="O39" s="650">
        <f t="shared" si="0"/>
        <v>0.48517026730135626</v>
      </c>
    </row>
    <row r="40" spans="1:15" s="8" customFormat="1" ht="12.75" customHeight="1">
      <c r="A40" s="517">
        <v>33</v>
      </c>
      <c r="B40" s="258"/>
      <c r="C40" s="133" t="s">
        <v>58</v>
      </c>
      <c r="D40" s="94" t="s">
        <v>242</v>
      </c>
      <c r="E40" s="662">
        <v>43.5</v>
      </c>
      <c r="F40" s="663">
        <v>45.2</v>
      </c>
      <c r="G40" s="651">
        <v>46.402</v>
      </c>
      <c r="H40" s="651">
        <v>50.525</v>
      </c>
      <c r="I40" s="651">
        <v>60.414</v>
      </c>
      <c r="J40" s="651">
        <v>55.473</v>
      </c>
      <c r="K40" s="651">
        <v>64.882</v>
      </c>
      <c r="L40" s="651">
        <v>67.591</v>
      </c>
      <c r="M40" s="651">
        <v>62.544</v>
      </c>
      <c r="N40" s="657">
        <v>54.138</v>
      </c>
      <c r="O40" s="50">
        <f t="shared" si="0"/>
        <v>-13.4401381427475</v>
      </c>
    </row>
    <row r="41" spans="1:15" s="8" customFormat="1" ht="12.75" customHeight="1">
      <c r="A41" s="517">
        <v>34</v>
      </c>
      <c r="B41" s="259"/>
      <c r="C41" s="408" t="s">
        <v>92</v>
      </c>
      <c r="D41" s="93" t="s">
        <v>253</v>
      </c>
      <c r="E41" s="664">
        <v>44.266</v>
      </c>
      <c r="F41" s="648">
        <v>33.463</v>
      </c>
      <c r="G41" s="648">
        <v>39.477</v>
      </c>
      <c r="H41" s="648">
        <v>34.254</v>
      </c>
      <c r="I41" s="648">
        <v>44.221</v>
      </c>
      <c r="J41" s="648">
        <v>54.55</v>
      </c>
      <c r="K41" s="648">
        <v>54.14</v>
      </c>
      <c r="L41" s="648">
        <v>57.811</v>
      </c>
      <c r="M41" s="648">
        <v>55.381</v>
      </c>
      <c r="N41" s="665">
        <v>53.351</v>
      </c>
      <c r="O41" s="650">
        <f t="shared" si="0"/>
        <v>-3.665517054585507</v>
      </c>
    </row>
    <row r="42" spans="1:15" s="8" customFormat="1" ht="12.75" customHeight="1">
      <c r="A42" s="517">
        <v>35</v>
      </c>
      <c r="B42" s="258"/>
      <c r="C42" s="133" t="s">
        <v>57</v>
      </c>
      <c r="D42" s="94" t="s">
        <v>254</v>
      </c>
      <c r="E42" s="651">
        <v>18.234</v>
      </c>
      <c r="F42" s="651">
        <v>16.236</v>
      </c>
      <c r="G42" s="651">
        <v>21.217</v>
      </c>
      <c r="H42" s="651">
        <v>51.567</v>
      </c>
      <c r="I42" s="651">
        <v>55.982</v>
      </c>
      <c r="J42" s="651">
        <v>54.294</v>
      </c>
      <c r="K42" s="651">
        <v>50.939</v>
      </c>
      <c r="L42" s="651">
        <v>45.965</v>
      </c>
      <c r="M42" s="651">
        <v>49.126</v>
      </c>
      <c r="N42" s="652">
        <v>52.009</v>
      </c>
      <c r="O42" s="50">
        <f t="shared" si="0"/>
        <v>5.868582827830494</v>
      </c>
    </row>
    <row r="43" spans="1:15" s="8" customFormat="1" ht="12.75" customHeight="1">
      <c r="A43" s="517">
        <v>36</v>
      </c>
      <c r="B43" s="259"/>
      <c r="C43" s="408" t="s">
        <v>51</v>
      </c>
      <c r="D43" s="93" t="s">
        <v>246</v>
      </c>
      <c r="E43" s="653">
        <v>44.6</v>
      </c>
      <c r="F43" s="653">
        <v>38.983</v>
      </c>
      <c r="G43" s="653">
        <v>45.218</v>
      </c>
      <c r="H43" s="666">
        <v>46.554</v>
      </c>
      <c r="I43" s="648">
        <v>31.423</v>
      </c>
      <c r="J43" s="648">
        <v>31.13</v>
      </c>
      <c r="K43" s="648">
        <v>36.925</v>
      </c>
      <c r="L43" s="648">
        <v>41.343</v>
      </c>
      <c r="M43" s="648">
        <v>54.619</v>
      </c>
      <c r="N43" s="649">
        <v>50.1</v>
      </c>
      <c r="O43" s="650">
        <f t="shared" si="0"/>
        <v>-8.273677657957847</v>
      </c>
    </row>
    <row r="44" spans="1:15" s="8" customFormat="1" ht="12.75" customHeight="1">
      <c r="A44" s="517">
        <v>37</v>
      </c>
      <c r="B44" s="258"/>
      <c r="C44" s="133" t="s">
        <v>71</v>
      </c>
      <c r="D44" s="94" t="s">
        <v>265</v>
      </c>
      <c r="E44" s="652"/>
      <c r="F44" s="652"/>
      <c r="G44" s="652"/>
      <c r="H44" s="652"/>
      <c r="I44" s="667">
        <v>66.508</v>
      </c>
      <c r="J44" s="667"/>
      <c r="K44" s="667"/>
      <c r="L44" s="668">
        <v>60.167</v>
      </c>
      <c r="M44" s="651">
        <v>50.958</v>
      </c>
      <c r="N44" s="652">
        <v>44.559</v>
      </c>
      <c r="O44" s="50">
        <f t="shared" si="0"/>
        <v>-12.557400211939253</v>
      </c>
    </row>
    <row r="45" spans="1:15" s="8" customFormat="1" ht="12.75" customHeight="1">
      <c r="A45" s="517">
        <v>38</v>
      </c>
      <c r="B45" s="259"/>
      <c r="C45" s="408" t="s">
        <v>455</v>
      </c>
      <c r="D45" s="93" t="s">
        <v>254</v>
      </c>
      <c r="E45" s="648">
        <v>30.867</v>
      </c>
      <c r="F45" s="648">
        <v>32.072</v>
      </c>
      <c r="G45" s="648">
        <v>29.449</v>
      </c>
      <c r="H45" s="648">
        <v>40.807</v>
      </c>
      <c r="I45" s="648">
        <v>47.186</v>
      </c>
      <c r="J45" s="648">
        <v>51.328</v>
      </c>
      <c r="K45" s="648">
        <v>50.399</v>
      </c>
      <c r="L45" s="648">
        <v>49.886</v>
      </c>
      <c r="M45" s="648">
        <v>48.085</v>
      </c>
      <c r="N45" s="649">
        <v>42.996</v>
      </c>
      <c r="O45" s="650">
        <f t="shared" si="0"/>
        <v>-10.583341998544242</v>
      </c>
    </row>
    <row r="46" spans="1:15" s="8" customFormat="1" ht="12.75" customHeight="1">
      <c r="A46" s="517">
        <v>39</v>
      </c>
      <c r="B46" s="258"/>
      <c r="C46" s="133" t="s">
        <v>50</v>
      </c>
      <c r="D46" s="94" t="s">
        <v>240</v>
      </c>
      <c r="E46" s="651"/>
      <c r="F46" s="651"/>
      <c r="G46" s="651">
        <v>39.431</v>
      </c>
      <c r="H46" s="651">
        <v>46.244</v>
      </c>
      <c r="I46" s="651">
        <v>51.598</v>
      </c>
      <c r="J46" s="651">
        <v>51.612</v>
      </c>
      <c r="K46" s="651">
        <v>54.875</v>
      </c>
      <c r="L46" s="651">
        <v>54.94</v>
      </c>
      <c r="M46" s="651">
        <v>47.839</v>
      </c>
      <c r="N46" s="652">
        <v>42.461</v>
      </c>
      <c r="O46" s="50">
        <f t="shared" si="0"/>
        <v>-11.241873784987149</v>
      </c>
    </row>
    <row r="47" spans="1:16" ht="12.75">
      <c r="A47" s="517">
        <v>40</v>
      </c>
      <c r="B47" s="259"/>
      <c r="C47" s="408" t="s">
        <v>82</v>
      </c>
      <c r="D47" s="93" t="s">
        <v>239</v>
      </c>
      <c r="E47" s="658">
        <v>33.3</v>
      </c>
      <c r="F47" s="669">
        <v>30.943</v>
      </c>
      <c r="G47" s="659">
        <v>29.478</v>
      </c>
      <c r="H47" s="648">
        <v>30.695</v>
      </c>
      <c r="I47" s="648">
        <v>36.108</v>
      </c>
      <c r="J47" s="648">
        <v>37.851</v>
      </c>
      <c r="K47" s="648">
        <v>43.018</v>
      </c>
      <c r="L47" s="648">
        <v>40.458</v>
      </c>
      <c r="M47" s="648">
        <v>41.61</v>
      </c>
      <c r="N47" s="649">
        <v>38.238</v>
      </c>
      <c r="O47" s="650">
        <f t="shared" si="0"/>
        <v>-8.103821196827681</v>
      </c>
      <c r="P47" s="8"/>
    </row>
    <row r="48" spans="1:15" s="8" customFormat="1" ht="12.75" customHeight="1">
      <c r="A48" s="517">
        <v>41</v>
      </c>
      <c r="B48" s="258"/>
      <c r="C48" s="133" t="s">
        <v>658</v>
      </c>
      <c r="D48" s="94" t="s">
        <v>257</v>
      </c>
      <c r="E48" s="139">
        <v>3.452</v>
      </c>
      <c r="F48" s="139">
        <v>2.23</v>
      </c>
      <c r="G48" s="139">
        <v>3.048</v>
      </c>
      <c r="H48" s="139">
        <v>8.24</v>
      </c>
      <c r="I48" s="139">
        <v>9.044</v>
      </c>
      <c r="J48" s="139">
        <v>3.769</v>
      </c>
      <c r="K48" s="139">
        <v>5.778</v>
      </c>
      <c r="L48" s="139">
        <v>19.397</v>
      </c>
      <c r="M48" s="139">
        <v>21.408</v>
      </c>
      <c r="N48" s="139">
        <v>36.654</v>
      </c>
      <c r="O48" s="50">
        <f t="shared" si="0"/>
        <v>71.21636771300447</v>
      </c>
    </row>
    <row r="49" spans="1:15" s="8" customFormat="1" ht="12.75" customHeight="1">
      <c r="A49" s="517">
        <v>42</v>
      </c>
      <c r="B49" s="259"/>
      <c r="C49" s="408" t="s">
        <v>659</v>
      </c>
      <c r="D49" s="93" t="s">
        <v>260</v>
      </c>
      <c r="E49" s="388"/>
      <c r="F49" s="388"/>
      <c r="G49" s="388">
        <v>0.759</v>
      </c>
      <c r="H49" s="388">
        <v>0.362</v>
      </c>
      <c r="I49" s="388">
        <v>0.84</v>
      </c>
      <c r="J49" s="388">
        <v>20.247</v>
      </c>
      <c r="K49" s="388">
        <v>18.735</v>
      </c>
      <c r="L49" s="388">
        <v>43.385</v>
      </c>
      <c r="M49" s="388">
        <v>29</v>
      </c>
      <c r="N49" s="388">
        <v>36.037</v>
      </c>
      <c r="O49" s="650">
        <f t="shared" si="0"/>
        <v>24.265517241379314</v>
      </c>
    </row>
    <row r="50" spans="1:15" s="8" customFormat="1" ht="12.75" customHeight="1">
      <c r="A50" s="517">
        <v>43</v>
      </c>
      <c r="B50" s="258"/>
      <c r="C50" s="133" t="s">
        <v>95</v>
      </c>
      <c r="D50" s="94" t="s">
        <v>258</v>
      </c>
      <c r="E50" s="419">
        <v>25.775</v>
      </c>
      <c r="F50" s="419">
        <v>28.32</v>
      </c>
      <c r="G50" s="419">
        <v>28.589</v>
      </c>
      <c r="H50" s="419">
        <v>27.547</v>
      </c>
      <c r="I50" s="419">
        <v>31.489</v>
      </c>
      <c r="J50" s="419">
        <v>31.561</v>
      </c>
      <c r="K50" s="419">
        <v>32.151</v>
      </c>
      <c r="L50" s="419">
        <v>32.943</v>
      </c>
      <c r="M50" s="419">
        <v>31.63</v>
      </c>
      <c r="N50" s="12">
        <v>32.964</v>
      </c>
      <c r="O50" s="50">
        <f t="shared" si="0"/>
        <v>4.217515017388564</v>
      </c>
    </row>
    <row r="51" spans="1:15" s="8" customFormat="1" ht="12.75" customHeight="1">
      <c r="A51" s="517">
        <v>44</v>
      </c>
      <c r="B51" s="259"/>
      <c r="C51" s="408" t="s">
        <v>54</v>
      </c>
      <c r="D51" s="93" t="s">
        <v>258</v>
      </c>
      <c r="E51" s="670">
        <v>27.436</v>
      </c>
      <c r="F51" s="670">
        <v>38.089</v>
      </c>
      <c r="G51" s="670">
        <v>35.293</v>
      </c>
      <c r="H51" s="670">
        <v>35.428</v>
      </c>
      <c r="I51" s="670">
        <v>34.794</v>
      </c>
      <c r="J51" s="670">
        <v>38.651</v>
      </c>
      <c r="K51" s="670">
        <v>40.548</v>
      </c>
      <c r="L51" s="670">
        <v>36.829</v>
      </c>
      <c r="M51" s="670">
        <v>32.778</v>
      </c>
      <c r="N51" s="467">
        <v>32.561</v>
      </c>
      <c r="O51" s="650">
        <f t="shared" si="0"/>
        <v>-0.6620294099701027</v>
      </c>
    </row>
    <row r="52" spans="1:15" s="8" customFormat="1" ht="12.75" customHeight="1">
      <c r="A52" s="517">
        <v>45</v>
      </c>
      <c r="B52" s="258"/>
      <c r="C52" s="133" t="s">
        <v>61</v>
      </c>
      <c r="D52" s="94" t="s">
        <v>257</v>
      </c>
      <c r="E52" s="419">
        <v>46.044</v>
      </c>
      <c r="F52" s="419">
        <v>41.806</v>
      </c>
      <c r="G52" s="419">
        <v>38.334</v>
      </c>
      <c r="H52" s="419">
        <v>37.396</v>
      </c>
      <c r="I52" s="419">
        <v>41.195</v>
      </c>
      <c r="J52" s="419">
        <v>42.052</v>
      </c>
      <c r="K52" s="419">
        <v>38.869</v>
      </c>
      <c r="L52" s="419">
        <v>35.793</v>
      </c>
      <c r="M52" s="419">
        <v>35.306</v>
      </c>
      <c r="N52" s="12">
        <v>32.474</v>
      </c>
      <c r="O52" s="50">
        <f t="shared" si="0"/>
        <v>-8.021299495836416</v>
      </c>
    </row>
    <row r="53" spans="1:15" s="8" customFormat="1" ht="12.75" customHeight="1">
      <c r="A53" s="517">
        <v>46</v>
      </c>
      <c r="B53" s="259"/>
      <c r="C53" s="408" t="s">
        <v>466</v>
      </c>
      <c r="D53" s="93" t="s">
        <v>256</v>
      </c>
      <c r="E53" s="670">
        <v>48.682</v>
      </c>
      <c r="F53" s="670">
        <v>43.27</v>
      </c>
      <c r="G53" s="670">
        <v>41.169</v>
      </c>
      <c r="H53" s="670">
        <v>36.353</v>
      </c>
      <c r="I53" s="670">
        <v>37.89</v>
      </c>
      <c r="J53" s="670">
        <v>33.115</v>
      </c>
      <c r="K53" s="670">
        <v>37.901</v>
      </c>
      <c r="L53" s="670">
        <v>39.86</v>
      </c>
      <c r="M53" s="670">
        <v>36.386</v>
      </c>
      <c r="N53" s="467">
        <v>31.474</v>
      </c>
      <c r="O53" s="650">
        <f t="shared" si="0"/>
        <v>-13.499697685923167</v>
      </c>
    </row>
    <row r="54" spans="1:15" s="8" customFormat="1" ht="12.75" customHeight="1">
      <c r="A54" s="517">
        <v>47</v>
      </c>
      <c r="B54" s="258"/>
      <c r="C54" s="133" t="s">
        <v>93</v>
      </c>
      <c r="D54" s="94" t="s">
        <v>85</v>
      </c>
      <c r="E54" s="671">
        <v>124.427</v>
      </c>
      <c r="F54" s="671">
        <v>114.269</v>
      </c>
      <c r="G54" s="671">
        <v>80.151</v>
      </c>
      <c r="H54" s="671">
        <v>81.277</v>
      </c>
      <c r="I54" s="671">
        <v>88.311</v>
      </c>
      <c r="J54" s="671">
        <v>83.58</v>
      </c>
      <c r="K54" s="671">
        <v>95.77</v>
      </c>
      <c r="L54" s="671">
        <v>44.036</v>
      </c>
      <c r="M54" s="672">
        <v>38.786</v>
      </c>
      <c r="N54" s="12">
        <v>31.2</v>
      </c>
      <c r="O54" s="50">
        <f t="shared" si="0"/>
        <v>-19.55860361986285</v>
      </c>
    </row>
    <row r="55" spans="1:15" s="8" customFormat="1" ht="12.75" customHeight="1">
      <c r="A55" s="517">
        <v>48</v>
      </c>
      <c r="B55" s="259"/>
      <c r="C55" s="408" t="s">
        <v>660</v>
      </c>
      <c r="D55" s="93" t="s">
        <v>254</v>
      </c>
      <c r="E55" s="388">
        <v>32.144</v>
      </c>
      <c r="F55" s="388">
        <v>35.514</v>
      </c>
      <c r="G55" s="388">
        <v>32.322</v>
      </c>
      <c r="H55" s="388">
        <v>43</v>
      </c>
      <c r="I55" s="388">
        <v>26.626</v>
      </c>
      <c r="J55" s="388">
        <v>7.612</v>
      </c>
      <c r="K55" s="388">
        <v>20.841</v>
      </c>
      <c r="L55" s="388">
        <v>28.389</v>
      </c>
      <c r="M55" s="388">
        <v>25.673</v>
      </c>
      <c r="N55" s="388">
        <v>29.955</v>
      </c>
      <c r="O55" s="650">
        <f t="shared" si="0"/>
        <v>16.67900128539712</v>
      </c>
    </row>
    <row r="56" spans="1:15" s="8" customFormat="1" ht="12.75" customHeight="1">
      <c r="A56" s="517">
        <v>49</v>
      </c>
      <c r="B56" s="258"/>
      <c r="C56" s="133" t="s">
        <v>67</v>
      </c>
      <c r="D56" s="94" t="s">
        <v>254</v>
      </c>
      <c r="E56" s="419">
        <v>36.014</v>
      </c>
      <c r="F56" s="419">
        <v>22.841</v>
      </c>
      <c r="G56" s="419">
        <v>20.301</v>
      </c>
      <c r="H56" s="419">
        <v>22.85</v>
      </c>
      <c r="I56" s="419">
        <v>26.163</v>
      </c>
      <c r="J56" s="419">
        <v>23.108</v>
      </c>
      <c r="K56" s="419">
        <v>17.993</v>
      </c>
      <c r="L56" s="419">
        <v>38.095</v>
      </c>
      <c r="M56" s="419">
        <v>40.518</v>
      </c>
      <c r="N56" s="12">
        <v>28.643</v>
      </c>
      <c r="O56" s="50">
        <f t="shared" si="0"/>
        <v>-29.307961893479444</v>
      </c>
    </row>
    <row r="57" spans="1:15" s="8" customFormat="1" ht="12.75">
      <c r="A57" s="517">
        <v>50</v>
      </c>
      <c r="B57" s="368"/>
      <c r="C57" s="673" t="s">
        <v>94</v>
      </c>
      <c r="D57" s="260" t="s">
        <v>265</v>
      </c>
      <c r="E57" s="674"/>
      <c r="F57" s="674"/>
      <c r="G57" s="674"/>
      <c r="H57" s="674"/>
      <c r="I57" s="674">
        <v>29.541</v>
      </c>
      <c r="J57" s="637"/>
      <c r="K57" s="637"/>
      <c r="L57" s="675">
        <v>43.3</v>
      </c>
      <c r="M57" s="676">
        <v>33.358</v>
      </c>
      <c r="N57" s="677">
        <v>28.417</v>
      </c>
      <c r="O57" s="678">
        <f t="shared" si="0"/>
        <v>-14.812039091072592</v>
      </c>
    </row>
    <row r="58" ht="15" customHeight="1">
      <c r="C58" s="5" t="s">
        <v>525</v>
      </c>
    </row>
    <row r="59" spans="3:15" ht="45.75" customHeight="1">
      <c r="C59" s="793" t="s">
        <v>661</v>
      </c>
      <c r="D59" s="760"/>
      <c r="E59" s="760"/>
      <c r="F59" s="760"/>
      <c r="G59" s="760"/>
      <c r="H59" s="760"/>
      <c r="I59" s="760"/>
      <c r="J59" s="760"/>
      <c r="K59" s="760"/>
      <c r="L59" s="760"/>
      <c r="M59" s="760"/>
      <c r="N59" s="760"/>
      <c r="O59" s="760"/>
    </row>
  </sheetData>
  <mergeCells count="5">
    <mergeCell ref="A5:A7"/>
    <mergeCell ref="C59:O59"/>
    <mergeCell ref="B2:O2"/>
    <mergeCell ref="B3:O3"/>
    <mergeCell ref="B4:O4"/>
  </mergeCells>
  <printOptions horizontalCentered="1"/>
  <pageMargins left="0.6692913385826772" right="0.6692913385826772" top="0.5118110236220472" bottom="0.2755905511811024"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49"/>
  <dimension ref="A1:M92"/>
  <sheetViews>
    <sheetView workbookViewId="0" topLeftCell="A1">
      <selection activeCell="B46" sqref="B46:M48"/>
    </sheetView>
  </sheetViews>
  <sheetFormatPr defaultColWidth="9.140625" defaultRowHeight="12.75"/>
  <cols>
    <col min="1" max="1" width="3.7109375" style="0" customWidth="1"/>
    <col min="2" max="2" width="3.7109375" style="7" customWidth="1"/>
    <col min="3" max="3" width="1.1484375" style="0" customWidth="1"/>
    <col min="4" max="4" width="22.140625" style="0" customWidth="1"/>
    <col min="5" max="5" width="3.28125" style="7" customWidth="1"/>
    <col min="6" max="7" width="6.7109375" style="0" hidden="1" customWidth="1"/>
    <col min="8" max="12" width="6.7109375" style="0" customWidth="1"/>
    <col min="13" max="13" width="6.140625" style="0" customWidth="1"/>
    <col min="14" max="14" width="1.8515625" style="0" customWidth="1"/>
  </cols>
  <sheetData>
    <row r="1" spans="3:13" ht="14.25" customHeight="1">
      <c r="C1" s="21"/>
      <c r="D1" s="21"/>
      <c r="E1" s="29"/>
      <c r="F1" s="21"/>
      <c r="G1" s="21"/>
      <c r="H1" s="21"/>
      <c r="I1" s="21"/>
      <c r="J1" s="21"/>
      <c r="K1" s="21"/>
      <c r="L1" s="21"/>
      <c r="M1" s="18" t="s">
        <v>602</v>
      </c>
    </row>
    <row r="2" spans="3:13" ht="19.5" customHeight="1">
      <c r="C2" s="741" t="s">
        <v>453</v>
      </c>
      <c r="D2" s="741"/>
      <c r="E2" s="741"/>
      <c r="F2" s="741"/>
      <c r="G2" s="741"/>
      <c r="H2" s="741"/>
      <c r="I2" s="741"/>
      <c r="J2" s="741"/>
      <c r="K2" s="741"/>
      <c r="L2" s="741"/>
      <c r="M2" s="741"/>
    </row>
    <row r="3" spans="3:13" s="14" customFormat="1" ht="19.5" customHeight="1">
      <c r="C3" s="742" t="s">
        <v>462</v>
      </c>
      <c r="D3" s="742"/>
      <c r="E3" s="742"/>
      <c r="F3" s="742"/>
      <c r="G3" s="742"/>
      <c r="H3" s="742"/>
      <c r="I3" s="742"/>
      <c r="J3" s="742"/>
      <c r="K3" s="742"/>
      <c r="L3" s="742"/>
      <c r="M3" s="742"/>
    </row>
    <row r="4" spans="3:13" s="14" customFormat="1" ht="14.25" customHeight="1">
      <c r="C4" s="30"/>
      <c r="D4" s="740" t="s">
        <v>526</v>
      </c>
      <c r="E4" s="740"/>
      <c r="F4" s="740"/>
      <c r="G4" s="740"/>
      <c r="H4" s="740"/>
      <c r="I4" s="740"/>
      <c r="J4" s="740"/>
      <c r="K4" s="508">
        <v>1000</v>
      </c>
      <c r="L4" s="508"/>
      <c r="M4" s="508"/>
    </row>
    <row r="5" spans="2:13" s="14" customFormat="1" ht="9.75" customHeight="1">
      <c r="B5" s="759" t="s">
        <v>368</v>
      </c>
      <c r="C5" s="132"/>
      <c r="D5" s="81"/>
      <c r="E5" s="82"/>
      <c r="F5" s="81"/>
      <c r="G5" s="81"/>
      <c r="H5" s="81"/>
      <c r="I5" s="81"/>
      <c r="J5" s="81"/>
      <c r="K5" s="81"/>
      <c r="L5" s="83"/>
      <c r="M5" s="84" t="s">
        <v>460</v>
      </c>
    </row>
    <row r="6" spans="2:13" s="14" customFormat="1" ht="10.5" customHeight="1">
      <c r="B6" s="759"/>
      <c r="C6" s="256"/>
      <c r="D6" s="85" t="s">
        <v>469</v>
      </c>
      <c r="E6" s="86"/>
      <c r="F6" s="87">
        <v>2003</v>
      </c>
      <c r="G6" s="87">
        <v>2004</v>
      </c>
      <c r="H6" s="87">
        <v>2005</v>
      </c>
      <c r="I6" s="87">
        <v>2006</v>
      </c>
      <c r="J6" s="87">
        <v>2007</v>
      </c>
      <c r="K6" s="87">
        <v>2008</v>
      </c>
      <c r="L6" s="86">
        <v>2009</v>
      </c>
      <c r="M6" s="88" t="s">
        <v>617</v>
      </c>
    </row>
    <row r="7" spans="2:13" s="14" customFormat="1" ht="9" customHeight="1">
      <c r="B7" s="759"/>
      <c r="C7" s="257"/>
      <c r="D7" s="89"/>
      <c r="E7" s="90"/>
      <c r="F7" s="91"/>
      <c r="G7" s="91"/>
      <c r="H7" s="91"/>
      <c r="I7" s="91"/>
      <c r="J7" s="91"/>
      <c r="K7" s="91"/>
      <c r="L7" s="90"/>
      <c r="M7" s="265" t="s">
        <v>269</v>
      </c>
    </row>
    <row r="8" spans="1:13" s="15" customFormat="1" ht="12.75" customHeight="1">
      <c r="A8" s="48"/>
      <c r="B8" s="525">
        <v>1</v>
      </c>
      <c r="C8" s="541"/>
      <c r="D8" s="136" t="s">
        <v>575</v>
      </c>
      <c r="E8" s="92" t="s">
        <v>258</v>
      </c>
      <c r="F8" s="542">
        <v>545.391</v>
      </c>
      <c r="G8" s="542">
        <v>549.768</v>
      </c>
      <c r="H8" s="542">
        <v>543.372</v>
      </c>
      <c r="I8" s="542">
        <v>559.705</v>
      </c>
      <c r="J8" s="542">
        <v>568.57</v>
      </c>
      <c r="K8" s="542">
        <v>574.791</v>
      </c>
      <c r="L8" s="542">
        <v>541.407</v>
      </c>
      <c r="M8" s="370">
        <f>L8/K8*100-100</f>
        <v>-5.808024133989576</v>
      </c>
    </row>
    <row r="9" spans="1:13" s="15" customFormat="1" ht="12.75" customHeight="1">
      <c r="A9" s="22"/>
      <c r="B9" s="525">
        <v>2</v>
      </c>
      <c r="C9" s="290"/>
      <c r="D9" s="141" t="s">
        <v>33</v>
      </c>
      <c r="E9" s="93" t="s">
        <v>254</v>
      </c>
      <c r="F9" s="372">
        <v>457.073</v>
      </c>
      <c r="G9" s="372">
        <v>469.783</v>
      </c>
      <c r="H9" s="372">
        <v>472.04</v>
      </c>
      <c r="I9" s="372">
        <v>470.89</v>
      </c>
      <c r="J9" s="372">
        <v>475.786</v>
      </c>
      <c r="K9" s="372">
        <v>473.207</v>
      </c>
      <c r="L9" s="372">
        <v>460.147</v>
      </c>
      <c r="M9" s="61">
        <f aca="true" t="shared" si="0" ref="M9:M72">L9/K9*100-100</f>
        <v>-2.7598915485189366</v>
      </c>
    </row>
    <row r="10" spans="1:13" s="15" customFormat="1" ht="12.75" customHeight="1">
      <c r="A10" s="22"/>
      <c r="B10" s="525">
        <v>3</v>
      </c>
      <c r="C10" s="289"/>
      <c r="D10" s="139" t="s">
        <v>32</v>
      </c>
      <c r="E10" s="94" t="s">
        <v>256</v>
      </c>
      <c r="F10" s="543">
        <v>444.464</v>
      </c>
      <c r="G10" s="543">
        <v>462.285</v>
      </c>
      <c r="H10" s="543">
        <v>475.62</v>
      </c>
      <c r="I10" s="543">
        <v>480.51</v>
      </c>
      <c r="J10" s="543">
        <v>481.827</v>
      </c>
      <c r="K10" s="543">
        <v>477.393</v>
      </c>
      <c r="L10" s="543">
        <v>455.094</v>
      </c>
      <c r="M10" s="51">
        <f t="shared" si="0"/>
        <v>-4.670994337998252</v>
      </c>
    </row>
    <row r="11" spans="1:13" s="23" customFormat="1" ht="12.75" customHeight="1">
      <c r="A11" s="22"/>
      <c r="B11" s="525">
        <v>4</v>
      </c>
      <c r="C11" s="290"/>
      <c r="D11" s="141" t="s">
        <v>34</v>
      </c>
      <c r="E11" s="93" t="s">
        <v>257</v>
      </c>
      <c r="F11" s="372">
        <v>363.182</v>
      </c>
      <c r="G11" s="372">
        <v>391.14</v>
      </c>
      <c r="H11" s="372">
        <v>406.318</v>
      </c>
      <c r="I11" s="372">
        <v>422.172</v>
      </c>
      <c r="J11" s="372">
        <v>470.307</v>
      </c>
      <c r="K11" s="372">
        <v>459.59</v>
      </c>
      <c r="L11" s="372">
        <v>427.168</v>
      </c>
      <c r="M11" s="61">
        <f t="shared" si="0"/>
        <v>-7.054548619421652</v>
      </c>
    </row>
    <row r="12" spans="1:13" s="15" customFormat="1" ht="12.75" customHeight="1">
      <c r="A12" s="22"/>
      <c r="B12" s="525">
        <v>5</v>
      </c>
      <c r="C12" s="289"/>
      <c r="D12" s="139" t="s">
        <v>35</v>
      </c>
      <c r="E12" s="94" t="s">
        <v>253</v>
      </c>
      <c r="F12" s="543">
        <v>394.869</v>
      </c>
      <c r="G12" s="543">
        <v>404.906</v>
      </c>
      <c r="H12" s="543">
        <v>408.199</v>
      </c>
      <c r="I12" s="543">
        <v>429.502</v>
      </c>
      <c r="J12" s="543">
        <v>440.789</v>
      </c>
      <c r="K12" s="543">
        <v>435.852</v>
      </c>
      <c r="L12" s="543">
        <v>396.143</v>
      </c>
      <c r="M12" s="51">
        <f t="shared" si="0"/>
        <v>-9.110661417178306</v>
      </c>
    </row>
    <row r="13" spans="1:13" ht="12.75" customHeight="1">
      <c r="A13" s="22"/>
      <c r="B13" s="525">
        <v>6</v>
      </c>
      <c r="C13" s="290"/>
      <c r="D13" s="141" t="s">
        <v>36</v>
      </c>
      <c r="E13" s="93" t="s">
        <v>256</v>
      </c>
      <c r="F13" s="372">
        <v>338.924</v>
      </c>
      <c r="G13" s="372">
        <v>365.976</v>
      </c>
      <c r="H13" s="372">
        <v>382.323</v>
      </c>
      <c r="I13" s="372">
        <v>387.807</v>
      </c>
      <c r="J13" s="372">
        <v>406.232</v>
      </c>
      <c r="K13" s="372">
        <v>409.001</v>
      </c>
      <c r="L13" s="372">
        <v>377.203</v>
      </c>
      <c r="M13" s="61">
        <f t="shared" si="0"/>
        <v>-7.774553118452033</v>
      </c>
    </row>
    <row r="14" spans="1:13" s="23" customFormat="1" ht="12.75" customHeight="1">
      <c r="A14" s="22"/>
      <c r="B14" s="525">
        <v>7</v>
      </c>
      <c r="C14" s="289"/>
      <c r="D14" s="139" t="s">
        <v>37</v>
      </c>
      <c r="E14" s="94" t="s">
        <v>260</v>
      </c>
      <c r="F14" s="543">
        <v>286.649</v>
      </c>
      <c r="G14" s="543">
        <v>300.262</v>
      </c>
      <c r="H14" s="543">
        <v>299.552</v>
      </c>
      <c r="I14" s="543">
        <v>308.578</v>
      </c>
      <c r="J14" s="543">
        <v>332.413</v>
      </c>
      <c r="K14" s="543">
        <v>340.79</v>
      </c>
      <c r="L14" s="543">
        <v>321.253</v>
      </c>
      <c r="M14" s="51">
        <f t="shared" si="0"/>
        <v>-5.732856011033192</v>
      </c>
    </row>
    <row r="15" spans="1:13" s="16" customFormat="1" ht="12.75" customHeight="1">
      <c r="A15" s="22"/>
      <c r="B15" s="525">
        <v>8</v>
      </c>
      <c r="C15" s="290"/>
      <c r="D15" s="141" t="s">
        <v>463</v>
      </c>
      <c r="E15" s="93" t="s">
        <v>257</v>
      </c>
      <c r="F15" s="372">
        <v>257.129</v>
      </c>
      <c r="G15" s="372">
        <v>277.314</v>
      </c>
      <c r="H15" s="372">
        <v>294.345</v>
      </c>
      <c r="I15" s="372">
        <v>312.363</v>
      </c>
      <c r="J15" s="372">
        <v>338.541</v>
      </c>
      <c r="K15" s="372">
        <v>312.344</v>
      </c>
      <c r="L15" s="372">
        <v>269.475</v>
      </c>
      <c r="M15" s="61">
        <f t="shared" si="0"/>
        <v>-13.724931485797697</v>
      </c>
    </row>
    <row r="16" spans="1:13" s="15" customFormat="1" ht="12.75" customHeight="1">
      <c r="A16" s="22"/>
      <c r="B16" s="525">
        <v>9</v>
      </c>
      <c r="C16" s="289"/>
      <c r="D16" s="139" t="s">
        <v>38</v>
      </c>
      <c r="E16" s="94" t="s">
        <v>254</v>
      </c>
      <c r="F16" s="543">
        <v>234.45</v>
      </c>
      <c r="G16" s="543">
        <v>241.193</v>
      </c>
      <c r="H16" s="543">
        <v>251.969</v>
      </c>
      <c r="I16" s="543">
        <v>254.411</v>
      </c>
      <c r="J16" s="543">
        <v>256.57</v>
      </c>
      <c r="K16" s="543">
        <v>256.352</v>
      </c>
      <c r="L16" s="543">
        <v>245.369</v>
      </c>
      <c r="M16" s="51">
        <f t="shared" si="0"/>
        <v>-4.284343402821108</v>
      </c>
    </row>
    <row r="17" spans="1:13" s="15" customFormat="1" ht="12.75" customHeight="1">
      <c r="A17" s="22"/>
      <c r="B17" s="525">
        <v>10</v>
      </c>
      <c r="C17" s="290"/>
      <c r="D17" s="141" t="s">
        <v>40</v>
      </c>
      <c r="E17" s="93" t="s">
        <v>262</v>
      </c>
      <c r="F17" s="372">
        <v>193.567</v>
      </c>
      <c r="G17" s="372">
        <v>220.979</v>
      </c>
      <c r="H17" s="372">
        <v>226.972</v>
      </c>
      <c r="I17" s="372">
        <v>233.474</v>
      </c>
      <c r="J17" s="372">
        <v>249.363</v>
      </c>
      <c r="K17" s="372">
        <v>262.639</v>
      </c>
      <c r="L17" s="372">
        <v>239.758</v>
      </c>
      <c r="M17" s="61">
        <f t="shared" si="0"/>
        <v>-8.711958239256163</v>
      </c>
    </row>
    <row r="18" spans="1:13" s="15" customFormat="1" ht="12.75" customHeight="1">
      <c r="A18" s="22"/>
      <c r="B18" s="525">
        <v>11</v>
      </c>
      <c r="C18" s="289"/>
      <c r="D18" s="139" t="s">
        <v>41</v>
      </c>
      <c r="E18" s="94" t="s">
        <v>251</v>
      </c>
      <c r="F18" s="543">
        <v>253.796</v>
      </c>
      <c r="G18" s="543">
        <v>266.768</v>
      </c>
      <c r="H18" s="543">
        <v>262.053</v>
      </c>
      <c r="I18" s="543">
        <v>251.384</v>
      </c>
      <c r="J18" s="543">
        <v>244.987</v>
      </c>
      <c r="K18" s="543">
        <v>256.378</v>
      </c>
      <c r="L18" s="543">
        <v>230.877</v>
      </c>
      <c r="M18" s="51">
        <f t="shared" si="0"/>
        <v>-9.946641287473952</v>
      </c>
    </row>
    <row r="19" spans="1:13" s="23" customFormat="1" ht="12.75" customHeight="1">
      <c r="A19" s="22"/>
      <c r="B19" s="525">
        <v>12</v>
      </c>
      <c r="C19" s="290"/>
      <c r="D19" s="141" t="s">
        <v>43</v>
      </c>
      <c r="E19" s="93" t="s">
        <v>258</v>
      </c>
      <c r="F19" s="372">
        <v>211.644</v>
      </c>
      <c r="G19" s="372">
        <v>227.984</v>
      </c>
      <c r="H19" s="372">
        <v>230.797</v>
      </c>
      <c r="I19" s="372">
        <v>234.886</v>
      </c>
      <c r="J19" s="372">
        <v>238.381</v>
      </c>
      <c r="K19" s="372">
        <v>233.966</v>
      </c>
      <c r="L19" s="372">
        <v>223.377</v>
      </c>
      <c r="M19" s="61">
        <f t="shared" si="0"/>
        <v>-4.525871280442459</v>
      </c>
    </row>
    <row r="20" spans="1:13" s="23" customFormat="1" ht="12.75" customHeight="1">
      <c r="A20" s="22"/>
      <c r="B20" s="525">
        <v>13</v>
      </c>
      <c r="C20" s="289"/>
      <c r="D20" s="139" t="s">
        <v>42</v>
      </c>
      <c r="E20" s="94" t="s">
        <v>255</v>
      </c>
      <c r="F20" s="543">
        <v>231.212</v>
      </c>
      <c r="G20" s="543">
        <v>229.841</v>
      </c>
      <c r="H20" s="543">
        <v>228.74</v>
      </c>
      <c r="I20" s="543">
        <v>231.718</v>
      </c>
      <c r="J20" s="543">
        <v>238.625</v>
      </c>
      <c r="K20" s="543">
        <v>233.684</v>
      </c>
      <c r="L20" s="543">
        <v>211.785</v>
      </c>
      <c r="M20" s="51">
        <f t="shared" si="0"/>
        <v>-9.37120213621813</v>
      </c>
    </row>
    <row r="21" spans="1:13" s="15" customFormat="1" ht="12.75" customHeight="1">
      <c r="A21" s="22"/>
      <c r="B21" s="525">
        <v>14</v>
      </c>
      <c r="C21" s="290"/>
      <c r="D21" s="141" t="s">
        <v>44</v>
      </c>
      <c r="E21" s="93" t="s">
        <v>256</v>
      </c>
      <c r="F21" s="372">
        <v>173.319</v>
      </c>
      <c r="G21" s="372">
        <v>187.743</v>
      </c>
      <c r="H21" s="372">
        <v>189.027</v>
      </c>
      <c r="I21" s="372">
        <v>208.065</v>
      </c>
      <c r="J21" s="372">
        <v>222.285</v>
      </c>
      <c r="K21" s="372">
        <v>224.357</v>
      </c>
      <c r="L21" s="372">
        <v>210.025</v>
      </c>
      <c r="M21" s="61">
        <f t="shared" si="0"/>
        <v>-6.3880333575506825</v>
      </c>
    </row>
    <row r="22" spans="1:13" s="15" customFormat="1" ht="12.75" customHeight="1">
      <c r="A22" s="22"/>
      <c r="B22" s="525">
        <v>15</v>
      </c>
      <c r="C22" s="289"/>
      <c r="D22" s="139" t="s">
        <v>47</v>
      </c>
      <c r="E22" s="94" t="s">
        <v>252</v>
      </c>
      <c r="F22" s="543">
        <v>159.109</v>
      </c>
      <c r="G22" s="543">
        <v>179.916</v>
      </c>
      <c r="H22" s="543">
        <v>170.291</v>
      </c>
      <c r="I22" s="543">
        <v>179.917</v>
      </c>
      <c r="J22" s="543">
        <v>192.959</v>
      </c>
      <c r="K22" s="543">
        <v>195.012</v>
      </c>
      <c r="L22" s="543">
        <v>205.526</v>
      </c>
      <c r="M22" s="51">
        <f t="shared" si="0"/>
        <v>5.391463089450909</v>
      </c>
    </row>
    <row r="23" spans="1:13" s="15" customFormat="1" ht="12.75" customHeight="1">
      <c r="A23" s="22"/>
      <c r="B23" s="525">
        <v>16</v>
      </c>
      <c r="C23" s="290"/>
      <c r="D23" s="141" t="s">
        <v>46</v>
      </c>
      <c r="E23" s="93" t="s">
        <v>265</v>
      </c>
      <c r="F23" s="372">
        <v>220.799</v>
      </c>
      <c r="G23" s="372">
        <v>234.318</v>
      </c>
      <c r="H23" s="372">
        <v>222.191</v>
      </c>
      <c r="I23" s="372">
        <v>214.485</v>
      </c>
      <c r="J23" s="372">
        <v>202.049</v>
      </c>
      <c r="K23" s="372">
        <v>213.689</v>
      </c>
      <c r="L23" s="372">
        <v>186.532</v>
      </c>
      <c r="M23" s="61">
        <f t="shared" si="0"/>
        <v>-12.708656037512455</v>
      </c>
    </row>
    <row r="24" spans="1:13" ht="12.75" customHeight="1">
      <c r="A24" s="48"/>
      <c r="B24" s="525">
        <v>17</v>
      </c>
      <c r="C24" s="289"/>
      <c r="D24" s="139" t="s">
        <v>39</v>
      </c>
      <c r="E24" s="94" t="s">
        <v>260</v>
      </c>
      <c r="F24" s="543">
        <v>222.666</v>
      </c>
      <c r="G24" s="543">
        <v>209.501</v>
      </c>
      <c r="H24" s="543">
        <v>222.178</v>
      </c>
      <c r="I24" s="543">
        <v>241.474</v>
      </c>
      <c r="J24" s="543">
        <v>257.155</v>
      </c>
      <c r="K24" s="543">
        <v>208.171</v>
      </c>
      <c r="L24" s="543">
        <v>180.513</v>
      </c>
      <c r="M24" s="51">
        <f t="shared" si="0"/>
        <v>-13.286192601274905</v>
      </c>
    </row>
    <row r="25" spans="1:13" ht="12.75" customHeight="1">
      <c r="A25" s="22"/>
      <c r="B25" s="525">
        <v>18</v>
      </c>
      <c r="C25" s="290"/>
      <c r="D25" s="141" t="s">
        <v>464</v>
      </c>
      <c r="E25" s="93" t="s">
        <v>259</v>
      </c>
      <c r="F25" s="372">
        <v>163.268</v>
      </c>
      <c r="G25" s="372">
        <v>164.011</v>
      </c>
      <c r="H25" s="372">
        <v>169.565</v>
      </c>
      <c r="I25" s="372">
        <v>183.375</v>
      </c>
      <c r="J25" s="372">
        <v>198.152</v>
      </c>
      <c r="K25" s="372">
        <v>202.43</v>
      </c>
      <c r="L25" s="372">
        <v>169.914</v>
      </c>
      <c r="M25" s="61">
        <f t="shared" si="0"/>
        <v>-16.06283653608655</v>
      </c>
    </row>
    <row r="26" spans="1:13" s="16" customFormat="1" ht="12.75" customHeight="1">
      <c r="A26" s="22"/>
      <c r="B26" s="525">
        <v>19</v>
      </c>
      <c r="C26" s="289"/>
      <c r="D26" s="139" t="s">
        <v>21</v>
      </c>
      <c r="E26" s="94" t="s">
        <v>257</v>
      </c>
      <c r="F26" s="543">
        <v>146.59</v>
      </c>
      <c r="G26" s="543">
        <v>166.062</v>
      </c>
      <c r="H26" s="543">
        <v>170.454</v>
      </c>
      <c r="I26" s="543">
        <v>175.58</v>
      </c>
      <c r="J26" s="543">
        <v>184.538</v>
      </c>
      <c r="K26" s="543">
        <v>182.235</v>
      </c>
      <c r="L26" s="543">
        <v>168.283</v>
      </c>
      <c r="M26" s="51">
        <f t="shared" si="0"/>
        <v>-7.656048508793603</v>
      </c>
    </row>
    <row r="27" spans="1:13" s="15" customFormat="1" ht="12.75" customHeight="1">
      <c r="A27" s="22"/>
      <c r="B27" s="525">
        <v>20</v>
      </c>
      <c r="C27" s="290"/>
      <c r="D27" s="141" t="s">
        <v>49</v>
      </c>
      <c r="E27" s="93" t="s">
        <v>264</v>
      </c>
      <c r="F27" s="372">
        <v>152.847</v>
      </c>
      <c r="G27" s="372">
        <v>163.151</v>
      </c>
      <c r="H27" s="372">
        <v>163.136</v>
      </c>
      <c r="I27" s="372">
        <v>171.135</v>
      </c>
      <c r="J27" s="372">
        <v>169.476</v>
      </c>
      <c r="K27" s="372">
        <v>172.917</v>
      </c>
      <c r="L27" s="372">
        <v>167.664</v>
      </c>
      <c r="M27" s="61">
        <f t="shared" si="0"/>
        <v>-3.0378736619303055</v>
      </c>
    </row>
    <row r="28" spans="1:13" ht="12.75" customHeight="1">
      <c r="A28" s="22"/>
      <c r="B28" s="525">
        <v>21</v>
      </c>
      <c r="C28" s="289"/>
      <c r="D28" s="139" t="s">
        <v>45</v>
      </c>
      <c r="E28" s="94" t="s">
        <v>254</v>
      </c>
      <c r="F28" s="543">
        <v>191.515</v>
      </c>
      <c r="G28" s="543">
        <v>208.493</v>
      </c>
      <c r="H28" s="543">
        <v>217.987</v>
      </c>
      <c r="I28" s="543">
        <v>213.026</v>
      </c>
      <c r="J28" s="543">
        <v>206.41</v>
      </c>
      <c r="K28" s="543">
        <v>191.219</v>
      </c>
      <c r="L28" s="543">
        <v>162.124</v>
      </c>
      <c r="M28" s="51">
        <f t="shared" si="0"/>
        <v>-15.21553820488549</v>
      </c>
    </row>
    <row r="29" spans="1:13" s="15" customFormat="1" ht="12.75" customHeight="1">
      <c r="A29" s="22"/>
      <c r="B29" s="525">
        <v>22</v>
      </c>
      <c r="C29" s="290"/>
      <c r="D29" s="141" t="s">
        <v>48</v>
      </c>
      <c r="E29" s="93" t="s">
        <v>254</v>
      </c>
      <c r="F29" s="372">
        <v>169.181</v>
      </c>
      <c r="G29" s="372">
        <v>176.768</v>
      </c>
      <c r="H29" s="372">
        <v>178.011</v>
      </c>
      <c r="I29" s="372">
        <v>189.983</v>
      </c>
      <c r="J29" s="372">
        <v>190.06</v>
      </c>
      <c r="K29" s="372">
        <v>177.262</v>
      </c>
      <c r="L29" s="372">
        <v>155.982</v>
      </c>
      <c r="M29" s="61">
        <f t="shared" si="0"/>
        <v>-12.004829010165736</v>
      </c>
    </row>
    <row r="30" spans="1:13" s="15" customFormat="1" ht="12.75" customHeight="1">
      <c r="A30" s="22"/>
      <c r="B30" s="525">
        <v>23</v>
      </c>
      <c r="C30" s="289"/>
      <c r="D30" s="139" t="s">
        <v>50</v>
      </c>
      <c r="E30" s="94" t="s">
        <v>240</v>
      </c>
      <c r="F30" s="543">
        <v>105.188</v>
      </c>
      <c r="G30" s="543">
        <v>134.246</v>
      </c>
      <c r="H30" s="543">
        <v>150.21</v>
      </c>
      <c r="I30" s="543">
        <v>155.481</v>
      </c>
      <c r="J30" s="543">
        <v>164.055</v>
      </c>
      <c r="K30" s="543">
        <v>168.83</v>
      </c>
      <c r="L30" s="543">
        <v>155.307</v>
      </c>
      <c r="M30" s="51">
        <f t="shared" si="0"/>
        <v>-8.009832375762613</v>
      </c>
    </row>
    <row r="31" spans="1:13" s="15" customFormat="1" ht="12.75" customHeight="1">
      <c r="A31" s="22"/>
      <c r="B31" s="525">
        <v>24</v>
      </c>
      <c r="C31" s="290"/>
      <c r="D31" s="141" t="s">
        <v>589</v>
      </c>
      <c r="E31" s="93" t="s">
        <v>258</v>
      </c>
      <c r="F31" s="372">
        <v>169.29</v>
      </c>
      <c r="G31" s="372">
        <v>155.028</v>
      </c>
      <c r="H31" s="372">
        <v>158.068</v>
      </c>
      <c r="I31" s="372">
        <v>165.412</v>
      </c>
      <c r="J31" s="372">
        <v>173.56</v>
      </c>
      <c r="K31" s="372">
        <v>166.57</v>
      </c>
      <c r="L31" s="372">
        <v>149.754</v>
      </c>
      <c r="M31" s="61">
        <f t="shared" si="0"/>
        <v>-10.095455364111189</v>
      </c>
    </row>
    <row r="32" spans="1:13" s="15" customFormat="1" ht="12.75" customHeight="1">
      <c r="A32" s="22"/>
      <c r="B32" s="525">
        <v>25</v>
      </c>
      <c r="C32" s="289"/>
      <c r="D32" s="139" t="s">
        <v>52</v>
      </c>
      <c r="E32" s="94" t="s">
        <v>256</v>
      </c>
      <c r="F32" s="543">
        <v>134.319</v>
      </c>
      <c r="G32" s="543">
        <v>131.726</v>
      </c>
      <c r="H32" s="543">
        <v>137.17</v>
      </c>
      <c r="I32" s="543">
        <v>134.226</v>
      </c>
      <c r="J32" s="543">
        <v>143.443</v>
      </c>
      <c r="K32" s="543">
        <v>154.304</v>
      </c>
      <c r="L32" s="543">
        <v>147.717</v>
      </c>
      <c r="M32" s="51">
        <f t="shared" si="0"/>
        <v>-4.26884591455827</v>
      </c>
    </row>
    <row r="33" spans="1:13" s="14" customFormat="1" ht="12.75" customHeight="1">
      <c r="A33" s="22"/>
      <c r="B33" s="525">
        <v>26</v>
      </c>
      <c r="C33" s="290"/>
      <c r="D33" s="141" t="s">
        <v>466</v>
      </c>
      <c r="E33" s="93" t="s">
        <v>256</v>
      </c>
      <c r="F33" s="372">
        <v>127.135</v>
      </c>
      <c r="G33" s="372">
        <v>130.045</v>
      </c>
      <c r="H33" s="372">
        <v>134.199</v>
      </c>
      <c r="I33" s="372">
        <v>145.868</v>
      </c>
      <c r="J33" s="372">
        <v>150.288</v>
      </c>
      <c r="K33" s="372">
        <v>150.656</v>
      </c>
      <c r="L33" s="372">
        <v>137.775</v>
      </c>
      <c r="M33" s="61">
        <f t="shared" si="0"/>
        <v>-8.549941588785046</v>
      </c>
    </row>
    <row r="34" spans="1:13" ht="12.75" customHeight="1">
      <c r="A34" s="22"/>
      <c r="B34" s="525">
        <v>27</v>
      </c>
      <c r="C34" s="289"/>
      <c r="D34" s="139" t="s">
        <v>228</v>
      </c>
      <c r="E34" s="94" t="s">
        <v>263</v>
      </c>
      <c r="F34" s="543">
        <v>112.675</v>
      </c>
      <c r="G34" s="543">
        <v>121.71</v>
      </c>
      <c r="H34" s="543">
        <v>125.873</v>
      </c>
      <c r="I34" s="543">
        <v>131.893</v>
      </c>
      <c r="J34" s="543">
        <v>141.905</v>
      </c>
      <c r="K34" s="543">
        <v>138.945</v>
      </c>
      <c r="L34" s="543">
        <v>131.61</v>
      </c>
      <c r="M34" s="51">
        <f t="shared" si="0"/>
        <v>-5.2790672568282275</v>
      </c>
    </row>
    <row r="35" spans="1:13" s="15" customFormat="1" ht="12.75" customHeight="1">
      <c r="A35" s="22"/>
      <c r="B35" s="525">
        <v>28</v>
      </c>
      <c r="C35" s="290"/>
      <c r="D35" s="141" t="s">
        <v>51</v>
      </c>
      <c r="E35" s="93" t="s">
        <v>246</v>
      </c>
      <c r="F35" s="372"/>
      <c r="G35" s="372">
        <v>122.229</v>
      </c>
      <c r="H35" s="372">
        <v>131.042</v>
      </c>
      <c r="I35" s="372">
        <v>142.907</v>
      </c>
      <c r="J35" s="372">
        <v>145.575</v>
      </c>
      <c r="K35" s="372">
        <v>145.883</v>
      </c>
      <c r="L35" s="372">
        <v>130.524</v>
      </c>
      <c r="M35" s="61">
        <f t="shared" si="0"/>
        <v>-10.528300076088385</v>
      </c>
    </row>
    <row r="36" spans="1:13" s="15" customFormat="1" ht="12.75" customHeight="1">
      <c r="A36" s="22"/>
      <c r="B36" s="525">
        <v>29</v>
      </c>
      <c r="C36" s="289"/>
      <c r="D36" s="139" t="s">
        <v>54</v>
      </c>
      <c r="E36" s="94" t="s">
        <v>258</v>
      </c>
      <c r="F36" s="543">
        <v>118.833</v>
      </c>
      <c r="G36" s="543">
        <v>125.008</v>
      </c>
      <c r="H36" s="543">
        <v>130.106</v>
      </c>
      <c r="I36" s="543">
        <v>130.8</v>
      </c>
      <c r="J36" s="543">
        <v>132.069</v>
      </c>
      <c r="K36" s="543">
        <v>133.679</v>
      </c>
      <c r="L36" s="543">
        <v>125.53</v>
      </c>
      <c r="M36" s="51">
        <f t="shared" si="0"/>
        <v>-6.095946259322702</v>
      </c>
    </row>
    <row r="37" spans="1:13" s="15" customFormat="1" ht="12.75" customHeight="1">
      <c r="A37" s="22"/>
      <c r="B37" s="525">
        <v>30</v>
      </c>
      <c r="C37" s="290"/>
      <c r="D37" s="141" t="s">
        <v>55</v>
      </c>
      <c r="E37" s="93" t="s">
        <v>247</v>
      </c>
      <c r="F37" s="372"/>
      <c r="G37" s="372">
        <v>74.953</v>
      </c>
      <c r="H37" s="372">
        <v>90.157</v>
      </c>
      <c r="I37" s="372">
        <v>101.968</v>
      </c>
      <c r="J37" s="372">
        <v>118.136</v>
      </c>
      <c r="K37" s="372">
        <v>124.448</v>
      </c>
      <c r="L37" s="372">
        <v>124.814</v>
      </c>
      <c r="M37" s="61">
        <f t="shared" si="0"/>
        <v>0.2940987400360058</v>
      </c>
    </row>
    <row r="38" spans="1:13" s="15" customFormat="1" ht="12.75" customHeight="1">
      <c r="A38" s="22"/>
      <c r="B38" s="525">
        <v>31</v>
      </c>
      <c r="C38" s="289"/>
      <c r="D38" s="139" t="s">
        <v>86</v>
      </c>
      <c r="E38" s="94" t="s">
        <v>256</v>
      </c>
      <c r="F38" s="543">
        <v>131.297</v>
      </c>
      <c r="G38" s="543">
        <v>133.325</v>
      </c>
      <c r="H38" s="543">
        <v>139.937</v>
      </c>
      <c r="I38" s="543">
        <v>138.516</v>
      </c>
      <c r="J38" s="543">
        <v>138.286</v>
      </c>
      <c r="K38" s="543">
        <v>128.241</v>
      </c>
      <c r="L38" s="543">
        <v>120.127</v>
      </c>
      <c r="M38" s="51">
        <f t="shared" si="0"/>
        <v>-6.327149663524153</v>
      </c>
    </row>
    <row r="39" spans="1:13" s="15" customFormat="1" ht="12.75" customHeight="1">
      <c r="A39" s="22"/>
      <c r="B39" s="525">
        <v>32</v>
      </c>
      <c r="C39" s="290"/>
      <c r="D39" s="141" t="s">
        <v>53</v>
      </c>
      <c r="E39" s="93" t="s">
        <v>256</v>
      </c>
      <c r="F39" s="372">
        <v>118.524</v>
      </c>
      <c r="G39" s="372">
        <v>131.945</v>
      </c>
      <c r="H39" s="372">
        <v>135.045</v>
      </c>
      <c r="I39" s="372">
        <v>138.477</v>
      </c>
      <c r="J39" s="372">
        <v>139.721</v>
      </c>
      <c r="K39" s="372">
        <v>134.897</v>
      </c>
      <c r="L39" s="372">
        <v>117.104</v>
      </c>
      <c r="M39" s="61">
        <f t="shared" si="0"/>
        <v>-13.190063529952482</v>
      </c>
    </row>
    <row r="40" spans="1:13" s="15" customFormat="1" ht="12.75" customHeight="1">
      <c r="A40" s="48"/>
      <c r="B40" s="525">
        <v>33</v>
      </c>
      <c r="C40" s="289"/>
      <c r="D40" s="139" t="s">
        <v>57</v>
      </c>
      <c r="E40" s="94" t="s">
        <v>254</v>
      </c>
      <c r="F40" s="543">
        <v>105.178</v>
      </c>
      <c r="G40" s="543">
        <v>111.768</v>
      </c>
      <c r="H40" s="543">
        <v>115.959</v>
      </c>
      <c r="I40" s="543">
        <v>115.844</v>
      </c>
      <c r="J40" s="543">
        <v>115.176</v>
      </c>
      <c r="K40" s="543">
        <v>113.515</v>
      </c>
      <c r="L40" s="543">
        <v>106.444</v>
      </c>
      <c r="M40" s="51">
        <f t="shared" si="0"/>
        <v>-6.229132713738267</v>
      </c>
    </row>
    <row r="41" spans="1:13" s="15" customFormat="1" ht="12.75" customHeight="1">
      <c r="A41" s="22"/>
      <c r="B41" s="525">
        <v>34</v>
      </c>
      <c r="C41" s="290"/>
      <c r="D41" s="141" t="s">
        <v>58</v>
      </c>
      <c r="E41" s="93" t="s">
        <v>242</v>
      </c>
      <c r="F41" s="372">
        <v>81.266</v>
      </c>
      <c r="G41" s="372">
        <v>103.382</v>
      </c>
      <c r="H41" s="372">
        <v>116.527</v>
      </c>
      <c r="I41" s="372">
        <v>117.163</v>
      </c>
      <c r="J41" s="372">
        <v>114.643</v>
      </c>
      <c r="K41" s="372">
        <v>110.013</v>
      </c>
      <c r="L41" s="372">
        <v>103.513</v>
      </c>
      <c r="M41" s="61">
        <f t="shared" si="0"/>
        <v>-5.908392644505639</v>
      </c>
    </row>
    <row r="42" spans="1:13" s="15" customFormat="1" ht="12.75" customHeight="1">
      <c r="A42" s="22"/>
      <c r="B42" s="525">
        <v>35</v>
      </c>
      <c r="C42" s="289"/>
      <c r="D42" s="139" t="s">
        <v>63</v>
      </c>
      <c r="E42" s="94" t="s">
        <v>258</v>
      </c>
      <c r="F42" s="543">
        <v>84.049</v>
      </c>
      <c r="G42" s="543">
        <v>88.622</v>
      </c>
      <c r="H42" s="543">
        <v>90.327</v>
      </c>
      <c r="I42" s="543">
        <v>92.066</v>
      </c>
      <c r="J42" s="543">
        <v>98.481</v>
      </c>
      <c r="K42" s="543">
        <v>97.941</v>
      </c>
      <c r="L42" s="543">
        <v>97.898</v>
      </c>
      <c r="M42" s="51">
        <f t="shared" si="0"/>
        <v>-0.043903983010181946</v>
      </c>
    </row>
    <row r="43" spans="1:13" s="32" customFormat="1" ht="12.75" customHeight="1">
      <c r="A43" s="22"/>
      <c r="B43" s="525">
        <v>36</v>
      </c>
      <c r="C43" s="290"/>
      <c r="D43" s="141" t="s">
        <v>56</v>
      </c>
      <c r="E43" s="93" t="s">
        <v>257</v>
      </c>
      <c r="F43" s="372">
        <v>91.125</v>
      </c>
      <c r="G43" s="372">
        <v>102.733</v>
      </c>
      <c r="H43" s="372">
        <v>111.111</v>
      </c>
      <c r="I43" s="372">
        <v>113.136</v>
      </c>
      <c r="J43" s="372">
        <v>115.3</v>
      </c>
      <c r="K43" s="372">
        <v>107.978</v>
      </c>
      <c r="L43" s="372">
        <v>94.725</v>
      </c>
      <c r="M43" s="61">
        <f t="shared" si="0"/>
        <v>-12.273796514104731</v>
      </c>
    </row>
    <row r="44" spans="1:13" s="32" customFormat="1" ht="12.75" customHeight="1">
      <c r="A44" s="22"/>
      <c r="B44" s="525">
        <v>37</v>
      </c>
      <c r="C44" s="289"/>
      <c r="D44" s="139" t="s">
        <v>60</v>
      </c>
      <c r="E44" s="94" t="s">
        <v>254</v>
      </c>
      <c r="F44" s="543">
        <v>76.818</v>
      </c>
      <c r="G44" s="543">
        <v>80.684</v>
      </c>
      <c r="H44" s="543">
        <v>89.48</v>
      </c>
      <c r="I44" s="543">
        <v>97.859</v>
      </c>
      <c r="J44" s="543">
        <v>102.829</v>
      </c>
      <c r="K44" s="543">
        <v>100.168</v>
      </c>
      <c r="L44" s="543">
        <v>94.383</v>
      </c>
      <c r="M44" s="51">
        <f t="shared" si="0"/>
        <v>-5.77529750019967</v>
      </c>
    </row>
    <row r="45" spans="1:13" s="32" customFormat="1" ht="12.75" customHeight="1">
      <c r="A45" s="22"/>
      <c r="B45" s="525">
        <v>38</v>
      </c>
      <c r="C45" s="290"/>
      <c r="D45" s="141" t="s">
        <v>59</v>
      </c>
      <c r="E45" s="93" t="s">
        <v>254</v>
      </c>
      <c r="F45" s="372">
        <v>116.025</v>
      </c>
      <c r="G45" s="372">
        <v>109.202</v>
      </c>
      <c r="H45" s="372">
        <v>112.963</v>
      </c>
      <c r="I45" s="372">
        <v>108.657</v>
      </c>
      <c r="J45" s="372">
        <v>104.48</v>
      </c>
      <c r="K45" s="372">
        <v>102.849</v>
      </c>
      <c r="L45" s="372">
        <v>93.922</v>
      </c>
      <c r="M45" s="61">
        <f t="shared" si="0"/>
        <v>-8.679714921875771</v>
      </c>
    </row>
    <row r="46" spans="1:13" s="32" customFormat="1" ht="12.75" customHeight="1">
      <c r="A46" s="22"/>
      <c r="B46" s="521">
        <v>39</v>
      </c>
      <c r="C46" s="289"/>
      <c r="D46" s="139" t="s">
        <v>62</v>
      </c>
      <c r="E46" s="94" t="s">
        <v>260</v>
      </c>
      <c r="F46" s="543">
        <v>92.756</v>
      </c>
      <c r="G46" s="543">
        <v>93.683</v>
      </c>
      <c r="H46" s="543">
        <v>93.066</v>
      </c>
      <c r="I46" s="543">
        <v>97.829</v>
      </c>
      <c r="J46" s="543">
        <v>99.147</v>
      </c>
      <c r="K46" s="543">
        <v>95.621</v>
      </c>
      <c r="L46" s="543">
        <v>92.93</v>
      </c>
      <c r="M46" s="51">
        <f t="shared" si="0"/>
        <v>-2.8142353667081466</v>
      </c>
    </row>
    <row r="47" spans="1:13" s="15" customFormat="1" ht="12.75" customHeight="1">
      <c r="A47" s="22"/>
      <c r="B47" s="521">
        <v>40</v>
      </c>
      <c r="C47" s="290"/>
      <c r="D47" s="141" t="s">
        <v>61</v>
      </c>
      <c r="E47" s="93" t="s">
        <v>257</v>
      </c>
      <c r="F47" s="372">
        <v>83.512</v>
      </c>
      <c r="G47" s="372">
        <v>92.622</v>
      </c>
      <c r="H47" s="372">
        <v>98.401</v>
      </c>
      <c r="I47" s="372">
        <v>100.524</v>
      </c>
      <c r="J47" s="372">
        <v>99.34</v>
      </c>
      <c r="K47" s="372">
        <v>104.027</v>
      </c>
      <c r="L47" s="372">
        <v>91.735</v>
      </c>
      <c r="M47" s="61">
        <f t="shared" si="0"/>
        <v>-11.816163111499904</v>
      </c>
    </row>
    <row r="48" spans="1:13" s="32" customFormat="1" ht="12.75" customHeight="1">
      <c r="A48" s="22"/>
      <c r="B48" s="521">
        <v>41</v>
      </c>
      <c r="C48" s="289"/>
      <c r="D48" s="139" t="s">
        <v>65</v>
      </c>
      <c r="E48" s="94" t="s">
        <v>258</v>
      </c>
      <c r="F48" s="543">
        <v>79.514</v>
      </c>
      <c r="G48" s="543">
        <v>78.239</v>
      </c>
      <c r="H48" s="543">
        <v>80.201</v>
      </c>
      <c r="I48" s="543">
        <v>81.381</v>
      </c>
      <c r="J48" s="543">
        <v>83.815</v>
      </c>
      <c r="K48" s="543">
        <v>84.308</v>
      </c>
      <c r="L48" s="543">
        <v>82.293</v>
      </c>
      <c r="M48" s="51">
        <f t="shared" si="0"/>
        <v>-2.3900460217298587</v>
      </c>
    </row>
    <row r="49" spans="1:13" s="32" customFormat="1" ht="12.75" customHeight="1">
      <c r="A49" s="22"/>
      <c r="B49" s="525">
        <v>42</v>
      </c>
      <c r="C49" s="290"/>
      <c r="D49" s="141" t="s">
        <v>67</v>
      </c>
      <c r="E49" s="93" t="s">
        <v>254</v>
      </c>
      <c r="F49" s="372">
        <v>58.419</v>
      </c>
      <c r="G49" s="372">
        <v>64.242</v>
      </c>
      <c r="H49" s="372">
        <v>75.424</v>
      </c>
      <c r="I49" s="372">
        <v>78.837</v>
      </c>
      <c r="J49" s="372">
        <v>83.315</v>
      </c>
      <c r="K49" s="372">
        <v>85.661</v>
      </c>
      <c r="L49" s="372">
        <v>75.088</v>
      </c>
      <c r="M49" s="61">
        <f t="shared" si="0"/>
        <v>-12.34283979874155</v>
      </c>
    </row>
    <row r="50" spans="1:13" s="32" customFormat="1" ht="12.75" customHeight="1">
      <c r="A50" s="22"/>
      <c r="B50" s="525">
        <v>43</v>
      </c>
      <c r="C50" s="289"/>
      <c r="D50" s="139" t="s">
        <v>64</v>
      </c>
      <c r="E50" s="94" t="s">
        <v>254</v>
      </c>
      <c r="F50" s="543">
        <v>88.075</v>
      </c>
      <c r="G50" s="543">
        <v>92.146</v>
      </c>
      <c r="H50" s="543">
        <v>96.555</v>
      </c>
      <c r="I50" s="543">
        <v>96.753</v>
      </c>
      <c r="J50" s="543">
        <v>93.652</v>
      </c>
      <c r="K50" s="543">
        <v>86.642</v>
      </c>
      <c r="L50" s="543">
        <v>74.049</v>
      </c>
      <c r="M50" s="51">
        <f t="shared" si="0"/>
        <v>-14.534521363772754</v>
      </c>
    </row>
    <row r="51" spans="1:13" s="32" customFormat="1" ht="12.75" customHeight="1">
      <c r="A51" s="22"/>
      <c r="B51" s="525">
        <v>44</v>
      </c>
      <c r="C51" s="290"/>
      <c r="D51" s="141" t="s">
        <v>408</v>
      </c>
      <c r="E51" s="93" t="s">
        <v>257</v>
      </c>
      <c r="F51" s="372">
        <v>59.417</v>
      </c>
      <c r="G51" s="372">
        <v>65.172</v>
      </c>
      <c r="H51" s="372">
        <v>70.202</v>
      </c>
      <c r="I51" s="372">
        <v>71.13</v>
      </c>
      <c r="J51" s="372">
        <v>74.408</v>
      </c>
      <c r="K51" s="372">
        <v>76.533</v>
      </c>
      <c r="L51" s="372">
        <v>70.897</v>
      </c>
      <c r="M51" s="61">
        <f t="shared" si="0"/>
        <v>-7.364143572053877</v>
      </c>
    </row>
    <row r="52" spans="1:13" s="32" customFormat="1" ht="12.75" customHeight="1">
      <c r="A52" s="22"/>
      <c r="B52" s="525">
        <v>45</v>
      </c>
      <c r="C52" s="289"/>
      <c r="D52" s="139" t="s">
        <v>66</v>
      </c>
      <c r="E52" s="94" t="s">
        <v>260</v>
      </c>
      <c r="F52" s="543">
        <v>72.682</v>
      </c>
      <c r="G52" s="543">
        <v>75.33</v>
      </c>
      <c r="H52" s="543">
        <v>73.979</v>
      </c>
      <c r="I52" s="543">
        <v>77.745</v>
      </c>
      <c r="J52" s="543">
        <v>83.557</v>
      </c>
      <c r="K52" s="543">
        <v>75.234</v>
      </c>
      <c r="L52" s="543">
        <v>69.032</v>
      </c>
      <c r="M52" s="51">
        <f t="shared" si="0"/>
        <v>-8.243613259962245</v>
      </c>
    </row>
    <row r="53" spans="1:13" s="32" customFormat="1" ht="12.75" customHeight="1">
      <c r="A53" s="22"/>
      <c r="B53" s="525">
        <v>46</v>
      </c>
      <c r="C53" s="290"/>
      <c r="D53" s="141" t="s">
        <v>68</v>
      </c>
      <c r="E53" s="93" t="s">
        <v>254</v>
      </c>
      <c r="F53" s="372">
        <v>48.019</v>
      </c>
      <c r="G53" s="372">
        <v>53.199</v>
      </c>
      <c r="H53" s="372">
        <v>60.692</v>
      </c>
      <c r="I53" s="372">
        <v>66.129</v>
      </c>
      <c r="J53" s="372">
        <v>77.274</v>
      </c>
      <c r="K53" s="372">
        <v>84.074</v>
      </c>
      <c r="L53" s="372">
        <v>66.907</v>
      </c>
      <c r="M53" s="61">
        <f t="shared" si="0"/>
        <v>-20.418916668649047</v>
      </c>
    </row>
    <row r="54" spans="1:13" s="32" customFormat="1" ht="12.75" customHeight="1">
      <c r="A54" s="22"/>
      <c r="B54" s="525">
        <v>47</v>
      </c>
      <c r="C54" s="289"/>
      <c r="D54" s="139" t="s">
        <v>182</v>
      </c>
      <c r="E54" s="94" t="s">
        <v>257</v>
      </c>
      <c r="F54" s="543">
        <v>38.105</v>
      </c>
      <c r="G54" s="543">
        <v>49.733</v>
      </c>
      <c r="H54" s="543">
        <v>66.126</v>
      </c>
      <c r="I54" s="543">
        <v>67.729</v>
      </c>
      <c r="J54" s="543">
        <v>77.023</v>
      </c>
      <c r="K54" s="543">
        <v>76.149</v>
      </c>
      <c r="L54" s="543">
        <v>62.496</v>
      </c>
      <c r="M54" s="51">
        <f t="shared" si="0"/>
        <v>-17.929322775085694</v>
      </c>
    </row>
    <row r="55" spans="1:13" s="32" customFormat="1" ht="12.75" customHeight="1">
      <c r="A55" s="22"/>
      <c r="B55" s="525">
        <v>48</v>
      </c>
      <c r="C55" s="290"/>
      <c r="D55" s="141" t="s">
        <v>590</v>
      </c>
      <c r="E55" s="93" t="s">
        <v>260</v>
      </c>
      <c r="F55" s="372">
        <v>44.019</v>
      </c>
      <c r="G55" s="372">
        <v>41.699</v>
      </c>
      <c r="H55" s="372">
        <v>47.806</v>
      </c>
      <c r="I55" s="372">
        <v>51.906</v>
      </c>
      <c r="J55" s="372">
        <v>56.899</v>
      </c>
      <c r="K55" s="372">
        <v>60.001</v>
      </c>
      <c r="L55" s="372">
        <v>62.305</v>
      </c>
      <c r="M55" s="61">
        <f t="shared" si="0"/>
        <v>3.839936001066647</v>
      </c>
    </row>
    <row r="56" spans="1:13" s="32" customFormat="1" ht="12.75" customHeight="1">
      <c r="A56" s="48"/>
      <c r="B56" s="525">
        <v>49</v>
      </c>
      <c r="C56" s="289"/>
      <c r="D56" s="139" t="s">
        <v>80</v>
      </c>
      <c r="E56" s="94" t="s">
        <v>256</v>
      </c>
      <c r="F56" s="543">
        <v>19.795</v>
      </c>
      <c r="G56" s="543">
        <v>34.298</v>
      </c>
      <c r="H56" s="543">
        <v>46.545</v>
      </c>
      <c r="I56" s="543">
        <v>53.09</v>
      </c>
      <c r="J56" s="543">
        <v>54.386</v>
      </c>
      <c r="K56" s="543">
        <v>57.615</v>
      </c>
      <c r="L56" s="543">
        <v>61.953</v>
      </c>
      <c r="M56" s="51">
        <f t="shared" si="0"/>
        <v>7.529289247591777</v>
      </c>
    </row>
    <row r="57" spans="1:13" s="32" customFormat="1" ht="12.75" customHeight="1">
      <c r="A57" s="22"/>
      <c r="B57" s="525">
        <v>50</v>
      </c>
      <c r="C57" s="290"/>
      <c r="D57" s="141" t="s">
        <v>69</v>
      </c>
      <c r="E57" s="93" t="s">
        <v>256</v>
      </c>
      <c r="F57" s="372">
        <v>68.354</v>
      </c>
      <c r="G57" s="372">
        <v>68.47</v>
      </c>
      <c r="H57" s="372">
        <v>70.758</v>
      </c>
      <c r="I57" s="372">
        <v>71.21</v>
      </c>
      <c r="J57" s="372">
        <v>70.149</v>
      </c>
      <c r="K57" s="372">
        <v>70.135</v>
      </c>
      <c r="L57" s="372">
        <v>61.489</v>
      </c>
      <c r="M57" s="61">
        <f t="shared" si="0"/>
        <v>-12.327653810508323</v>
      </c>
    </row>
    <row r="58" spans="1:13" ht="12" customHeight="1">
      <c r="A58" s="22"/>
      <c r="B58" s="525">
        <v>51</v>
      </c>
      <c r="C58" s="289"/>
      <c r="D58" s="139" t="s">
        <v>72</v>
      </c>
      <c r="E58" s="94" t="s">
        <v>260</v>
      </c>
      <c r="F58" s="543">
        <v>55.312</v>
      </c>
      <c r="G58" s="543">
        <v>43.547</v>
      </c>
      <c r="H58" s="543">
        <v>51.545</v>
      </c>
      <c r="I58" s="543">
        <v>55.624</v>
      </c>
      <c r="J58" s="543">
        <v>59.501</v>
      </c>
      <c r="K58" s="543">
        <v>55.197</v>
      </c>
      <c r="L58" s="543">
        <v>59.081</v>
      </c>
      <c r="M58" s="51">
        <f t="shared" si="0"/>
        <v>7.036614308748668</v>
      </c>
    </row>
    <row r="59" spans="1:13" s="32" customFormat="1" ht="12.75" customHeight="1">
      <c r="A59" s="22"/>
      <c r="B59" s="525">
        <v>52</v>
      </c>
      <c r="C59" s="290"/>
      <c r="D59" s="141" t="s">
        <v>527</v>
      </c>
      <c r="E59" s="93" t="s">
        <v>243</v>
      </c>
      <c r="F59" s="372">
        <v>19.504</v>
      </c>
      <c r="G59" s="372">
        <v>24.148</v>
      </c>
      <c r="H59" s="372">
        <v>31.243</v>
      </c>
      <c r="I59" s="372">
        <v>36.354</v>
      </c>
      <c r="J59" s="372">
        <v>42.789</v>
      </c>
      <c r="K59" s="372">
        <v>54.46</v>
      </c>
      <c r="L59" s="372">
        <v>57.864</v>
      </c>
      <c r="M59" s="61">
        <f t="shared" si="0"/>
        <v>6.250459052515595</v>
      </c>
    </row>
    <row r="60" spans="1:13" ht="12" customHeight="1">
      <c r="A60" s="22"/>
      <c r="B60" s="525">
        <v>53</v>
      </c>
      <c r="C60" s="289"/>
      <c r="D60" s="139" t="s">
        <v>88</v>
      </c>
      <c r="E60" s="94" t="s">
        <v>254</v>
      </c>
      <c r="F60" s="543">
        <v>54.01</v>
      </c>
      <c r="G60" s="543">
        <v>55.904</v>
      </c>
      <c r="H60" s="543">
        <v>53.811</v>
      </c>
      <c r="I60" s="543">
        <v>56.305</v>
      </c>
      <c r="J60" s="543">
        <v>61.44</v>
      </c>
      <c r="K60" s="543">
        <v>66.11</v>
      </c>
      <c r="L60" s="543">
        <v>57.41</v>
      </c>
      <c r="M60" s="51">
        <f t="shared" si="0"/>
        <v>-13.159885040084703</v>
      </c>
    </row>
    <row r="61" spans="1:13" s="32" customFormat="1" ht="12.75" customHeight="1">
      <c r="A61" s="22"/>
      <c r="B61" s="525">
        <v>54</v>
      </c>
      <c r="C61" s="290"/>
      <c r="D61" s="141" t="s">
        <v>77</v>
      </c>
      <c r="E61" s="93" t="s">
        <v>257</v>
      </c>
      <c r="F61" s="372">
        <v>40.903</v>
      </c>
      <c r="G61" s="372">
        <v>48.668</v>
      </c>
      <c r="H61" s="372">
        <v>53.227</v>
      </c>
      <c r="I61" s="372">
        <v>57.075</v>
      </c>
      <c r="J61" s="372">
        <v>57.908</v>
      </c>
      <c r="K61" s="372">
        <v>61.444</v>
      </c>
      <c r="L61" s="372">
        <v>57.25</v>
      </c>
      <c r="M61" s="61">
        <f t="shared" si="0"/>
        <v>-6.825727491699766</v>
      </c>
    </row>
    <row r="62" spans="1:13" ht="12" customHeight="1">
      <c r="A62" s="22"/>
      <c r="B62" s="525">
        <v>55</v>
      </c>
      <c r="C62" s="289"/>
      <c r="D62" s="139" t="s">
        <v>70</v>
      </c>
      <c r="E62" s="94" t="s">
        <v>260</v>
      </c>
      <c r="F62" s="543">
        <v>57.832</v>
      </c>
      <c r="G62" s="543">
        <v>51.415</v>
      </c>
      <c r="H62" s="543">
        <v>48.987</v>
      </c>
      <c r="I62" s="543">
        <v>52.282</v>
      </c>
      <c r="J62" s="543">
        <v>64.061</v>
      </c>
      <c r="K62" s="543">
        <v>59.944</v>
      </c>
      <c r="L62" s="543">
        <v>56.062</v>
      </c>
      <c r="M62" s="51">
        <f t="shared" si="0"/>
        <v>-6.476044308020818</v>
      </c>
    </row>
    <row r="63" spans="1:13" s="32" customFormat="1" ht="12.75" customHeight="1">
      <c r="A63" s="22"/>
      <c r="B63" s="525">
        <v>56</v>
      </c>
      <c r="C63" s="290"/>
      <c r="D63" s="141" t="s">
        <v>528</v>
      </c>
      <c r="E63" s="93" t="s">
        <v>256</v>
      </c>
      <c r="F63" s="372">
        <v>31.28</v>
      </c>
      <c r="G63" s="372">
        <v>30.803</v>
      </c>
      <c r="H63" s="372">
        <v>30.228</v>
      </c>
      <c r="I63" s="372">
        <v>33.514</v>
      </c>
      <c r="J63" s="372">
        <v>41.36</v>
      </c>
      <c r="K63" s="372">
        <v>54.337</v>
      </c>
      <c r="L63" s="372">
        <v>55.478</v>
      </c>
      <c r="M63" s="61">
        <f t="shared" si="0"/>
        <v>2.0998582917717243</v>
      </c>
    </row>
    <row r="64" spans="1:13" ht="12" customHeight="1">
      <c r="A64" s="22"/>
      <c r="B64" s="525">
        <v>57</v>
      </c>
      <c r="C64" s="289"/>
      <c r="D64" s="139" t="s">
        <v>71</v>
      </c>
      <c r="E64" s="94" t="s">
        <v>265</v>
      </c>
      <c r="F64" s="543">
        <v>57.465</v>
      </c>
      <c r="G64" s="543">
        <v>63.706</v>
      </c>
      <c r="H64" s="543">
        <v>63.697</v>
      </c>
      <c r="I64" s="543">
        <v>63.432</v>
      </c>
      <c r="J64" s="543">
        <v>61.715</v>
      </c>
      <c r="K64" s="543">
        <v>63.133</v>
      </c>
      <c r="L64" s="543">
        <v>54.948</v>
      </c>
      <c r="M64" s="51">
        <f t="shared" si="0"/>
        <v>-12.964693583387458</v>
      </c>
    </row>
    <row r="65" spans="1:13" s="32" customFormat="1" ht="12.75" customHeight="1">
      <c r="A65" s="22"/>
      <c r="B65" s="525">
        <v>58</v>
      </c>
      <c r="C65" s="290"/>
      <c r="D65" s="141" t="s">
        <v>73</v>
      </c>
      <c r="E65" s="93" t="s">
        <v>254</v>
      </c>
      <c r="F65" s="372">
        <v>49.547</v>
      </c>
      <c r="G65" s="372">
        <v>54.793</v>
      </c>
      <c r="H65" s="372">
        <v>61.311</v>
      </c>
      <c r="I65" s="372">
        <v>65.825</v>
      </c>
      <c r="J65" s="372">
        <v>58.702</v>
      </c>
      <c r="K65" s="372">
        <v>60.067</v>
      </c>
      <c r="L65" s="372">
        <v>53.796</v>
      </c>
      <c r="M65" s="61">
        <f t="shared" si="0"/>
        <v>-10.440008656999694</v>
      </c>
    </row>
    <row r="66" spans="1:13" s="32" customFormat="1" ht="12.75" customHeight="1">
      <c r="A66" s="22"/>
      <c r="B66" s="525">
        <v>59</v>
      </c>
      <c r="C66" s="289"/>
      <c r="D66" s="139" t="s">
        <v>75</v>
      </c>
      <c r="E66" s="94" t="s">
        <v>260</v>
      </c>
      <c r="F66" s="543">
        <v>52.268</v>
      </c>
      <c r="G66" s="543">
        <v>50.948</v>
      </c>
      <c r="H66" s="543">
        <v>51.422</v>
      </c>
      <c r="I66" s="543">
        <v>51.145</v>
      </c>
      <c r="J66" s="543">
        <v>58.062</v>
      </c>
      <c r="K66" s="543">
        <v>54.736</v>
      </c>
      <c r="L66" s="543">
        <v>53.73</v>
      </c>
      <c r="M66" s="51">
        <f t="shared" si="0"/>
        <v>-1.8379128909675586</v>
      </c>
    </row>
    <row r="67" spans="1:13" ht="12" customHeight="1">
      <c r="A67" s="22"/>
      <c r="B67" s="525">
        <v>60</v>
      </c>
      <c r="C67" s="290"/>
      <c r="D67" s="141" t="s">
        <v>83</v>
      </c>
      <c r="E67" s="93" t="s">
        <v>263</v>
      </c>
      <c r="F67" s="372">
        <v>40.657</v>
      </c>
      <c r="G67" s="372">
        <v>42.789</v>
      </c>
      <c r="H67" s="372">
        <v>45.27</v>
      </c>
      <c r="I67" s="372">
        <v>46.201</v>
      </c>
      <c r="J67" s="372">
        <v>51.179</v>
      </c>
      <c r="K67" s="372">
        <v>55.011</v>
      </c>
      <c r="L67" s="372">
        <v>51.593</v>
      </c>
      <c r="M67" s="61">
        <f t="shared" si="0"/>
        <v>-6.2133027939866565</v>
      </c>
    </row>
    <row r="68" spans="1:13" ht="12.75">
      <c r="A68" s="22"/>
      <c r="B68" s="525">
        <v>61</v>
      </c>
      <c r="C68" s="544"/>
      <c r="D68" s="3" t="s">
        <v>76</v>
      </c>
      <c r="E68" s="545" t="s">
        <v>256</v>
      </c>
      <c r="F68" s="546">
        <v>48.857</v>
      </c>
      <c r="G68" s="546">
        <v>50.632</v>
      </c>
      <c r="H68" s="546">
        <v>54.131</v>
      </c>
      <c r="I68" s="546">
        <v>57.588</v>
      </c>
      <c r="J68" s="546">
        <v>57.914</v>
      </c>
      <c r="K68" s="546">
        <v>54.278</v>
      </c>
      <c r="L68" s="546">
        <v>50.897</v>
      </c>
      <c r="M68" s="51">
        <f t="shared" si="0"/>
        <v>-6.229043074542176</v>
      </c>
    </row>
    <row r="69" spans="1:13" ht="12.75">
      <c r="A69" s="22"/>
      <c r="B69" s="525">
        <v>62</v>
      </c>
      <c r="C69" s="149"/>
      <c r="D69" s="539" t="s">
        <v>82</v>
      </c>
      <c r="E69" s="93" t="s">
        <v>239</v>
      </c>
      <c r="F69" s="547">
        <v>53.386</v>
      </c>
      <c r="G69" s="547">
        <v>46.938</v>
      </c>
      <c r="H69" s="547">
        <v>48.148</v>
      </c>
      <c r="I69" s="547">
        <v>49.924</v>
      </c>
      <c r="J69" s="547">
        <v>51.959</v>
      </c>
      <c r="K69" s="547">
        <v>54.486</v>
      </c>
      <c r="L69" s="547">
        <v>50.521</v>
      </c>
      <c r="M69" s="61">
        <f t="shared" si="0"/>
        <v>-7.277098704254286</v>
      </c>
    </row>
    <row r="70" spans="1:13" s="32" customFormat="1" ht="12" customHeight="1">
      <c r="A70" s="22"/>
      <c r="B70" s="525">
        <v>63</v>
      </c>
      <c r="C70" s="289"/>
      <c r="D70" s="139" t="s">
        <v>198</v>
      </c>
      <c r="E70" s="94" t="s">
        <v>252</v>
      </c>
      <c r="F70" s="543">
        <v>43.329</v>
      </c>
      <c r="G70" s="543">
        <v>50.608</v>
      </c>
      <c r="H70" s="543">
        <v>47.186</v>
      </c>
      <c r="I70" s="543">
        <v>47.38</v>
      </c>
      <c r="J70" s="543">
        <v>50.147</v>
      </c>
      <c r="K70" s="543">
        <v>47.982</v>
      </c>
      <c r="L70" s="543">
        <v>50.317</v>
      </c>
      <c r="M70" s="51">
        <f t="shared" si="0"/>
        <v>4.866408236421989</v>
      </c>
    </row>
    <row r="71" spans="1:13" ht="12" customHeight="1">
      <c r="A71" s="9"/>
      <c r="B71" s="525">
        <v>64</v>
      </c>
      <c r="C71" s="290"/>
      <c r="D71" s="141" t="s">
        <v>74</v>
      </c>
      <c r="E71" s="93" t="s">
        <v>254</v>
      </c>
      <c r="F71" s="372">
        <v>42.483</v>
      </c>
      <c r="G71" s="372">
        <v>49.921</v>
      </c>
      <c r="H71" s="372">
        <v>55.494</v>
      </c>
      <c r="I71" s="372">
        <v>58.053</v>
      </c>
      <c r="J71" s="372">
        <v>58.392</v>
      </c>
      <c r="K71" s="372">
        <v>54.703</v>
      </c>
      <c r="L71" s="372">
        <v>49.798</v>
      </c>
      <c r="M71" s="61">
        <f t="shared" si="0"/>
        <v>-8.966601466098751</v>
      </c>
    </row>
    <row r="72" spans="1:13" ht="12" customHeight="1">
      <c r="A72" s="9"/>
      <c r="B72" s="525">
        <v>65</v>
      </c>
      <c r="C72" s="289"/>
      <c r="D72" s="139" t="s">
        <v>532</v>
      </c>
      <c r="E72" s="94" t="s">
        <v>260</v>
      </c>
      <c r="F72" s="543">
        <v>42.015</v>
      </c>
      <c r="G72" s="543">
        <v>42.166</v>
      </c>
      <c r="H72" s="543">
        <v>42.91</v>
      </c>
      <c r="I72" s="543">
        <v>46.059</v>
      </c>
      <c r="J72" s="543">
        <v>49.479</v>
      </c>
      <c r="K72" s="543">
        <v>47.736</v>
      </c>
      <c r="L72" s="543">
        <v>48.566</v>
      </c>
      <c r="M72" s="51">
        <f t="shared" si="0"/>
        <v>1.7387296799061573</v>
      </c>
    </row>
    <row r="73" spans="1:13" ht="14.25" customHeight="1">
      <c r="A73" s="22"/>
      <c r="B73" s="525">
        <v>66</v>
      </c>
      <c r="C73" s="290"/>
      <c r="D73" s="141" t="s">
        <v>338</v>
      </c>
      <c r="E73" s="93" t="s">
        <v>261</v>
      </c>
      <c r="F73" s="372">
        <v>49.026</v>
      </c>
      <c r="G73" s="372">
        <v>50.899</v>
      </c>
      <c r="H73" s="372">
        <v>51.381</v>
      </c>
      <c r="I73" s="372">
        <v>51.37</v>
      </c>
      <c r="J73" s="372">
        <v>51.342</v>
      </c>
      <c r="K73" s="372">
        <v>51.671</v>
      </c>
      <c r="L73" s="372">
        <v>46.557</v>
      </c>
      <c r="M73" s="61">
        <f aca="true" t="shared" si="1" ref="M73:M89">L73/K73*100-100</f>
        <v>-9.89723442549979</v>
      </c>
    </row>
    <row r="74" spans="1:13" ht="12" customHeight="1">
      <c r="A74" s="22"/>
      <c r="B74" s="525">
        <v>67</v>
      </c>
      <c r="C74" s="289"/>
      <c r="D74" s="139" t="s">
        <v>84</v>
      </c>
      <c r="E74" s="94" t="s">
        <v>258</v>
      </c>
      <c r="F74" s="543">
        <v>47</v>
      </c>
      <c r="G74" s="543">
        <v>46.615</v>
      </c>
      <c r="H74" s="543">
        <v>50.07</v>
      </c>
      <c r="I74" s="543">
        <v>51.093</v>
      </c>
      <c r="J74" s="543">
        <v>51.941</v>
      </c>
      <c r="K74" s="543">
        <v>52.945</v>
      </c>
      <c r="L74" s="543">
        <v>45.9</v>
      </c>
      <c r="M74" s="51">
        <f t="shared" si="1"/>
        <v>-13.306261214467852</v>
      </c>
    </row>
    <row r="75" spans="1:13" ht="12.75">
      <c r="A75" s="22"/>
      <c r="B75" s="525">
        <v>68</v>
      </c>
      <c r="C75" s="290"/>
      <c r="D75" s="141" t="s">
        <v>530</v>
      </c>
      <c r="E75" s="93" t="s">
        <v>257</v>
      </c>
      <c r="F75" s="372">
        <v>35.508</v>
      </c>
      <c r="G75" s="372">
        <v>38.645</v>
      </c>
      <c r="H75" s="372">
        <v>39.796</v>
      </c>
      <c r="I75" s="372">
        <v>44.357</v>
      </c>
      <c r="J75" s="372">
        <v>48.157</v>
      </c>
      <c r="K75" s="372">
        <v>48.51</v>
      </c>
      <c r="L75" s="372">
        <v>45.699</v>
      </c>
      <c r="M75" s="61">
        <f t="shared" si="1"/>
        <v>-5.79468150896723</v>
      </c>
    </row>
    <row r="76" spans="1:13" ht="12.75">
      <c r="A76" s="22"/>
      <c r="B76" s="521">
        <v>69</v>
      </c>
      <c r="C76" s="544"/>
      <c r="D76" s="679" t="s">
        <v>186</v>
      </c>
      <c r="E76" s="545" t="s">
        <v>257</v>
      </c>
      <c r="F76" s="680">
        <v>39.243</v>
      </c>
      <c r="G76" s="680">
        <v>46.235</v>
      </c>
      <c r="H76" s="680">
        <v>50.825</v>
      </c>
      <c r="I76" s="680">
        <v>51.076</v>
      </c>
      <c r="J76" s="680">
        <v>53.53</v>
      </c>
      <c r="K76" s="680">
        <v>51.901</v>
      </c>
      <c r="L76" s="680">
        <v>45.437</v>
      </c>
      <c r="M76" s="51">
        <f t="shared" si="1"/>
        <v>-12.454480645844995</v>
      </c>
    </row>
    <row r="77" spans="1:13" ht="12.75" customHeight="1">
      <c r="A77" s="22"/>
      <c r="B77" s="525">
        <v>70</v>
      </c>
      <c r="C77" s="149"/>
      <c r="D77" s="539" t="s">
        <v>78</v>
      </c>
      <c r="E77" s="93" t="s">
        <v>257</v>
      </c>
      <c r="F77" s="547">
        <v>54.063</v>
      </c>
      <c r="G77" s="547">
        <v>54.581</v>
      </c>
      <c r="H77" s="547">
        <v>55.797</v>
      </c>
      <c r="I77" s="547">
        <v>56.623</v>
      </c>
      <c r="J77" s="547">
        <v>56.144</v>
      </c>
      <c r="K77" s="547">
        <v>53.675</v>
      </c>
      <c r="L77" s="547">
        <v>45.128</v>
      </c>
      <c r="M77" s="61">
        <f t="shared" si="1"/>
        <v>-15.923614345598509</v>
      </c>
    </row>
    <row r="78" spans="1:13" ht="12.75" customHeight="1">
      <c r="A78" s="22"/>
      <c r="B78" s="525">
        <v>71</v>
      </c>
      <c r="C78" s="544"/>
      <c r="D78" s="3" t="s">
        <v>533</v>
      </c>
      <c r="E78" s="545" t="s">
        <v>252</v>
      </c>
      <c r="F78" s="546">
        <v>39.523</v>
      </c>
      <c r="G78" s="546">
        <v>38.17</v>
      </c>
      <c r="H78" s="546">
        <v>38.266</v>
      </c>
      <c r="I78" s="546">
        <v>43.74</v>
      </c>
      <c r="J78" s="546">
        <v>45.508</v>
      </c>
      <c r="K78" s="546">
        <v>45.213</v>
      </c>
      <c r="L78" s="546">
        <v>44.842</v>
      </c>
      <c r="M78" s="51">
        <f t="shared" si="1"/>
        <v>-0.8205604582752812</v>
      </c>
    </row>
    <row r="79" spans="1:13" ht="12.75" customHeight="1">
      <c r="A79" s="22"/>
      <c r="B79" s="525">
        <v>72</v>
      </c>
      <c r="C79" s="290"/>
      <c r="D79" s="141" t="s">
        <v>81</v>
      </c>
      <c r="E79" s="93" t="s">
        <v>260</v>
      </c>
      <c r="F79" s="372">
        <v>43.26</v>
      </c>
      <c r="G79" s="372">
        <v>46.693</v>
      </c>
      <c r="H79" s="372">
        <v>44.72</v>
      </c>
      <c r="I79" s="372">
        <v>45.244</v>
      </c>
      <c r="J79" s="372">
        <v>54.272</v>
      </c>
      <c r="K79" s="372">
        <v>46.916</v>
      </c>
      <c r="L79" s="372">
        <v>44.388</v>
      </c>
      <c r="M79" s="61">
        <f t="shared" si="1"/>
        <v>-5.388353653337873</v>
      </c>
    </row>
    <row r="80" spans="1:13" ht="12.75" customHeight="1">
      <c r="A80" s="22"/>
      <c r="B80" s="525">
        <v>73</v>
      </c>
      <c r="C80" s="544"/>
      <c r="D80" s="3" t="s">
        <v>455</v>
      </c>
      <c r="E80" s="545" t="s">
        <v>254</v>
      </c>
      <c r="F80" s="546">
        <v>39.893</v>
      </c>
      <c r="G80" s="546">
        <v>43.373</v>
      </c>
      <c r="H80" s="546">
        <v>47.695</v>
      </c>
      <c r="I80" s="546">
        <v>48.21</v>
      </c>
      <c r="J80" s="546">
        <v>51.802</v>
      </c>
      <c r="K80" s="546">
        <v>53.628</v>
      </c>
      <c r="L80" s="546">
        <v>44.06</v>
      </c>
      <c r="M80" s="51">
        <f t="shared" si="1"/>
        <v>-17.841426120683224</v>
      </c>
    </row>
    <row r="81" spans="1:13" ht="12.75" customHeight="1">
      <c r="A81" s="22"/>
      <c r="B81" s="525">
        <v>74</v>
      </c>
      <c r="C81" s="290"/>
      <c r="D81" s="141" t="s">
        <v>535</v>
      </c>
      <c r="E81" s="93" t="s">
        <v>254</v>
      </c>
      <c r="F81" s="372">
        <v>38.757</v>
      </c>
      <c r="G81" s="372">
        <v>39.736</v>
      </c>
      <c r="H81" s="372">
        <v>49.341</v>
      </c>
      <c r="I81" s="372">
        <v>47.792</v>
      </c>
      <c r="J81" s="372">
        <v>45.105</v>
      </c>
      <c r="K81" s="372">
        <v>43.66</v>
      </c>
      <c r="L81" s="372">
        <v>42.143</v>
      </c>
      <c r="M81" s="61">
        <f t="shared" si="1"/>
        <v>-3.474576271186436</v>
      </c>
    </row>
    <row r="82" spans="1:13" ht="12.75" customHeight="1">
      <c r="A82" s="22"/>
      <c r="B82" s="525">
        <v>75</v>
      </c>
      <c r="C82" s="544"/>
      <c r="D82" s="3" t="s">
        <v>529</v>
      </c>
      <c r="E82" s="545" t="s">
        <v>257</v>
      </c>
      <c r="F82" s="546">
        <v>24.103</v>
      </c>
      <c r="G82" s="546">
        <v>30.208</v>
      </c>
      <c r="H82" s="546">
        <v>39.327</v>
      </c>
      <c r="I82" s="546">
        <v>41.682</v>
      </c>
      <c r="J82" s="546">
        <v>48.089</v>
      </c>
      <c r="K82" s="546">
        <v>48.667</v>
      </c>
      <c r="L82" s="546">
        <v>40.802</v>
      </c>
      <c r="M82" s="51">
        <f t="shared" si="1"/>
        <v>-16.16084821336841</v>
      </c>
    </row>
    <row r="83" spans="1:13" ht="12.75" customHeight="1">
      <c r="A83" s="22"/>
      <c r="B83" s="525">
        <v>76</v>
      </c>
      <c r="C83" s="149"/>
      <c r="D83" s="539" t="s">
        <v>662</v>
      </c>
      <c r="E83" s="93" t="s">
        <v>265</v>
      </c>
      <c r="F83" s="547">
        <v>32.937</v>
      </c>
      <c r="G83" s="547">
        <v>32.253</v>
      </c>
      <c r="H83" s="547">
        <v>33.373</v>
      </c>
      <c r="I83" s="547">
        <v>34.832</v>
      </c>
      <c r="J83" s="547">
        <v>36.763</v>
      </c>
      <c r="K83" s="547">
        <v>39.189</v>
      </c>
      <c r="L83" s="547">
        <v>40.637</v>
      </c>
      <c r="M83" s="61">
        <f t="shared" si="1"/>
        <v>3.694914389241873</v>
      </c>
    </row>
    <row r="84" spans="1:13" ht="12.75" customHeight="1">
      <c r="A84" s="22"/>
      <c r="B84" s="525">
        <v>77</v>
      </c>
      <c r="C84" s="544"/>
      <c r="D84" s="3" t="s">
        <v>534</v>
      </c>
      <c r="E84" s="545" t="s">
        <v>254</v>
      </c>
      <c r="F84" s="546">
        <v>32.431</v>
      </c>
      <c r="G84" s="546">
        <v>37.199</v>
      </c>
      <c r="H84" s="546">
        <v>43.829</v>
      </c>
      <c r="I84" s="546">
        <v>46.314</v>
      </c>
      <c r="J84" s="546">
        <v>47.016</v>
      </c>
      <c r="K84" s="546">
        <v>44.524</v>
      </c>
      <c r="L84" s="546">
        <v>40.52</v>
      </c>
      <c r="M84" s="51">
        <f t="shared" si="1"/>
        <v>-8.992902704159548</v>
      </c>
    </row>
    <row r="85" spans="1:13" ht="12.75" customHeight="1">
      <c r="A85" s="22"/>
      <c r="B85" s="525">
        <v>78</v>
      </c>
      <c r="C85" s="149"/>
      <c r="D85" s="539" t="s">
        <v>524</v>
      </c>
      <c r="E85" s="93" t="s">
        <v>238</v>
      </c>
      <c r="F85" s="547"/>
      <c r="G85" s="547"/>
      <c r="H85" s="547"/>
      <c r="I85" s="547"/>
      <c r="J85" s="547">
        <v>37.435</v>
      </c>
      <c r="K85" s="547">
        <v>42.553</v>
      </c>
      <c r="L85" s="547">
        <v>40.182</v>
      </c>
      <c r="M85" s="61">
        <f t="shared" si="1"/>
        <v>-5.571875073437809</v>
      </c>
    </row>
    <row r="86" spans="1:13" ht="12.75" customHeight="1">
      <c r="A86" s="22"/>
      <c r="B86" s="525">
        <v>79</v>
      </c>
      <c r="C86" s="544"/>
      <c r="D86" s="3" t="s">
        <v>531</v>
      </c>
      <c r="E86" s="545" t="s">
        <v>257</v>
      </c>
      <c r="F86" s="546">
        <v>40.672</v>
      </c>
      <c r="G86" s="546">
        <v>41.187</v>
      </c>
      <c r="H86" s="546">
        <v>42.007</v>
      </c>
      <c r="I86" s="546">
        <v>43.34</v>
      </c>
      <c r="J86" s="546">
        <v>46.752</v>
      </c>
      <c r="K86" s="546">
        <v>48.326</v>
      </c>
      <c r="L86" s="546">
        <v>39.574</v>
      </c>
      <c r="M86" s="51">
        <f t="shared" si="1"/>
        <v>-18.11033398170757</v>
      </c>
    </row>
    <row r="87" spans="1:13" ht="12.75" customHeight="1">
      <c r="A87" s="22"/>
      <c r="B87" s="525">
        <v>80</v>
      </c>
      <c r="C87" s="149"/>
      <c r="D87" s="539" t="s">
        <v>536</v>
      </c>
      <c r="E87" s="93" t="s">
        <v>258</v>
      </c>
      <c r="F87" s="547">
        <v>36.668</v>
      </c>
      <c r="G87" s="547">
        <v>33.914</v>
      </c>
      <c r="H87" s="547">
        <v>36.748</v>
      </c>
      <c r="I87" s="547">
        <v>38.574</v>
      </c>
      <c r="J87" s="547">
        <v>39.224</v>
      </c>
      <c r="K87" s="547">
        <v>40.531</v>
      </c>
      <c r="L87" s="547">
        <v>38.451</v>
      </c>
      <c r="M87" s="61">
        <f t="shared" si="1"/>
        <v>-5.131874367767878</v>
      </c>
    </row>
    <row r="88" spans="1:13" ht="12.75" customHeight="1">
      <c r="A88" s="22"/>
      <c r="B88" s="525">
        <v>81</v>
      </c>
      <c r="C88" s="544"/>
      <c r="D88" s="3" t="s">
        <v>663</v>
      </c>
      <c r="E88" s="545" t="s">
        <v>85</v>
      </c>
      <c r="F88" s="546">
        <v>43.438</v>
      </c>
      <c r="G88" s="546">
        <v>36.014</v>
      </c>
      <c r="H88" s="546">
        <v>40.329</v>
      </c>
      <c r="I88" s="546">
        <v>40.62</v>
      </c>
      <c r="J88" s="546">
        <v>41.886</v>
      </c>
      <c r="K88" s="546">
        <v>42.777</v>
      </c>
      <c r="L88" s="546">
        <v>38.368</v>
      </c>
      <c r="M88" s="51">
        <f t="shared" si="1"/>
        <v>-10.306940645674075</v>
      </c>
    </row>
    <row r="89" spans="1:13" ht="12.75" customHeight="1">
      <c r="A89" s="22"/>
      <c r="B89" s="600">
        <v>82</v>
      </c>
      <c r="C89" s="351"/>
      <c r="D89" s="134" t="s">
        <v>664</v>
      </c>
      <c r="E89" s="260" t="s">
        <v>260</v>
      </c>
      <c r="F89" s="601">
        <v>27.058</v>
      </c>
      <c r="G89" s="601">
        <v>34.157</v>
      </c>
      <c r="H89" s="601">
        <v>47.721</v>
      </c>
      <c r="I89" s="601">
        <v>51.876</v>
      </c>
      <c r="J89" s="601">
        <v>55.13</v>
      </c>
      <c r="K89" s="601">
        <v>35.225</v>
      </c>
      <c r="L89" s="601">
        <v>38.298</v>
      </c>
      <c r="M89" s="266">
        <f t="shared" si="1"/>
        <v>8.723917672107873</v>
      </c>
    </row>
    <row r="90" ht="12.75" customHeight="1"/>
    <row r="91" spans="4:13" ht="15" customHeight="1">
      <c r="D91" s="763" t="s">
        <v>376</v>
      </c>
      <c r="E91" s="763"/>
      <c r="F91" s="763"/>
      <c r="G91" s="763"/>
      <c r="H91" s="763"/>
      <c r="I91" s="763"/>
      <c r="J91" s="763"/>
      <c r="K91" s="763"/>
      <c r="L91" s="763"/>
      <c r="M91" s="763"/>
    </row>
    <row r="92" ht="12.75" customHeight="1">
      <c r="D92" s="325" t="s">
        <v>665</v>
      </c>
    </row>
  </sheetData>
  <mergeCells count="5">
    <mergeCell ref="D91:M91"/>
    <mergeCell ref="B5:B7"/>
    <mergeCell ref="D4:J4"/>
    <mergeCell ref="C2:M2"/>
    <mergeCell ref="C3:M3"/>
  </mergeCells>
  <printOptions horizontalCentered="1"/>
  <pageMargins left="0.6692913385826772" right="0.6692913385826772" top="0.17" bottom="0.2755905511811024"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102">
    <pageSetUpPr fitToPage="1"/>
  </sheetPr>
  <dimension ref="A1:AF43"/>
  <sheetViews>
    <sheetView workbookViewId="0" topLeftCell="A1">
      <selection activeCell="AJ20" sqref="AJ20"/>
    </sheetView>
  </sheetViews>
  <sheetFormatPr defaultColWidth="9.140625" defaultRowHeight="12.75"/>
  <cols>
    <col min="1" max="1" width="4.00390625" style="0" customWidth="1"/>
    <col min="2" max="3" width="6.7109375" style="0" hidden="1" customWidth="1"/>
    <col min="4" max="4" width="7.57421875" style="0" hidden="1" customWidth="1"/>
    <col min="5" max="7" width="6.7109375" style="0" customWidth="1"/>
    <col min="8" max="10" width="6.7109375" style="0" hidden="1" customWidth="1"/>
    <col min="11" max="11" width="6.7109375" style="0" customWidth="1"/>
    <col min="12" max="12" width="7.00390625" style="0" customWidth="1"/>
    <col min="13" max="13" width="6.7109375" style="0" customWidth="1"/>
    <col min="14" max="15" width="5.7109375" style="0" hidden="1" customWidth="1"/>
    <col min="16" max="16" width="6.7109375" style="0" hidden="1" customWidth="1"/>
    <col min="17" max="19" width="6.7109375" style="0" customWidth="1"/>
    <col min="20" max="21" width="5.7109375" style="0" hidden="1" customWidth="1"/>
    <col min="22" max="22" width="6.7109375" style="0" hidden="1" customWidth="1"/>
    <col min="23" max="25" width="6.7109375" style="0" customWidth="1"/>
    <col min="26" max="27" width="5.7109375" style="0" hidden="1" customWidth="1"/>
    <col min="28" max="28" width="6.7109375" style="0" hidden="1" customWidth="1"/>
    <col min="29" max="31" width="6.7109375" style="0" customWidth="1"/>
    <col min="32" max="32" width="4.00390625" style="0" customWidth="1"/>
  </cols>
  <sheetData>
    <row r="1" spans="1:32" ht="14.25" customHeight="1">
      <c r="A1" s="35"/>
      <c r="B1" s="19"/>
      <c r="C1" s="19"/>
      <c r="D1" s="19"/>
      <c r="E1" s="19"/>
      <c r="F1" s="19"/>
      <c r="G1" s="19"/>
      <c r="H1" s="19"/>
      <c r="I1" s="19"/>
      <c r="J1" s="19"/>
      <c r="K1" s="19"/>
      <c r="L1" s="681"/>
      <c r="M1" s="19"/>
      <c r="AF1" s="36" t="s">
        <v>603</v>
      </c>
    </row>
    <row r="2" spans="1:32" ht="30" customHeight="1">
      <c r="A2" s="784" t="s">
        <v>235</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row>
    <row r="3" spans="1:32" ht="12.75" customHeight="1">
      <c r="A3" s="280"/>
      <c r="B3" s="746" t="s">
        <v>443</v>
      </c>
      <c r="C3" s="747"/>
      <c r="D3" s="747"/>
      <c r="E3" s="747"/>
      <c r="F3" s="747"/>
      <c r="G3" s="747"/>
      <c r="H3" s="747"/>
      <c r="I3" s="747"/>
      <c r="J3" s="747"/>
      <c r="K3" s="747"/>
      <c r="L3" s="747"/>
      <c r="M3" s="748"/>
      <c r="N3" s="746" t="s">
        <v>444</v>
      </c>
      <c r="O3" s="747"/>
      <c r="P3" s="747"/>
      <c r="Q3" s="747"/>
      <c r="R3" s="747"/>
      <c r="S3" s="747"/>
      <c r="T3" s="747"/>
      <c r="U3" s="747"/>
      <c r="V3" s="747"/>
      <c r="W3" s="747"/>
      <c r="X3" s="747"/>
      <c r="Y3" s="748"/>
      <c r="Z3" s="749" t="s">
        <v>572</v>
      </c>
      <c r="AA3" s="732"/>
      <c r="AB3" s="732"/>
      <c r="AC3" s="732"/>
      <c r="AD3" s="732"/>
      <c r="AE3" s="733"/>
      <c r="AF3" s="133"/>
    </row>
    <row r="4" spans="1:32" ht="20.25" customHeight="1">
      <c r="A4" s="280"/>
      <c r="B4" s="737" t="s">
        <v>445</v>
      </c>
      <c r="C4" s="738"/>
      <c r="D4" s="738"/>
      <c r="E4" s="738"/>
      <c r="F4" s="738"/>
      <c r="G4" s="738"/>
      <c r="H4" s="738"/>
      <c r="I4" s="738"/>
      <c r="J4" s="738"/>
      <c r="K4" s="738"/>
      <c r="L4" s="738"/>
      <c r="M4" s="739"/>
      <c r="N4" s="737" t="s">
        <v>446</v>
      </c>
      <c r="O4" s="738"/>
      <c r="P4" s="738"/>
      <c r="Q4" s="738"/>
      <c r="R4" s="738"/>
      <c r="S4" s="738"/>
      <c r="T4" s="738"/>
      <c r="U4" s="738"/>
      <c r="V4" s="738"/>
      <c r="W4" s="738"/>
      <c r="X4" s="738"/>
      <c r="Y4" s="739"/>
      <c r="Z4" s="734"/>
      <c r="AA4" s="735"/>
      <c r="AB4" s="735"/>
      <c r="AC4" s="735"/>
      <c r="AD4" s="735"/>
      <c r="AE4" s="736"/>
      <c r="AF4" s="133"/>
    </row>
    <row r="5" spans="1:32" ht="12.75">
      <c r="A5" s="280"/>
      <c r="B5" s="743" t="s">
        <v>447</v>
      </c>
      <c r="C5" s="744"/>
      <c r="D5" s="744"/>
      <c r="E5" s="744"/>
      <c r="F5" s="744"/>
      <c r="G5" s="745"/>
      <c r="H5" s="720" t="s">
        <v>448</v>
      </c>
      <c r="I5" s="744"/>
      <c r="J5" s="744"/>
      <c r="K5" s="744"/>
      <c r="L5" s="744"/>
      <c r="M5" s="721"/>
      <c r="N5" s="743" t="s">
        <v>447</v>
      </c>
      <c r="O5" s="744"/>
      <c r="P5" s="744"/>
      <c r="Q5" s="744"/>
      <c r="R5" s="744"/>
      <c r="S5" s="745"/>
      <c r="T5" s="720" t="s">
        <v>448</v>
      </c>
      <c r="U5" s="744"/>
      <c r="V5" s="744"/>
      <c r="W5" s="744"/>
      <c r="X5" s="744"/>
      <c r="Y5" s="721"/>
      <c r="Z5" s="743" t="s">
        <v>447</v>
      </c>
      <c r="AA5" s="744"/>
      <c r="AB5" s="744"/>
      <c r="AC5" s="744"/>
      <c r="AD5" s="744"/>
      <c r="AE5" s="721"/>
      <c r="AF5" s="133"/>
    </row>
    <row r="6" spans="1:32" ht="12.75">
      <c r="A6" s="281"/>
      <c r="B6" s="96">
        <v>2004</v>
      </c>
      <c r="C6" s="114">
        <v>2005</v>
      </c>
      <c r="D6" s="114">
        <v>2006</v>
      </c>
      <c r="E6" s="114">
        <v>2007</v>
      </c>
      <c r="F6" s="114">
        <v>2008</v>
      </c>
      <c r="G6" s="285">
        <v>2009</v>
      </c>
      <c r="H6" s="114">
        <v>2004</v>
      </c>
      <c r="I6" s="114">
        <v>2005</v>
      </c>
      <c r="J6" s="114">
        <v>2006</v>
      </c>
      <c r="K6" s="114">
        <v>2007</v>
      </c>
      <c r="L6" s="114">
        <v>2008</v>
      </c>
      <c r="M6" s="115">
        <v>2009</v>
      </c>
      <c r="N6" s="96">
        <v>2004</v>
      </c>
      <c r="O6" s="114">
        <v>2005</v>
      </c>
      <c r="P6" s="114">
        <v>2006</v>
      </c>
      <c r="Q6" s="114">
        <v>2007</v>
      </c>
      <c r="R6" s="114">
        <v>2008</v>
      </c>
      <c r="S6" s="285">
        <v>2009</v>
      </c>
      <c r="T6" s="114">
        <v>2004</v>
      </c>
      <c r="U6" s="114">
        <v>2005</v>
      </c>
      <c r="V6" s="114">
        <v>2006</v>
      </c>
      <c r="W6" s="114">
        <v>2007</v>
      </c>
      <c r="X6" s="114">
        <v>2008</v>
      </c>
      <c r="Y6" s="115">
        <v>2009</v>
      </c>
      <c r="Z6" s="96">
        <v>2004</v>
      </c>
      <c r="AA6" s="114">
        <v>2005</v>
      </c>
      <c r="AB6" s="114">
        <v>2006</v>
      </c>
      <c r="AC6" s="114">
        <v>2007</v>
      </c>
      <c r="AD6" s="114">
        <v>2008</v>
      </c>
      <c r="AE6" s="115">
        <v>2009</v>
      </c>
      <c r="AF6" s="282"/>
    </row>
    <row r="7" spans="1:32" ht="12.75">
      <c r="A7" s="152" t="s">
        <v>449</v>
      </c>
      <c r="B7" s="159"/>
      <c r="C7" s="161"/>
      <c r="D7" s="161"/>
      <c r="E7" s="161"/>
      <c r="F7" s="161">
        <v>203445</v>
      </c>
      <c r="G7" s="286">
        <v>198050</v>
      </c>
      <c r="H7" s="161"/>
      <c r="I7" s="374"/>
      <c r="J7" s="374"/>
      <c r="K7" s="374"/>
      <c r="L7" s="374">
        <v>201678</v>
      </c>
      <c r="M7" s="283">
        <v>194908</v>
      </c>
      <c r="N7" s="159"/>
      <c r="O7" s="161"/>
      <c r="P7" s="161"/>
      <c r="Q7" s="161"/>
      <c r="R7" s="161"/>
      <c r="S7" s="286"/>
      <c r="T7" s="161"/>
      <c r="U7" s="374"/>
      <c r="V7" s="374"/>
      <c r="W7" s="374"/>
      <c r="X7" s="374"/>
      <c r="Y7" s="283"/>
      <c r="Z7" s="404"/>
      <c r="AA7" s="376"/>
      <c r="AB7" s="376"/>
      <c r="AC7" s="376"/>
      <c r="AD7" s="376"/>
      <c r="AE7" s="682"/>
      <c r="AF7" s="152" t="s">
        <v>449</v>
      </c>
    </row>
    <row r="8" spans="1:32" ht="12.75">
      <c r="A8" s="153" t="s">
        <v>450</v>
      </c>
      <c r="B8" s="162">
        <v>196967</v>
      </c>
      <c r="C8" s="163">
        <v>186520</v>
      </c>
      <c r="D8" s="163">
        <v>191959</v>
      </c>
      <c r="E8" s="163">
        <v>193749</v>
      </c>
      <c r="F8" s="163">
        <v>193051</v>
      </c>
      <c r="G8" s="287">
        <v>187955</v>
      </c>
      <c r="H8" s="163"/>
      <c r="I8" s="375"/>
      <c r="J8" s="375"/>
      <c r="K8" s="375"/>
      <c r="L8" s="375">
        <v>191443</v>
      </c>
      <c r="M8" s="284">
        <v>184765</v>
      </c>
      <c r="N8" s="162"/>
      <c r="O8" s="163"/>
      <c r="P8" s="163"/>
      <c r="Q8" s="163"/>
      <c r="R8" s="163"/>
      <c r="S8" s="287"/>
      <c r="T8" s="163"/>
      <c r="U8" s="375"/>
      <c r="V8" s="375"/>
      <c r="W8" s="375"/>
      <c r="X8" s="375"/>
      <c r="Y8" s="284"/>
      <c r="Z8" s="405"/>
      <c r="AA8" s="377"/>
      <c r="AB8" s="377"/>
      <c r="AC8" s="377"/>
      <c r="AD8" s="377"/>
      <c r="AE8" s="683"/>
      <c r="AF8" s="153" t="s">
        <v>450</v>
      </c>
    </row>
    <row r="9" spans="1:32" ht="12.75">
      <c r="A9" s="154" t="s">
        <v>362</v>
      </c>
      <c r="B9" s="164"/>
      <c r="C9" s="165"/>
      <c r="D9" s="165"/>
      <c r="E9" s="165"/>
      <c r="F9" s="165">
        <v>10394</v>
      </c>
      <c r="G9" s="165">
        <v>10095</v>
      </c>
      <c r="H9" s="165"/>
      <c r="I9" s="165"/>
      <c r="J9" s="165"/>
      <c r="K9" s="165"/>
      <c r="L9" s="165">
        <v>10235</v>
      </c>
      <c r="M9" s="548">
        <v>10143</v>
      </c>
      <c r="N9" s="164"/>
      <c r="O9" s="165"/>
      <c r="P9" s="165"/>
      <c r="Q9" s="165"/>
      <c r="R9" s="165"/>
      <c r="S9" s="288"/>
      <c r="T9" s="165"/>
      <c r="U9" s="165"/>
      <c r="V9" s="165"/>
      <c r="W9" s="165"/>
      <c r="X9" s="165"/>
      <c r="Y9" s="548"/>
      <c r="Z9" s="406"/>
      <c r="AA9" s="378"/>
      <c r="AB9" s="378"/>
      <c r="AC9" s="378"/>
      <c r="AD9" s="378"/>
      <c r="AE9" s="684"/>
      <c r="AF9" s="154" t="s">
        <v>362</v>
      </c>
    </row>
    <row r="10" spans="1:32" ht="12.75">
      <c r="A10" s="156" t="s">
        <v>255</v>
      </c>
      <c r="B10" s="379">
        <v>366</v>
      </c>
      <c r="C10" s="380">
        <v>391</v>
      </c>
      <c r="D10" s="380">
        <v>375</v>
      </c>
      <c r="E10" s="380">
        <v>378</v>
      </c>
      <c r="F10" s="380">
        <v>333</v>
      </c>
      <c r="G10" s="410">
        <v>276</v>
      </c>
      <c r="H10" s="380">
        <v>378</v>
      </c>
      <c r="I10" s="381">
        <v>391</v>
      </c>
      <c r="J10" s="381">
        <v>374</v>
      </c>
      <c r="K10" s="381">
        <v>381</v>
      </c>
      <c r="L10" s="381">
        <v>339</v>
      </c>
      <c r="M10" s="382">
        <v>290</v>
      </c>
      <c r="N10" s="379">
        <v>21</v>
      </c>
      <c r="O10" s="380">
        <v>70</v>
      </c>
      <c r="P10" s="380">
        <v>70</v>
      </c>
      <c r="Q10" s="380">
        <v>75</v>
      </c>
      <c r="R10" s="380">
        <v>63</v>
      </c>
      <c r="S10" s="410">
        <v>94</v>
      </c>
      <c r="T10" s="380">
        <v>22</v>
      </c>
      <c r="U10" s="381">
        <v>71</v>
      </c>
      <c r="V10" s="381">
        <v>71</v>
      </c>
      <c r="W10" s="381">
        <v>76</v>
      </c>
      <c r="X10" s="381">
        <v>64</v>
      </c>
      <c r="Y10" s="382">
        <v>91</v>
      </c>
      <c r="Z10" s="407"/>
      <c r="AA10" s="383"/>
      <c r="AB10" s="383"/>
      <c r="AC10" s="383"/>
      <c r="AD10" s="383"/>
      <c r="AE10" s="685"/>
      <c r="AF10" s="156" t="s">
        <v>255</v>
      </c>
    </row>
    <row r="11" spans="1:32" ht="12.75" customHeight="1">
      <c r="A11" s="155" t="s">
        <v>238</v>
      </c>
      <c r="B11" s="384"/>
      <c r="C11" s="385"/>
      <c r="D11" s="385"/>
      <c r="E11" s="385">
        <v>5</v>
      </c>
      <c r="F11" s="385">
        <v>4</v>
      </c>
      <c r="G11" s="409">
        <v>0</v>
      </c>
      <c r="H11" s="385"/>
      <c r="I11" s="386"/>
      <c r="J11" s="386"/>
      <c r="K11" s="386">
        <v>5</v>
      </c>
      <c r="L11" s="386">
        <v>4</v>
      </c>
      <c r="M11" s="387">
        <v>0</v>
      </c>
      <c r="N11" s="384"/>
      <c r="O11" s="385"/>
      <c r="P11" s="385"/>
      <c r="Q11" s="385">
        <v>0</v>
      </c>
      <c r="R11" s="385"/>
      <c r="S11" s="409">
        <v>0</v>
      </c>
      <c r="T11" s="385"/>
      <c r="U11" s="386"/>
      <c r="V11" s="386"/>
      <c r="W11" s="386"/>
      <c r="X11" s="386"/>
      <c r="Y11" s="387"/>
      <c r="Z11" s="408"/>
      <c r="AA11" s="388"/>
      <c r="AB11" s="388"/>
      <c r="AC11" s="388">
        <v>19</v>
      </c>
      <c r="AD11" s="388">
        <v>21</v>
      </c>
      <c r="AE11" s="633">
        <v>21</v>
      </c>
      <c r="AF11" s="155" t="s">
        <v>238</v>
      </c>
    </row>
    <row r="12" spans="1:32" ht="12.75">
      <c r="A12" s="156" t="s">
        <v>240</v>
      </c>
      <c r="B12" s="379"/>
      <c r="C12" s="380"/>
      <c r="D12" s="380"/>
      <c r="E12" s="380"/>
      <c r="F12" s="380"/>
      <c r="G12" s="410"/>
      <c r="H12" s="380"/>
      <c r="I12" s="381"/>
      <c r="J12" s="381"/>
      <c r="K12" s="381"/>
      <c r="L12" s="381"/>
      <c r="M12" s="382"/>
      <c r="N12" s="379"/>
      <c r="O12" s="380"/>
      <c r="P12" s="380"/>
      <c r="Q12" s="380"/>
      <c r="R12" s="380"/>
      <c r="S12" s="410"/>
      <c r="T12" s="380"/>
      <c r="U12" s="381"/>
      <c r="V12" s="381"/>
      <c r="W12" s="381"/>
      <c r="X12" s="381"/>
      <c r="Y12" s="382"/>
      <c r="Z12" s="407"/>
      <c r="AA12" s="383"/>
      <c r="AB12" s="383"/>
      <c r="AC12" s="383"/>
      <c r="AD12" s="383"/>
      <c r="AE12" s="685"/>
      <c r="AF12" s="156" t="s">
        <v>240</v>
      </c>
    </row>
    <row r="13" spans="1:32" ht="12.75">
      <c r="A13" s="155" t="s">
        <v>251</v>
      </c>
      <c r="B13" s="384">
        <v>24194</v>
      </c>
      <c r="C13" s="385">
        <v>23841</v>
      </c>
      <c r="D13" s="385">
        <v>23937</v>
      </c>
      <c r="E13" s="385">
        <v>24057</v>
      </c>
      <c r="F13" s="385">
        <v>23172</v>
      </c>
      <c r="G13" s="409">
        <v>21604</v>
      </c>
      <c r="H13" s="385">
        <v>24156</v>
      </c>
      <c r="I13" s="386">
        <v>23837</v>
      </c>
      <c r="J13" s="386">
        <v>23945</v>
      </c>
      <c r="K13" s="386">
        <v>24063</v>
      </c>
      <c r="L13" s="386">
        <v>23170</v>
      </c>
      <c r="M13" s="387">
        <v>21548</v>
      </c>
      <c r="N13" s="384">
        <v>104</v>
      </c>
      <c r="O13" s="385">
        <v>122</v>
      </c>
      <c r="P13" s="385">
        <v>131</v>
      </c>
      <c r="Q13" s="385">
        <v>144</v>
      </c>
      <c r="R13" s="385">
        <v>157</v>
      </c>
      <c r="S13" s="409">
        <v>209</v>
      </c>
      <c r="T13" s="385">
        <v>102</v>
      </c>
      <c r="U13" s="386">
        <v>124</v>
      </c>
      <c r="V13" s="386">
        <v>132</v>
      </c>
      <c r="W13" s="386">
        <v>145</v>
      </c>
      <c r="X13" s="386">
        <v>158</v>
      </c>
      <c r="Y13" s="387">
        <v>199</v>
      </c>
      <c r="Z13" s="384">
        <v>188</v>
      </c>
      <c r="AA13" s="385">
        <v>228</v>
      </c>
      <c r="AB13" s="385">
        <v>232</v>
      </c>
      <c r="AC13" s="385">
        <v>258</v>
      </c>
      <c r="AD13" s="385">
        <v>294</v>
      </c>
      <c r="AE13" s="686">
        <v>309</v>
      </c>
      <c r="AF13" s="155" t="s">
        <v>251</v>
      </c>
    </row>
    <row r="14" spans="1:32" ht="12.75">
      <c r="A14" s="156" t="s">
        <v>256</v>
      </c>
      <c r="B14" s="379">
        <v>14640</v>
      </c>
      <c r="C14" s="380">
        <v>14483</v>
      </c>
      <c r="D14" s="380">
        <v>14309</v>
      </c>
      <c r="E14" s="380">
        <v>14766</v>
      </c>
      <c r="F14" s="380">
        <v>14113</v>
      </c>
      <c r="G14" s="410">
        <v>14296</v>
      </c>
      <c r="H14" s="380">
        <v>14815</v>
      </c>
      <c r="I14" s="381">
        <v>14622</v>
      </c>
      <c r="J14" s="381">
        <v>14514</v>
      </c>
      <c r="K14" s="381">
        <v>14951</v>
      </c>
      <c r="L14" s="381">
        <v>14111</v>
      </c>
      <c r="M14" s="382">
        <v>14417</v>
      </c>
      <c r="N14" s="379">
        <v>178</v>
      </c>
      <c r="O14" s="380">
        <v>194</v>
      </c>
      <c r="P14" s="380">
        <v>219</v>
      </c>
      <c r="Q14" s="380">
        <v>264</v>
      </c>
      <c r="R14" s="380">
        <v>372</v>
      </c>
      <c r="S14" s="410">
        <v>454</v>
      </c>
      <c r="T14" s="380">
        <v>182</v>
      </c>
      <c r="U14" s="381">
        <v>191</v>
      </c>
      <c r="V14" s="381">
        <v>213</v>
      </c>
      <c r="W14" s="381">
        <v>219</v>
      </c>
      <c r="X14" s="381">
        <v>349</v>
      </c>
      <c r="Y14" s="382">
        <v>407</v>
      </c>
      <c r="Z14" s="407"/>
      <c r="AA14" s="383"/>
      <c r="AB14" s="383"/>
      <c r="AC14" s="383"/>
      <c r="AD14" s="383"/>
      <c r="AE14" s="685"/>
      <c r="AF14" s="156" t="s">
        <v>256</v>
      </c>
    </row>
    <row r="15" spans="1:32" ht="12.75">
      <c r="A15" s="155" t="s">
        <v>241</v>
      </c>
      <c r="B15" s="384">
        <v>3231</v>
      </c>
      <c r="C15" s="385">
        <v>4330</v>
      </c>
      <c r="D15" s="385">
        <v>4287</v>
      </c>
      <c r="E15" s="385">
        <v>4323</v>
      </c>
      <c r="F15" s="385">
        <v>4585</v>
      </c>
      <c r="G15" s="409">
        <v>4556</v>
      </c>
      <c r="H15" s="385">
        <v>3221</v>
      </c>
      <c r="I15" s="386">
        <v>4308</v>
      </c>
      <c r="J15" s="386">
        <v>4259</v>
      </c>
      <c r="K15" s="386">
        <v>4342</v>
      </c>
      <c r="L15" s="386">
        <v>4605</v>
      </c>
      <c r="M15" s="387">
        <v>4584</v>
      </c>
      <c r="N15" s="384"/>
      <c r="O15" s="385"/>
      <c r="P15" s="385"/>
      <c r="Q15" s="385"/>
      <c r="R15" s="385"/>
      <c r="S15" s="409"/>
      <c r="T15" s="385"/>
      <c r="U15" s="386"/>
      <c r="V15" s="386"/>
      <c r="W15" s="386"/>
      <c r="X15" s="386"/>
      <c r="Y15" s="387"/>
      <c r="Z15" s="384">
        <v>284</v>
      </c>
      <c r="AA15" s="385">
        <v>307</v>
      </c>
      <c r="AB15" s="385">
        <v>313</v>
      </c>
      <c r="AC15" s="385">
        <v>294</v>
      </c>
      <c r="AD15" s="385">
        <v>378</v>
      </c>
      <c r="AE15" s="686">
        <v>417</v>
      </c>
      <c r="AF15" s="155" t="s">
        <v>241</v>
      </c>
    </row>
    <row r="16" spans="1:32" ht="12.75">
      <c r="A16" s="156" t="s">
        <v>259</v>
      </c>
      <c r="B16" s="379">
        <v>1776</v>
      </c>
      <c r="C16" s="380">
        <v>1637</v>
      </c>
      <c r="D16" s="380">
        <v>1572</v>
      </c>
      <c r="E16" s="380">
        <v>1578</v>
      </c>
      <c r="F16" s="380">
        <v>1492</v>
      </c>
      <c r="G16" s="410">
        <v>1439</v>
      </c>
      <c r="H16" s="380">
        <v>1774</v>
      </c>
      <c r="I16" s="381">
        <v>1609</v>
      </c>
      <c r="J16" s="381">
        <v>1542</v>
      </c>
      <c r="K16" s="381">
        <v>1542</v>
      </c>
      <c r="L16" s="381">
        <v>1470</v>
      </c>
      <c r="M16" s="382">
        <v>1436</v>
      </c>
      <c r="N16" s="379">
        <v>0</v>
      </c>
      <c r="O16" s="380">
        <v>30</v>
      </c>
      <c r="P16" s="380">
        <v>93</v>
      </c>
      <c r="Q16" s="380">
        <v>104</v>
      </c>
      <c r="R16" s="380">
        <v>146</v>
      </c>
      <c r="S16" s="410">
        <v>2</v>
      </c>
      <c r="T16" s="380">
        <v>0</v>
      </c>
      <c r="U16" s="381"/>
      <c r="V16" s="381"/>
      <c r="W16" s="381"/>
      <c r="X16" s="381"/>
      <c r="Y16" s="382">
        <v>1</v>
      </c>
      <c r="Z16" s="379">
        <v>46</v>
      </c>
      <c r="AA16" s="380">
        <v>52</v>
      </c>
      <c r="AB16" s="380"/>
      <c r="AC16" s="380">
        <v>37</v>
      </c>
      <c r="AD16" s="380"/>
      <c r="AE16" s="687">
        <v>106</v>
      </c>
      <c r="AF16" s="156" t="s">
        <v>259</v>
      </c>
    </row>
    <row r="17" spans="1:32" ht="12.75">
      <c r="A17" s="155" t="s">
        <v>252</v>
      </c>
      <c r="B17" s="384">
        <v>48270</v>
      </c>
      <c r="C17" s="385">
        <v>42758</v>
      </c>
      <c r="D17" s="385">
        <v>45075</v>
      </c>
      <c r="E17" s="385">
        <v>45987</v>
      </c>
      <c r="F17" s="385">
        <v>45255</v>
      </c>
      <c r="G17" s="409">
        <v>43907</v>
      </c>
      <c r="H17" s="385">
        <v>48146</v>
      </c>
      <c r="I17" s="386">
        <v>42634</v>
      </c>
      <c r="J17" s="386">
        <v>44897</v>
      </c>
      <c r="K17" s="386">
        <v>45908</v>
      </c>
      <c r="L17" s="386">
        <v>45186</v>
      </c>
      <c r="M17" s="387">
        <v>43832</v>
      </c>
      <c r="N17" s="384">
        <v>215</v>
      </c>
      <c r="O17" s="385">
        <v>157</v>
      </c>
      <c r="P17" s="385">
        <v>216</v>
      </c>
      <c r="Q17" s="385">
        <v>263</v>
      </c>
      <c r="R17" s="385">
        <v>334</v>
      </c>
      <c r="S17" s="409">
        <v>303</v>
      </c>
      <c r="T17" s="385">
        <v>113</v>
      </c>
      <c r="U17" s="386">
        <v>518</v>
      </c>
      <c r="V17" s="386">
        <v>214</v>
      </c>
      <c r="W17" s="386">
        <v>265</v>
      </c>
      <c r="X17" s="386">
        <v>326</v>
      </c>
      <c r="Y17" s="387">
        <v>308</v>
      </c>
      <c r="Z17" s="408"/>
      <c r="AA17" s="388"/>
      <c r="AB17" s="388"/>
      <c r="AC17" s="388"/>
      <c r="AD17" s="388"/>
      <c r="AE17" s="633"/>
      <c r="AF17" s="155" t="s">
        <v>252</v>
      </c>
    </row>
    <row r="18" spans="1:32" ht="12.75">
      <c r="A18" s="156" t="s">
        <v>257</v>
      </c>
      <c r="B18" s="379">
        <v>10785</v>
      </c>
      <c r="C18" s="380">
        <v>11245</v>
      </c>
      <c r="D18" s="380">
        <v>10190</v>
      </c>
      <c r="E18" s="380">
        <v>10669</v>
      </c>
      <c r="F18" s="380">
        <v>10265</v>
      </c>
      <c r="G18" s="410">
        <v>9706</v>
      </c>
      <c r="H18" s="380">
        <v>10094</v>
      </c>
      <c r="I18" s="381">
        <v>10315</v>
      </c>
      <c r="J18" s="381">
        <v>10227</v>
      </c>
      <c r="K18" s="381">
        <v>10654</v>
      </c>
      <c r="L18" s="381">
        <v>10173</v>
      </c>
      <c r="M18" s="382">
        <v>9642</v>
      </c>
      <c r="N18" s="379">
        <v>596</v>
      </c>
      <c r="O18" s="380">
        <v>635</v>
      </c>
      <c r="P18" s="380">
        <v>1228</v>
      </c>
      <c r="Q18" s="380">
        <v>907</v>
      </c>
      <c r="R18" s="380">
        <v>1027</v>
      </c>
      <c r="S18" s="410">
        <v>1088</v>
      </c>
      <c r="T18" s="380">
        <v>220</v>
      </c>
      <c r="U18" s="381">
        <v>215</v>
      </c>
      <c r="V18" s="381">
        <v>521</v>
      </c>
      <c r="W18" s="381">
        <v>903</v>
      </c>
      <c r="X18" s="381">
        <v>1014</v>
      </c>
      <c r="Y18" s="382">
        <v>1022</v>
      </c>
      <c r="Z18" s="379">
        <v>614</v>
      </c>
      <c r="AA18" s="380">
        <v>828</v>
      </c>
      <c r="AB18" s="380">
        <v>1761</v>
      </c>
      <c r="AC18" s="380">
        <v>2910</v>
      </c>
      <c r="AD18" s="380">
        <v>3370</v>
      </c>
      <c r="AE18" s="687">
        <v>3597</v>
      </c>
      <c r="AF18" s="156" t="s">
        <v>257</v>
      </c>
    </row>
    <row r="19" spans="1:32" ht="12.75">
      <c r="A19" s="155" t="s">
        <v>258</v>
      </c>
      <c r="B19" s="384">
        <v>13376</v>
      </c>
      <c r="C19" s="385">
        <v>12722</v>
      </c>
      <c r="D19" s="385">
        <v>13094</v>
      </c>
      <c r="E19" s="385">
        <v>13306</v>
      </c>
      <c r="F19" s="385">
        <v>13323</v>
      </c>
      <c r="G19" s="409">
        <v>12413</v>
      </c>
      <c r="H19" s="385">
        <v>13460</v>
      </c>
      <c r="I19" s="386">
        <v>12829</v>
      </c>
      <c r="J19" s="386">
        <v>12999</v>
      </c>
      <c r="K19" s="386">
        <v>13280</v>
      </c>
      <c r="L19" s="386">
        <v>13187</v>
      </c>
      <c r="M19" s="387">
        <v>12321</v>
      </c>
      <c r="N19" s="384">
        <v>118</v>
      </c>
      <c r="O19" s="385">
        <v>127</v>
      </c>
      <c r="P19" s="385">
        <v>154</v>
      </c>
      <c r="Q19" s="385">
        <v>231</v>
      </c>
      <c r="R19" s="385">
        <v>156</v>
      </c>
      <c r="S19" s="409">
        <v>172</v>
      </c>
      <c r="T19" s="385">
        <v>114</v>
      </c>
      <c r="U19" s="386">
        <v>125</v>
      </c>
      <c r="V19" s="386">
        <v>155</v>
      </c>
      <c r="W19" s="386">
        <v>231</v>
      </c>
      <c r="X19" s="386">
        <v>147</v>
      </c>
      <c r="Y19" s="387">
        <v>160</v>
      </c>
      <c r="Z19" s="384">
        <v>1063</v>
      </c>
      <c r="AA19" s="385">
        <v>1080</v>
      </c>
      <c r="AB19" s="385">
        <v>1190</v>
      </c>
      <c r="AC19" s="385">
        <v>1246</v>
      </c>
      <c r="AD19" s="385">
        <v>1064</v>
      </c>
      <c r="AE19" s="686">
        <v>1398</v>
      </c>
      <c r="AF19" s="155" t="s">
        <v>258</v>
      </c>
    </row>
    <row r="20" spans="1:32" ht="12.75">
      <c r="A20" s="156" t="s">
        <v>260</v>
      </c>
      <c r="B20" s="379">
        <v>40923</v>
      </c>
      <c r="C20" s="380">
        <v>38537</v>
      </c>
      <c r="D20" s="380">
        <v>42875</v>
      </c>
      <c r="E20" s="380">
        <v>42285</v>
      </c>
      <c r="F20" s="380">
        <v>44761</v>
      </c>
      <c r="G20" s="410">
        <v>45315</v>
      </c>
      <c r="H20" s="380">
        <v>40820</v>
      </c>
      <c r="I20" s="381">
        <v>38393</v>
      </c>
      <c r="J20" s="381">
        <v>42934</v>
      </c>
      <c r="K20" s="381">
        <v>42317</v>
      </c>
      <c r="L20" s="381">
        <v>43643</v>
      </c>
      <c r="M20" s="382">
        <v>42642</v>
      </c>
      <c r="N20" s="379">
        <v>793</v>
      </c>
      <c r="O20" s="380">
        <v>939</v>
      </c>
      <c r="P20" s="380">
        <v>93</v>
      </c>
      <c r="Q20" s="380">
        <v>1189</v>
      </c>
      <c r="R20" s="380">
        <v>882</v>
      </c>
      <c r="S20" s="410">
        <v>2130</v>
      </c>
      <c r="T20" s="380">
        <v>780</v>
      </c>
      <c r="U20" s="381">
        <v>884</v>
      </c>
      <c r="V20" s="381">
        <v>81</v>
      </c>
      <c r="W20" s="381">
        <v>1179</v>
      </c>
      <c r="X20" s="381">
        <v>871</v>
      </c>
      <c r="Y20" s="382">
        <v>2248</v>
      </c>
      <c r="Z20" s="379">
        <v>2200</v>
      </c>
      <c r="AA20" s="380">
        <v>2178</v>
      </c>
      <c r="AB20" s="380">
        <v>3112</v>
      </c>
      <c r="AC20" s="380">
        <v>3181</v>
      </c>
      <c r="AD20" s="380">
        <v>1870</v>
      </c>
      <c r="AE20" s="687">
        <v>1444</v>
      </c>
      <c r="AF20" s="156" t="s">
        <v>260</v>
      </c>
    </row>
    <row r="21" spans="1:32" ht="12.75">
      <c r="A21" s="155" t="s">
        <v>239</v>
      </c>
      <c r="B21" s="384"/>
      <c r="C21" s="385"/>
      <c r="D21" s="385">
        <v>24</v>
      </c>
      <c r="E21" s="385">
        <v>1</v>
      </c>
      <c r="F21" s="385">
        <v>1</v>
      </c>
      <c r="G21" s="409">
        <v>1</v>
      </c>
      <c r="H21" s="385"/>
      <c r="I21" s="386"/>
      <c r="J21" s="386"/>
      <c r="K21" s="386"/>
      <c r="L21" s="386">
        <v>1</v>
      </c>
      <c r="M21" s="387"/>
      <c r="N21" s="384">
        <v>124</v>
      </c>
      <c r="O21" s="385">
        <v>97</v>
      </c>
      <c r="P21" s="385">
        <v>118</v>
      </c>
      <c r="Q21" s="385">
        <v>86</v>
      </c>
      <c r="R21" s="385">
        <v>73</v>
      </c>
      <c r="S21" s="409">
        <v>48</v>
      </c>
      <c r="T21" s="385">
        <v>123</v>
      </c>
      <c r="U21" s="386">
        <v>97</v>
      </c>
      <c r="V21" s="386">
        <v>86</v>
      </c>
      <c r="W21" s="386">
        <v>87</v>
      </c>
      <c r="X21" s="386">
        <v>74</v>
      </c>
      <c r="Y21" s="387">
        <v>48</v>
      </c>
      <c r="Z21" s="384">
        <v>130</v>
      </c>
      <c r="AA21" s="385">
        <v>2</v>
      </c>
      <c r="AB21" s="385">
        <v>223</v>
      </c>
      <c r="AC21" s="385">
        <v>253</v>
      </c>
      <c r="AD21" s="385">
        <v>227</v>
      </c>
      <c r="AE21" s="686">
        <v>225</v>
      </c>
      <c r="AF21" s="155" t="s">
        <v>239</v>
      </c>
    </row>
    <row r="22" spans="1:32" ht="12.75">
      <c r="A22" s="156" t="s">
        <v>243</v>
      </c>
      <c r="B22" s="379">
        <v>64</v>
      </c>
      <c r="C22" s="380">
        <v>68</v>
      </c>
      <c r="D22" s="380">
        <v>105</v>
      </c>
      <c r="E22" s="380">
        <v>179</v>
      </c>
      <c r="F22" s="380">
        <v>213</v>
      </c>
      <c r="G22" s="410">
        <v>290</v>
      </c>
      <c r="H22" s="380">
        <v>66</v>
      </c>
      <c r="I22" s="381">
        <v>75</v>
      </c>
      <c r="J22" s="381">
        <v>112</v>
      </c>
      <c r="K22" s="381">
        <v>183</v>
      </c>
      <c r="L22" s="381">
        <v>223</v>
      </c>
      <c r="M22" s="382">
        <v>302</v>
      </c>
      <c r="N22" s="379"/>
      <c r="O22" s="380"/>
      <c r="P22" s="380"/>
      <c r="Q22" s="380"/>
      <c r="R22" s="380"/>
      <c r="S22" s="410"/>
      <c r="T22" s="380"/>
      <c r="U22" s="381"/>
      <c r="V22" s="381"/>
      <c r="W22" s="381"/>
      <c r="X22" s="381"/>
      <c r="Y22" s="382"/>
      <c r="Z22" s="379">
        <v>63</v>
      </c>
      <c r="AA22" s="380">
        <v>48</v>
      </c>
      <c r="AB22" s="380">
        <v>41</v>
      </c>
      <c r="AC22" s="380">
        <v>65</v>
      </c>
      <c r="AD22" s="380">
        <v>51</v>
      </c>
      <c r="AE22" s="687">
        <v>67</v>
      </c>
      <c r="AF22" s="156" t="s">
        <v>243</v>
      </c>
    </row>
    <row r="23" spans="1:32" ht="12.75">
      <c r="A23" s="155" t="s">
        <v>244</v>
      </c>
      <c r="B23" s="384">
        <v>73</v>
      </c>
      <c r="C23" s="385">
        <v>82</v>
      </c>
      <c r="D23" s="385">
        <v>92</v>
      </c>
      <c r="E23" s="385">
        <v>104</v>
      </c>
      <c r="F23" s="385">
        <v>103</v>
      </c>
      <c r="G23" s="409">
        <v>99</v>
      </c>
      <c r="H23" s="385">
        <v>74</v>
      </c>
      <c r="I23" s="386">
        <v>85</v>
      </c>
      <c r="J23" s="386">
        <v>98</v>
      </c>
      <c r="K23" s="386">
        <v>108</v>
      </c>
      <c r="L23" s="386">
        <v>109</v>
      </c>
      <c r="M23" s="387">
        <v>106</v>
      </c>
      <c r="N23" s="384"/>
      <c r="O23" s="385"/>
      <c r="P23" s="385"/>
      <c r="Q23" s="385"/>
      <c r="R23" s="385"/>
      <c r="S23" s="409"/>
      <c r="T23" s="385"/>
      <c r="U23" s="386"/>
      <c r="V23" s="386"/>
      <c r="W23" s="386"/>
      <c r="X23" s="386"/>
      <c r="Y23" s="387"/>
      <c r="Z23" s="384">
        <v>14</v>
      </c>
      <c r="AA23" s="385">
        <v>24</v>
      </c>
      <c r="AB23" s="385">
        <v>25</v>
      </c>
      <c r="AC23" s="385">
        <v>37</v>
      </c>
      <c r="AD23" s="385">
        <v>32</v>
      </c>
      <c r="AE23" s="686">
        <v>34</v>
      </c>
      <c r="AF23" s="155" t="s">
        <v>244</v>
      </c>
    </row>
    <row r="24" spans="1:32" ht="12.75">
      <c r="A24" s="156" t="s">
        <v>261</v>
      </c>
      <c r="B24" s="379"/>
      <c r="C24" s="380"/>
      <c r="D24" s="380"/>
      <c r="E24" s="380"/>
      <c r="F24" s="380"/>
      <c r="G24" s="410"/>
      <c r="H24" s="380"/>
      <c r="I24" s="381"/>
      <c r="J24" s="381"/>
      <c r="K24" s="381"/>
      <c r="L24" s="381"/>
      <c r="M24" s="382"/>
      <c r="N24" s="379"/>
      <c r="O24" s="380"/>
      <c r="P24" s="380"/>
      <c r="Q24" s="380"/>
      <c r="R24" s="380"/>
      <c r="S24" s="410"/>
      <c r="T24" s="380"/>
      <c r="U24" s="381"/>
      <c r="V24" s="381"/>
      <c r="W24" s="381"/>
      <c r="X24" s="381"/>
      <c r="Y24" s="382"/>
      <c r="Z24" s="407"/>
      <c r="AA24" s="383"/>
      <c r="AB24" s="383"/>
      <c r="AC24" s="383"/>
      <c r="AD24" s="383"/>
      <c r="AE24" s="685"/>
      <c r="AF24" s="156" t="s">
        <v>261</v>
      </c>
    </row>
    <row r="25" spans="1:32" ht="12.75">
      <c r="A25" s="155" t="s">
        <v>242</v>
      </c>
      <c r="B25" s="384"/>
      <c r="C25" s="385"/>
      <c r="D25" s="385"/>
      <c r="E25" s="385"/>
      <c r="F25" s="385"/>
      <c r="G25" s="409"/>
      <c r="H25" s="385"/>
      <c r="I25" s="386"/>
      <c r="J25" s="386"/>
      <c r="K25" s="386"/>
      <c r="L25" s="386"/>
      <c r="M25" s="387"/>
      <c r="N25" s="384"/>
      <c r="O25" s="385"/>
      <c r="P25" s="385"/>
      <c r="Q25" s="385"/>
      <c r="R25" s="385"/>
      <c r="S25" s="409"/>
      <c r="T25" s="385"/>
      <c r="U25" s="386"/>
      <c r="V25" s="386"/>
      <c r="W25" s="386"/>
      <c r="X25" s="386"/>
      <c r="Y25" s="387"/>
      <c r="Z25" s="408"/>
      <c r="AA25" s="388"/>
      <c r="AB25" s="388"/>
      <c r="AC25" s="388"/>
      <c r="AD25" s="388"/>
      <c r="AE25" s="633"/>
      <c r="AF25" s="155" t="s">
        <v>242</v>
      </c>
    </row>
    <row r="26" spans="1:32" ht="12.75">
      <c r="A26" s="156" t="s">
        <v>245</v>
      </c>
      <c r="B26" s="379">
        <v>3605</v>
      </c>
      <c r="C26" s="380">
        <v>3545</v>
      </c>
      <c r="D26" s="380">
        <v>3652</v>
      </c>
      <c r="E26" s="380">
        <v>3893</v>
      </c>
      <c r="F26" s="380">
        <v>4148</v>
      </c>
      <c r="G26" s="410">
        <v>3886</v>
      </c>
      <c r="H26" s="380">
        <v>3605</v>
      </c>
      <c r="I26" s="381">
        <v>3545</v>
      </c>
      <c r="J26" s="381">
        <v>3652</v>
      </c>
      <c r="K26" s="381">
        <v>3891</v>
      </c>
      <c r="L26" s="381">
        <v>3955</v>
      </c>
      <c r="M26" s="382">
        <v>3885</v>
      </c>
      <c r="N26" s="379">
        <v>20</v>
      </c>
      <c r="O26" s="380">
        <v>7</v>
      </c>
      <c r="P26" s="380">
        <v>12</v>
      </c>
      <c r="Q26" s="380">
        <v>9</v>
      </c>
      <c r="R26" s="380">
        <v>14</v>
      </c>
      <c r="S26" s="410">
        <v>14</v>
      </c>
      <c r="T26" s="380">
        <v>20</v>
      </c>
      <c r="U26" s="381">
        <v>6</v>
      </c>
      <c r="V26" s="381">
        <v>11</v>
      </c>
      <c r="W26" s="381">
        <v>9</v>
      </c>
      <c r="X26" s="381">
        <v>14</v>
      </c>
      <c r="Y26" s="382">
        <v>14</v>
      </c>
      <c r="Z26" s="379">
        <v>251</v>
      </c>
      <c r="AA26" s="380">
        <v>307</v>
      </c>
      <c r="AB26" s="380"/>
      <c r="AC26" s="380">
        <v>472</v>
      </c>
      <c r="AD26" s="380">
        <v>528</v>
      </c>
      <c r="AE26" s="687">
        <v>414</v>
      </c>
      <c r="AF26" s="156" t="s">
        <v>245</v>
      </c>
    </row>
    <row r="27" spans="1:32" ht="12.75">
      <c r="A27" s="157" t="s">
        <v>253</v>
      </c>
      <c r="B27" s="384">
        <v>1006</v>
      </c>
      <c r="C27" s="385">
        <v>1058</v>
      </c>
      <c r="D27" s="385">
        <v>1053</v>
      </c>
      <c r="E27" s="385">
        <v>945</v>
      </c>
      <c r="F27" s="385">
        <v>977</v>
      </c>
      <c r="G27" s="409">
        <v>887</v>
      </c>
      <c r="H27" s="385">
        <v>1006</v>
      </c>
      <c r="I27" s="386">
        <v>1057</v>
      </c>
      <c r="J27" s="386">
        <v>1074</v>
      </c>
      <c r="K27" s="386">
        <v>925</v>
      </c>
      <c r="L27" s="386">
        <v>982</v>
      </c>
      <c r="M27" s="387">
        <v>854</v>
      </c>
      <c r="N27" s="384"/>
      <c r="O27" s="385"/>
      <c r="P27" s="385"/>
      <c r="Q27" s="385"/>
      <c r="R27" s="385"/>
      <c r="S27" s="409"/>
      <c r="T27" s="385"/>
      <c r="U27" s="386"/>
      <c r="V27" s="386"/>
      <c r="W27" s="386"/>
      <c r="X27" s="386"/>
      <c r="Y27" s="387"/>
      <c r="Z27" s="408"/>
      <c r="AA27" s="388"/>
      <c r="AB27" s="388"/>
      <c r="AC27" s="388"/>
      <c r="AD27" s="388"/>
      <c r="AE27" s="633"/>
      <c r="AF27" s="157" t="s">
        <v>253</v>
      </c>
    </row>
    <row r="28" spans="1:32" ht="12.75">
      <c r="A28" s="156" t="s">
        <v>262</v>
      </c>
      <c r="B28" s="379"/>
      <c r="C28" s="380"/>
      <c r="D28" s="380"/>
      <c r="E28" s="380"/>
      <c r="F28" s="380"/>
      <c r="G28" s="410"/>
      <c r="H28" s="380"/>
      <c r="I28" s="381"/>
      <c r="J28" s="381"/>
      <c r="K28" s="381"/>
      <c r="L28" s="381"/>
      <c r="M28" s="382"/>
      <c r="N28" s="379"/>
      <c r="O28" s="380"/>
      <c r="P28" s="380"/>
      <c r="Q28" s="380"/>
      <c r="R28" s="380"/>
      <c r="S28" s="410"/>
      <c r="T28" s="380"/>
      <c r="U28" s="381"/>
      <c r="V28" s="381"/>
      <c r="W28" s="381"/>
      <c r="X28" s="381"/>
      <c r="Y28" s="382"/>
      <c r="Z28" s="407"/>
      <c r="AA28" s="383"/>
      <c r="AB28" s="383"/>
      <c r="AC28" s="383"/>
      <c r="AD28" s="383"/>
      <c r="AE28" s="685"/>
      <c r="AF28" s="156" t="s">
        <v>262</v>
      </c>
    </row>
    <row r="29" spans="1:32" ht="12.75">
      <c r="A29" s="155" t="s">
        <v>246</v>
      </c>
      <c r="B29" s="384">
        <v>1030</v>
      </c>
      <c r="C29" s="385">
        <v>812</v>
      </c>
      <c r="D29" s="385">
        <v>875</v>
      </c>
      <c r="E29" s="385">
        <v>1218</v>
      </c>
      <c r="F29" s="385">
        <v>1325</v>
      </c>
      <c r="G29" s="409">
        <v>1238</v>
      </c>
      <c r="H29" s="385">
        <v>1001</v>
      </c>
      <c r="I29" s="386">
        <v>828</v>
      </c>
      <c r="J29" s="386">
        <v>861</v>
      </c>
      <c r="K29" s="386">
        <v>1238</v>
      </c>
      <c r="L29" s="386">
        <v>1322</v>
      </c>
      <c r="M29" s="387">
        <v>1243</v>
      </c>
      <c r="N29" s="384">
        <v>0</v>
      </c>
      <c r="O29" s="385">
        <v>0</v>
      </c>
      <c r="P29" s="385">
        <v>0</v>
      </c>
      <c r="Q29" s="385">
        <v>0</v>
      </c>
      <c r="R29" s="385">
        <v>0</v>
      </c>
      <c r="S29" s="409">
        <v>0</v>
      </c>
      <c r="T29" s="385">
        <v>0</v>
      </c>
      <c r="U29" s="386">
        <v>0</v>
      </c>
      <c r="V29" s="386">
        <v>0</v>
      </c>
      <c r="W29" s="386">
        <v>0</v>
      </c>
      <c r="X29" s="386">
        <v>0</v>
      </c>
      <c r="Y29" s="387">
        <v>0</v>
      </c>
      <c r="Z29" s="408"/>
      <c r="AA29" s="388"/>
      <c r="AB29" s="388"/>
      <c r="AC29" s="388"/>
      <c r="AD29" s="388"/>
      <c r="AE29" s="633"/>
      <c r="AF29" s="155" t="s">
        <v>246</v>
      </c>
    </row>
    <row r="30" spans="1:32" ht="12.75">
      <c r="A30" s="156" t="s">
        <v>263</v>
      </c>
      <c r="B30" s="379">
        <v>325</v>
      </c>
      <c r="C30" s="380">
        <v>332</v>
      </c>
      <c r="D30" s="380">
        <v>343</v>
      </c>
      <c r="E30" s="380">
        <v>368</v>
      </c>
      <c r="F30" s="380">
        <v>382</v>
      </c>
      <c r="G30" s="410">
        <v>416</v>
      </c>
      <c r="H30" s="380">
        <v>325</v>
      </c>
      <c r="I30" s="381">
        <v>330</v>
      </c>
      <c r="J30" s="381">
        <v>343</v>
      </c>
      <c r="K30" s="381">
        <v>367</v>
      </c>
      <c r="L30" s="381">
        <v>380</v>
      </c>
      <c r="M30" s="382">
        <v>417</v>
      </c>
      <c r="N30" s="379"/>
      <c r="O30" s="380"/>
      <c r="P30" s="380"/>
      <c r="Q30" s="380"/>
      <c r="R30" s="380"/>
      <c r="S30" s="410"/>
      <c r="T30" s="380"/>
      <c r="U30" s="381"/>
      <c r="V30" s="381"/>
      <c r="W30" s="381"/>
      <c r="X30" s="381"/>
      <c r="Y30" s="382"/>
      <c r="Z30" s="407"/>
      <c r="AA30" s="383"/>
      <c r="AB30" s="383"/>
      <c r="AC30" s="383"/>
      <c r="AD30" s="383"/>
      <c r="AE30" s="685"/>
      <c r="AF30" s="156" t="s">
        <v>263</v>
      </c>
    </row>
    <row r="31" spans="1:32" ht="12.75">
      <c r="A31" s="155" t="s">
        <v>247</v>
      </c>
      <c r="B31" s="384"/>
      <c r="C31" s="385"/>
      <c r="D31" s="385"/>
      <c r="E31" s="385"/>
      <c r="F31" s="385"/>
      <c r="G31" s="409"/>
      <c r="H31" s="385"/>
      <c r="I31" s="386"/>
      <c r="J31" s="386"/>
      <c r="K31" s="386"/>
      <c r="L31" s="386"/>
      <c r="M31" s="387"/>
      <c r="N31" s="384"/>
      <c r="O31" s="385"/>
      <c r="P31" s="385"/>
      <c r="Q31" s="385">
        <v>0</v>
      </c>
      <c r="R31" s="385">
        <v>0</v>
      </c>
      <c r="S31" s="409">
        <v>0</v>
      </c>
      <c r="T31" s="385"/>
      <c r="U31" s="386"/>
      <c r="V31" s="386"/>
      <c r="W31" s="386">
        <v>0</v>
      </c>
      <c r="X31" s="386">
        <v>0</v>
      </c>
      <c r="Y31" s="387">
        <v>0</v>
      </c>
      <c r="Z31" s="408"/>
      <c r="AA31" s="388"/>
      <c r="AB31" s="388"/>
      <c r="AC31" s="388">
        <v>12</v>
      </c>
      <c r="AD31" s="388">
        <v>38</v>
      </c>
      <c r="AE31" s="633">
        <v>13</v>
      </c>
      <c r="AF31" s="155" t="s">
        <v>247</v>
      </c>
    </row>
    <row r="32" spans="1:32" ht="12.75">
      <c r="A32" s="156" t="s">
        <v>249</v>
      </c>
      <c r="B32" s="379"/>
      <c r="C32" s="380"/>
      <c r="D32" s="380"/>
      <c r="E32" s="380"/>
      <c r="F32" s="380">
        <v>15</v>
      </c>
      <c r="G32" s="410">
        <v>25</v>
      </c>
      <c r="H32" s="380"/>
      <c r="I32" s="381"/>
      <c r="J32" s="381"/>
      <c r="K32" s="381"/>
      <c r="L32" s="381">
        <v>16</v>
      </c>
      <c r="M32" s="382">
        <v>24</v>
      </c>
      <c r="N32" s="379"/>
      <c r="O32" s="380"/>
      <c r="P32" s="380"/>
      <c r="Q32" s="380"/>
      <c r="R32" s="380">
        <v>11</v>
      </c>
      <c r="S32" s="410">
        <v>4</v>
      </c>
      <c r="T32" s="380"/>
      <c r="U32" s="381"/>
      <c r="V32" s="381"/>
      <c r="W32" s="381"/>
      <c r="X32" s="381">
        <v>7</v>
      </c>
      <c r="Y32" s="382">
        <v>4</v>
      </c>
      <c r="Z32" s="407"/>
      <c r="AA32" s="383"/>
      <c r="AB32" s="383"/>
      <c r="AC32" s="383"/>
      <c r="AD32" s="383"/>
      <c r="AE32" s="685">
        <v>21</v>
      </c>
      <c r="AF32" s="156" t="s">
        <v>249</v>
      </c>
    </row>
    <row r="33" spans="1:32" ht="12.75">
      <c r="A33" s="155" t="s">
        <v>248</v>
      </c>
      <c r="B33" s="384"/>
      <c r="C33" s="385"/>
      <c r="D33" s="385"/>
      <c r="E33" s="385"/>
      <c r="F33" s="385"/>
      <c r="G33" s="409"/>
      <c r="H33" s="385"/>
      <c r="I33" s="386"/>
      <c r="J33" s="386"/>
      <c r="K33" s="386"/>
      <c r="L33" s="386"/>
      <c r="M33" s="387"/>
      <c r="N33" s="384"/>
      <c r="O33" s="385"/>
      <c r="P33" s="385"/>
      <c r="Q33" s="385"/>
      <c r="R33" s="385"/>
      <c r="S33" s="409"/>
      <c r="T33" s="385"/>
      <c r="U33" s="386"/>
      <c r="V33" s="386"/>
      <c r="W33" s="386"/>
      <c r="X33" s="386"/>
      <c r="Y33" s="387"/>
      <c r="Z33" s="408"/>
      <c r="AA33" s="388"/>
      <c r="AB33" s="388"/>
      <c r="AC33" s="388"/>
      <c r="AD33" s="388"/>
      <c r="AE33" s="633"/>
      <c r="AF33" s="155" t="s">
        <v>248</v>
      </c>
    </row>
    <row r="34" spans="1:32" ht="12.75">
      <c r="A34" s="156" t="s">
        <v>264</v>
      </c>
      <c r="B34" s="379">
        <v>8431</v>
      </c>
      <c r="C34" s="380">
        <v>8575</v>
      </c>
      <c r="D34" s="380">
        <v>8391</v>
      </c>
      <c r="E34" s="380">
        <v>8244</v>
      </c>
      <c r="F34" s="380">
        <v>8497</v>
      </c>
      <c r="G34" s="410">
        <v>8624</v>
      </c>
      <c r="H34" s="380">
        <v>8374</v>
      </c>
      <c r="I34" s="381">
        <v>8524</v>
      </c>
      <c r="J34" s="381">
        <v>8348</v>
      </c>
      <c r="K34" s="381">
        <v>8192</v>
      </c>
      <c r="L34" s="381">
        <v>8438</v>
      </c>
      <c r="M34" s="382">
        <v>8559</v>
      </c>
      <c r="N34" s="379">
        <v>0</v>
      </c>
      <c r="O34" s="380">
        <v>6</v>
      </c>
      <c r="P34" s="380"/>
      <c r="Q34" s="380">
        <v>7</v>
      </c>
      <c r="R34" s="380">
        <v>20</v>
      </c>
      <c r="S34" s="410">
        <v>21</v>
      </c>
      <c r="T34" s="380">
        <v>0</v>
      </c>
      <c r="U34" s="381">
        <v>6</v>
      </c>
      <c r="V34" s="381"/>
      <c r="W34" s="381">
        <v>7</v>
      </c>
      <c r="X34" s="381">
        <v>20</v>
      </c>
      <c r="Y34" s="382">
        <v>22</v>
      </c>
      <c r="Z34" s="379">
        <v>193</v>
      </c>
      <c r="AA34" s="380">
        <v>235</v>
      </c>
      <c r="AB34" s="380">
        <v>268</v>
      </c>
      <c r="AC34" s="380">
        <v>255</v>
      </c>
      <c r="AD34" s="380">
        <v>344</v>
      </c>
      <c r="AE34" s="687">
        <v>344</v>
      </c>
      <c r="AF34" s="156" t="s">
        <v>264</v>
      </c>
    </row>
    <row r="35" spans="1:32" ht="12.75">
      <c r="A35" s="155" t="s">
        <v>265</v>
      </c>
      <c r="B35" s="384">
        <v>16881</v>
      </c>
      <c r="C35" s="385">
        <v>16365</v>
      </c>
      <c r="D35" s="385">
        <v>16385</v>
      </c>
      <c r="E35" s="385">
        <v>16572</v>
      </c>
      <c r="F35" s="385">
        <v>16529</v>
      </c>
      <c r="G35" s="409">
        <v>15696</v>
      </c>
      <c r="H35" s="385">
        <v>16424</v>
      </c>
      <c r="I35" s="386">
        <v>16225</v>
      </c>
      <c r="J35" s="386">
        <v>15927</v>
      </c>
      <c r="K35" s="386">
        <v>16075</v>
      </c>
      <c r="L35" s="386">
        <v>16176</v>
      </c>
      <c r="M35" s="387">
        <v>15304</v>
      </c>
      <c r="N35" s="384">
        <v>11</v>
      </c>
      <c r="O35" s="385">
        <v>14</v>
      </c>
      <c r="P35" s="385">
        <v>14</v>
      </c>
      <c r="Q35" s="385">
        <v>9</v>
      </c>
      <c r="R35" s="385">
        <v>22</v>
      </c>
      <c r="S35" s="409">
        <v>52</v>
      </c>
      <c r="T35" s="385">
        <v>2</v>
      </c>
      <c r="U35" s="386">
        <v>12</v>
      </c>
      <c r="V35" s="386">
        <v>8</v>
      </c>
      <c r="W35" s="386">
        <v>6</v>
      </c>
      <c r="X35" s="386">
        <v>17</v>
      </c>
      <c r="Y35" s="387">
        <v>14</v>
      </c>
      <c r="Z35" s="384">
        <v>235</v>
      </c>
      <c r="AA35" s="385">
        <v>344</v>
      </c>
      <c r="AB35" s="385">
        <v>357</v>
      </c>
      <c r="AC35" s="385">
        <v>402</v>
      </c>
      <c r="AD35" s="385">
        <v>430</v>
      </c>
      <c r="AE35" s="686">
        <v>497</v>
      </c>
      <c r="AF35" s="155" t="s">
        <v>265</v>
      </c>
    </row>
    <row r="36" spans="1:32" ht="12.75">
      <c r="A36" s="158" t="s">
        <v>254</v>
      </c>
      <c r="B36" s="389">
        <v>15994</v>
      </c>
      <c r="C36" s="391">
        <v>14575</v>
      </c>
      <c r="D36" s="391">
        <v>14359</v>
      </c>
      <c r="E36" s="391">
        <v>14594</v>
      </c>
      <c r="F36" s="391">
        <v>13953</v>
      </c>
      <c r="G36" s="414">
        <v>13377</v>
      </c>
      <c r="H36" s="391">
        <v>16037</v>
      </c>
      <c r="I36" s="392">
        <v>14646</v>
      </c>
      <c r="J36" s="392">
        <v>14507</v>
      </c>
      <c r="K36" s="392">
        <v>14739</v>
      </c>
      <c r="L36" s="392">
        <v>14188</v>
      </c>
      <c r="M36" s="393">
        <v>13502</v>
      </c>
      <c r="N36" s="389">
        <v>401</v>
      </c>
      <c r="O36" s="391">
        <v>487</v>
      </c>
      <c r="P36" s="391">
        <v>534</v>
      </c>
      <c r="Q36" s="391">
        <v>562</v>
      </c>
      <c r="R36" s="391">
        <v>705</v>
      </c>
      <c r="S36" s="414">
        <v>691</v>
      </c>
      <c r="T36" s="391">
        <v>405</v>
      </c>
      <c r="U36" s="392">
        <v>499</v>
      </c>
      <c r="V36" s="392">
        <v>530</v>
      </c>
      <c r="W36" s="392">
        <v>569</v>
      </c>
      <c r="X36" s="392">
        <v>709</v>
      </c>
      <c r="Y36" s="393">
        <v>710</v>
      </c>
      <c r="Z36" s="411"/>
      <c r="AA36" s="394"/>
      <c r="AB36" s="394"/>
      <c r="AC36" s="394"/>
      <c r="AD36" s="394"/>
      <c r="AE36" s="688"/>
      <c r="AF36" s="158" t="s">
        <v>254</v>
      </c>
    </row>
    <row r="37" spans="1:32" ht="12.75">
      <c r="A37" s="155" t="s">
        <v>287</v>
      </c>
      <c r="B37" s="384">
        <v>10706</v>
      </c>
      <c r="C37" s="385">
        <v>11023</v>
      </c>
      <c r="D37" s="385">
        <v>11490</v>
      </c>
      <c r="E37" s="385">
        <v>12265</v>
      </c>
      <c r="F37" s="385">
        <v>12983</v>
      </c>
      <c r="G37" s="409">
        <v>13019</v>
      </c>
      <c r="H37" s="385">
        <v>10654</v>
      </c>
      <c r="I37" s="386">
        <v>11035</v>
      </c>
      <c r="J37" s="386">
        <v>11523</v>
      </c>
      <c r="K37" s="386">
        <v>12272</v>
      </c>
      <c r="L37" s="386">
        <v>13037</v>
      </c>
      <c r="M37" s="387">
        <v>13001</v>
      </c>
      <c r="N37" s="384">
        <v>78</v>
      </c>
      <c r="O37" s="385">
        <v>60</v>
      </c>
      <c r="P37" s="385">
        <v>26</v>
      </c>
      <c r="Q37" s="385">
        <v>33</v>
      </c>
      <c r="R37" s="385">
        <v>11</v>
      </c>
      <c r="S37" s="409"/>
      <c r="T37" s="385">
        <v>82</v>
      </c>
      <c r="U37" s="386">
        <v>64</v>
      </c>
      <c r="V37" s="386">
        <v>22</v>
      </c>
      <c r="W37" s="386">
        <v>41</v>
      </c>
      <c r="X37" s="386">
        <v>12</v>
      </c>
      <c r="Y37" s="387">
        <v>10</v>
      </c>
      <c r="Z37" s="384">
        <v>546</v>
      </c>
      <c r="AA37" s="385">
        <v>628</v>
      </c>
      <c r="AB37" s="385">
        <v>734</v>
      </c>
      <c r="AC37" s="385">
        <v>872</v>
      </c>
      <c r="AD37" s="385">
        <v>1122</v>
      </c>
      <c r="AE37" s="686">
        <v>1142</v>
      </c>
      <c r="AF37" s="155" t="s">
        <v>287</v>
      </c>
    </row>
    <row r="38" spans="1:32" ht="12.75">
      <c r="A38" s="156" t="s">
        <v>236</v>
      </c>
      <c r="B38" s="395"/>
      <c r="C38" s="396"/>
      <c r="D38" s="396"/>
      <c r="E38" s="396"/>
      <c r="F38" s="396"/>
      <c r="G38" s="412"/>
      <c r="H38" s="396"/>
      <c r="I38" s="397"/>
      <c r="J38" s="397"/>
      <c r="K38" s="397"/>
      <c r="L38" s="397"/>
      <c r="M38" s="398"/>
      <c r="N38" s="395"/>
      <c r="O38" s="396"/>
      <c r="P38" s="396"/>
      <c r="Q38" s="396"/>
      <c r="R38" s="396"/>
      <c r="S38" s="412"/>
      <c r="T38" s="396"/>
      <c r="U38" s="397"/>
      <c r="V38" s="397"/>
      <c r="W38" s="397"/>
      <c r="X38" s="397"/>
      <c r="Y38" s="398"/>
      <c r="Z38" s="395"/>
      <c r="AA38" s="396"/>
      <c r="AB38" s="396"/>
      <c r="AC38" s="396"/>
      <c r="AD38" s="396"/>
      <c r="AE38" s="689"/>
      <c r="AF38" s="156" t="s">
        <v>236</v>
      </c>
    </row>
    <row r="39" spans="1:32" ht="12.75">
      <c r="A39" s="373" t="s">
        <v>266</v>
      </c>
      <c r="B39" s="400">
        <v>2716</v>
      </c>
      <c r="C39" s="401">
        <v>3029</v>
      </c>
      <c r="D39" s="401">
        <v>2941</v>
      </c>
      <c r="E39" s="401">
        <v>2938</v>
      </c>
      <c r="F39" s="401">
        <v>2820</v>
      </c>
      <c r="G39" s="413">
        <v>2680</v>
      </c>
      <c r="H39" s="401">
        <v>3061</v>
      </c>
      <c r="I39" s="402">
        <v>3431</v>
      </c>
      <c r="J39" s="402">
        <v>3292</v>
      </c>
      <c r="K39" s="402">
        <v>3334</v>
      </c>
      <c r="L39" s="402">
        <v>3313</v>
      </c>
      <c r="M39" s="403">
        <v>2953</v>
      </c>
      <c r="N39" s="400">
        <v>6</v>
      </c>
      <c r="O39" s="401">
        <v>117</v>
      </c>
      <c r="P39" s="401">
        <v>39</v>
      </c>
      <c r="Q39" s="401">
        <v>91</v>
      </c>
      <c r="R39" s="401">
        <v>62</v>
      </c>
      <c r="S39" s="413"/>
      <c r="T39" s="401">
        <v>4</v>
      </c>
      <c r="U39" s="402">
        <v>87</v>
      </c>
      <c r="V39" s="402">
        <v>8</v>
      </c>
      <c r="W39" s="402">
        <v>84</v>
      </c>
      <c r="X39" s="402">
        <v>13</v>
      </c>
      <c r="Y39" s="403">
        <v>19</v>
      </c>
      <c r="Z39" s="400">
        <v>438</v>
      </c>
      <c r="AA39" s="401">
        <v>528</v>
      </c>
      <c r="AB39" s="401">
        <v>607</v>
      </c>
      <c r="AC39" s="401">
        <v>569</v>
      </c>
      <c r="AD39" s="401">
        <v>770</v>
      </c>
      <c r="AE39" s="690">
        <v>877</v>
      </c>
      <c r="AF39" s="373" t="s">
        <v>266</v>
      </c>
    </row>
    <row r="40" spans="1:7" ht="15" customHeight="1">
      <c r="A40" s="5" t="s">
        <v>451</v>
      </c>
      <c r="B40" s="105"/>
      <c r="C40" s="105"/>
      <c r="D40" s="105"/>
      <c r="E40" s="105"/>
      <c r="F40" s="105"/>
      <c r="G40" s="105"/>
    </row>
    <row r="41" spans="1:4" ht="12.75" customHeight="1">
      <c r="A41" s="5"/>
      <c r="D41" s="415"/>
    </row>
    <row r="43" spans="4:5" ht="12.75">
      <c r="D43" s="415"/>
      <c r="E43" s="415"/>
    </row>
  </sheetData>
  <mergeCells count="11">
    <mergeCell ref="Z5:AE5"/>
    <mergeCell ref="B5:G5"/>
    <mergeCell ref="A2:AF2"/>
    <mergeCell ref="B3:M3"/>
    <mergeCell ref="N3:Y3"/>
    <mergeCell ref="Z3:AE4"/>
    <mergeCell ref="B4:M4"/>
    <mergeCell ref="N4:Y4"/>
    <mergeCell ref="H5:M5"/>
    <mergeCell ref="N5:S5"/>
    <mergeCell ref="T5:Y5"/>
  </mergeCells>
  <printOptions horizontalCentered="1"/>
  <pageMargins left="0.6692913385826772" right="0.2755905511811024" top="0.5118110236220472" bottom="0.2755905511811024" header="0" footer="0"/>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2010-05-10T16:01:09Z</cp:lastPrinted>
  <dcterms:created xsi:type="dcterms:W3CDTF">2003-09-05T14:33:05Z</dcterms:created>
  <dcterms:modified xsi:type="dcterms:W3CDTF">2011-06-01T13:53:14Z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