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310" yWindow="765" windowWidth="1980" windowHeight="10860" tabRatio="869" activeTab="12"/>
  </bookViews>
  <sheets>
    <sheet name="Title" sheetId="1" r:id="rId1"/>
    <sheet name="preface" sheetId="2" r:id="rId2"/>
    <sheet name="Part_1" sheetId="3" r:id="rId3"/>
    <sheet name="symbols" sheetId="4" r:id="rId4"/>
    <sheet name="countries" sheetId="5" r:id="rId5"/>
    <sheet name="general" sheetId="6" r:id="rId6"/>
    <sheet name="growth" sheetId="7" r:id="rId7"/>
    <sheet name="empl_rate" sheetId="8" r:id="rId8"/>
    <sheet name="share_sector" sheetId="9" r:id="rId9"/>
    <sheet name="population" sheetId="10" r:id="rId10"/>
    <sheet name="trade_import" sheetId="11" r:id="rId11"/>
    <sheet name="trade_export" sheetId="12" r:id="rId12"/>
    <sheet name="EU-world"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4">'countries'!$A$1:$H$59</definedName>
    <definedName name="_xlnm.Print_Area" localSheetId="7">'empl_rate'!$B$1:$AG$46</definedName>
    <definedName name="_xlnm.Print_Area" localSheetId="5">'general'!$B$1:$M$48</definedName>
    <definedName name="_xlnm.Print_Area" localSheetId="6">'growth'!#REF!</definedName>
    <definedName name="_xlnm.Print_Area" localSheetId="2">'Part_1'!$A$1:$I$23</definedName>
    <definedName name="_xlnm.Print_Area" localSheetId="9">'population'!$B$1:$AY$48</definedName>
    <definedName name="_xlnm.Print_Area" localSheetId="1">'preface'!$B$1:$I$19</definedName>
    <definedName name="_xlnm.Print_Area" localSheetId="8">'share_sector'!$B$1:$I$54</definedName>
    <definedName name="_xlnm.Print_Area" localSheetId="3">'symbols'!$B$1:$F$22</definedName>
    <definedName name="_xlnm.Print_Area" localSheetId="0">'Title'!$A$1:$I$10</definedName>
    <definedName name="_xlnm.Print_Area" localSheetId="11">'trade_export'!#REF!</definedName>
    <definedName name="_xlnm.Print_Area" localSheetId="10">'trade_import'!$B$10:$C$37</definedName>
  </definedNames>
  <calcPr fullCalcOnLoad="1"/>
</workbook>
</file>

<file path=xl/sharedStrings.xml><?xml version="1.0" encoding="utf-8"?>
<sst xmlns="http://schemas.openxmlformats.org/spreadsheetml/2006/main" count="975" uniqueCount="303">
  <si>
    <t>EUROPEAN UNION</t>
  </si>
  <si>
    <t>European Commission</t>
  </si>
  <si>
    <t>SYMBOLS AND ABBREVIATIONS</t>
  </si>
  <si>
    <t>Estimates are printed in italic</t>
  </si>
  <si>
    <t>%</t>
  </si>
  <si>
    <t>per cent</t>
  </si>
  <si>
    <t>-</t>
  </si>
  <si>
    <t>not applicable, does not exist</t>
  </si>
  <si>
    <t>blank</t>
  </si>
  <si>
    <t>data not available</t>
  </si>
  <si>
    <t>zero or figure less than half of unit used</t>
  </si>
  <si>
    <t>ca.</t>
  </si>
  <si>
    <t>circa = approximately</t>
  </si>
  <si>
    <t>€</t>
  </si>
  <si>
    <t>euro</t>
  </si>
  <si>
    <t>DG</t>
  </si>
  <si>
    <t>Directorate-General of the European Commission</t>
  </si>
  <si>
    <t>dwt</t>
  </si>
  <si>
    <t>deadweight ton (shipping)</t>
  </si>
  <si>
    <t>GDP</t>
  </si>
  <si>
    <t>Gross Domestic Product</t>
  </si>
  <si>
    <t>grt</t>
  </si>
  <si>
    <t>gross registered tonnage (shipping)</t>
  </si>
  <si>
    <t xml:space="preserve">mio </t>
  </si>
  <si>
    <t xml:space="preserve">1 million </t>
  </si>
  <si>
    <t>mtow</t>
  </si>
  <si>
    <t>maximum take-off weight (aircraft)</t>
  </si>
  <si>
    <t>pkm</t>
  </si>
  <si>
    <t>passenger-kilometre: a unit of  measure: 1 passenger transported a distance of 1 kilometre</t>
  </si>
  <si>
    <t>rpk</t>
  </si>
  <si>
    <t>Revenue passenger kilometres (air)</t>
  </si>
  <si>
    <t>TEU</t>
  </si>
  <si>
    <t>Twenty foot Equivalent Unit</t>
  </si>
  <si>
    <t>tkm</t>
  </si>
  <si>
    <t xml:space="preserve">tonne-kilometre : a unit of measure: 1 tonne transported a distance of 1 kilometre  </t>
  </si>
  <si>
    <t>break in horizontal time series</t>
  </si>
  <si>
    <t>break in vertical time series</t>
  </si>
  <si>
    <t>COUNTRY ABBREVIATIONS</t>
  </si>
  <si>
    <t>AT</t>
  </si>
  <si>
    <t>Austria</t>
  </si>
  <si>
    <t>BE</t>
  </si>
  <si>
    <t>Belgium</t>
  </si>
  <si>
    <t>BG</t>
  </si>
  <si>
    <t>Bulgaria</t>
  </si>
  <si>
    <t>CZ</t>
  </si>
  <si>
    <t>Czech Republic</t>
  </si>
  <si>
    <t>CY</t>
  </si>
  <si>
    <t>Cyprus</t>
  </si>
  <si>
    <t>DK</t>
  </si>
  <si>
    <t>Denmark</t>
  </si>
  <si>
    <t>DE</t>
  </si>
  <si>
    <t>Germany</t>
  </si>
  <si>
    <t>EE</t>
  </si>
  <si>
    <t>Estonia</t>
  </si>
  <si>
    <t>IE</t>
  </si>
  <si>
    <t>Ireland</t>
  </si>
  <si>
    <t>EL</t>
  </si>
  <si>
    <t>Greece</t>
  </si>
  <si>
    <t>ES</t>
  </si>
  <si>
    <t>Spain</t>
  </si>
  <si>
    <t>FR</t>
  </si>
  <si>
    <t>France</t>
  </si>
  <si>
    <t>FI</t>
  </si>
  <si>
    <t>Finland</t>
  </si>
  <si>
    <t>IT</t>
  </si>
  <si>
    <t>Italy</t>
  </si>
  <si>
    <t>HU</t>
  </si>
  <si>
    <t>Hungary</t>
  </si>
  <si>
    <t>LV</t>
  </si>
  <si>
    <t>Latvia</t>
  </si>
  <si>
    <t>LT</t>
  </si>
  <si>
    <t>Lithuania</t>
  </si>
  <si>
    <t>LU</t>
  </si>
  <si>
    <t>Luxembourg</t>
  </si>
  <si>
    <t>MT</t>
  </si>
  <si>
    <t>Malta</t>
  </si>
  <si>
    <t>NL</t>
  </si>
  <si>
    <t>PL</t>
  </si>
  <si>
    <t>Poland</t>
  </si>
  <si>
    <t>PT</t>
  </si>
  <si>
    <t>Portugal</t>
  </si>
  <si>
    <t>RO</t>
  </si>
  <si>
    <t>Romania</t>
  </si>
  <si>
    <t>SI</t>
  </si>
  <si>
    <t>Slovenia</t>
  </si>
  <si>
    <t>SE</t>
  </si>
  <si>
    <t>Sweden</t>
  </si>
  <si>
    <t>SK</t>
  </si>
  <si>
    <t>Slovak Republic</t>
  </si>
  <si>
    <t>UK</t>
  </si>
  <si>
    <t>United Kingdom</t>
  </si>
  <si>
    <t>Other European Economic Area (EEA) and in EFTA</t>
  </si>
  <si>
    <t>IS</t>
  </si>
  <si>
    <t>Iceland</t>
  </si>
  <si>
    <t xml:space="preserve">EEA : 1994 </t>
  </si>
  <si>
    <t>EFTA:1960</t>
  </si>
  <si>
    <t>LI</t>
  </si>
  <si>
    <t>Liechtenstein</t>
  </si>
  <si>
    <t>EFTA:1991</t>
  </si>
  <si>
    <t>NO</t>
  </si>
  <si>
    <t>Norway</t>
  </si>
  <si>
    <t>Other European Free Trade Association (EFTA)</t>
  </si>
  <si>
    <t>CH</t>
  </si>
  <si>
    <t>Switzerland</t>
  </si>
  <si>
    <t>European Union Candidate Countries</t>
  </si>
  <si>
    <t>HR</t>
  </si>
  <si>
    <t>Croatia</t>
  </si>
  <si>
    <t>MK</t>
  </si>
  <si>
    <t>TR</t>
  </si>
  <si>
    <t>Turkey</t>
  </si>
  <si>
    <t>Other Countries</t>
  </si>
  <si>
    <t>USA</t>
  </si>
  <si>
    <t>United States of America</t>
  </si>
  <si>
    <t>JP</t>
  </si>
  <si>
    <t>Japan</t>
  </si>
  <si>
    <t>CS</t>
  </si>
  <si>
    <t>Czechoslovakia (until 1992)</t>
  </si>
  <si>
    <t>Area</t>
  </si>
  <si>
    <t>Population</t>
  </si>
  <si>
    <t>GDP (nominal)</t>
  </si>
  <si>
    <t>million</t>
  </si>
  <si>
    <t>€ billion</t>
  </si>
  <si>
    <t>1.2</t>
  </si>
  <si>
    <t>Growth in GDP and Industrial Production</t>
  </si>
  <si>
    <t>Growth in GDP</t>
  </si>
  <si>
    <t>1.3</t>
  </si>
  <si>
    <t>Employment and Unemployment</t>
  </si>
  <si>
    <t>Employment rate</t>
  </si>
  <si>
    <t>Unemployment rate</t>
  </si>
  <si>
    <t>1.4</t>
  </si>
  <si>
    <t>Share of Gross Value Added and Employment by Sector</t>
  </si>
  <si>
    <t>Industry</t>
  </si>
  <si>
    <t>1.5</t>
  </si>
  <si>
    <t>Imports from:</t>
  </si>
  <si>
    <t>World</t>
  </si>
  <si>
    <t xml:space="preserve">of which: </t>
  </si>
  <si>
    <t>EFTA</t>
  </si>
  <si>
    <t>Exports to:</t>
  </si>
  <si>
    <t>China</t>
  </si>
  <si>
    <t>Russia</t>
  </si>
  <si>
    <r>
      <t xml:space="preserve">in co-operation with </t>
    </r>
    <r>
      <rPr>
        <b/>
        <sz val="10"/>
        <rFont val="Arial"/>
        <family val="2"/>
      </rPr>
      <t>Eurostat</t>
    </r>
  </si>
  <si>
    <t>Symbols and Abbreviations</t>
  </si>
  <si>
    <t>Country Abbreviations</t>
  </si>
  <si>
    <t>Netherlands</t>
  </si>
  <si>
    <t>Services</t>
  </si>
  <si>
    <t>Part 1 : GENERAL DATA</t>
  </si>
  <si>
    <t>Member States External Trade: Imports</t>
  </si>
  <si>
    <t>Member States External Trade: Exports</t>
  </si>
  <si>
    <t>General Data</t>
  </si>
  <si>
    <t>1.6a</t>
  </si>
  <si>
    <t>1.6b</t>
  </si>
  <si>
    <t>1.7</t>
  </si>
  <si>
    <t>GDP per head</t>
  </si>
  <si>
    <r>
      <t>Notes</t>
    </r>
    <r>
      <rPr>
        <sz val="8"/>
        <rFont val="Arial"/>
        <family val="2"/>
      </rPr>
      <t>:</t>
    </r>
  </si>
  <si>
    <r>
      <t>Notes</t>
    </r>
    <r>
      <rPr>
        <sz val="8"/>
        <rFont val="Arial"/>
        <family val="2"/>
      </rPr>
      <t xml:space="preserve">: </t>
    </r>
  </si>
  <si>
    <r>
      <t>Source</t>
    </r>
    <r>
      <rPr>
        <sz val="8"/>
        <rFont val="Arial"/>
        <family val="2"/>
      </rPr>
      <t>:</t>
    </r>
    <r>
      <rPr>
        <b/>
        <sz val="8"/>
        <rFont val="Arial"/>
        <family val="2"/>
      </rPr>
      <t xml:space="preserve"> </t>
    </r>
    <r>
      <rPr>
        <sz val="8"/>
        <rFont val="Arial"/>
        <family val="2"/>
      </rPr>
      <t>Eurostat</t>
    </r>
  </si>
  <si>
    <t>Agriculture</t>
  </si>
  <si>
    <t>at 1 January:</t>
  </si>
  <si>
    <t>Also in sub-total of:</t>
  </si>
  <si>
    <t>EU Member State since:</t>
  </si>
  <si>
    <t>Comparison EU - World: General data</t>
  </si>
  <si>
    <t>BR</t>
  </si>
  <si>
    <t>CA</t>
  </si>
  <si>
    <t>CN</t>
  </si>
  <si>
    <t>IN</t>
  </si>
  <si>
    <t>KR</t>
  </si>
  <si>
    <t>MX</t>
  </si>
  <si>
    <t>RU</t>
  </si>
  <si>
    <t>Brazil</t>
  </si>
  <si>
    <t>Canada</t>
  </si>
  <si>
    <t>India</t>
  </si>
  <si>
    <t>Korea</t>
  </si>
  <si>
    <t>Mexico</t>
  </si>
  <si>
    <t>Many tables on the internet contain more data than could be presented in this pocketbook. Some tables may be updated on the web before the publication of the next paper version.</t>
  </si>
  <si>
    <t>Growth in industrial production</t>
  </si>
  <si>
    <t>Real growth</t>
  </si>
  <si>
    <t>Share of gross value added (%)</t>
  </si>
  <si>
    <t>Share of employment (%)</t>
  </si>
  <si>
    <t>1.1</t>
  </si>
  <si>
    <t>The content of this pocketbook is based on a range of sources including Eurostat, international organisations, national statistics and, where no data were available, own estimates. Own estimates have mainly been produced to get an idea of the EU total. At the level of individual countries, they are merely indicative and should by no means be (mis-)interpreted as "official" data.</t>
  </si>
  <si>
    <t>Million</t>
  </si>
  <si>
    <r>
      <t>DE:</t>
    </r>
    <r>
      <rPr>
        <sz val="8"/>
        <rFont val="Arial"/>
        <family val="2"/>
      </rPr>
      <t xml:space="preserve"> population : includes DE-E: 1970=17.1,   1980=16.7,   1990=16.1 </t>
    </r>
  </si>
  <si>
    <t>% change compared to previous year</t>
  </si>
  <si>
    <r>
      <t>Notes:</t>
    </r>
    <r>
      <rPr>
        <sz val="8"/>
        <rFont val="Arial"/>
        <family val="2"/>
      </rPr>
      <t xml:space="preserve"> </t>
    </r>
  </si>
  <si>
    <r>
      <t>CY:</t>
    </r>
    <r>
      <rPr>
        <sz val="8"/>
        <rFont val="Arial"/>
        <family val="2"/>
      </rPr>
      <t xml:space="preserve"> from 1975 onwards: government-controlled area only</t>
    </r>
  </si>
  <si>
    <t>PREFACE</t>
  </si>
  <si>
    <r>
      <t xml:space="preserve">The former GDR is always included in </t>
    </r>
    <r>
      <rPr>
        <b/>
        <sz val="8"/>
        <rFont val="Arial"/>
        <family val="2"/>
      </rPr>
      <t>DE</t>
    </r>
    <r>
      <rPr>
        <sz val="8"/>
        <rFont val="Arial"/>
        <family val="2"/>
      </rPr>
      <t>;</t>
    </r>
    <r>
      <rPr>
        <b/>
        <sz val="8"/>
        <rFont val="Arial"/>
        <family val="2"/>
      </rPr>
      <t xml:space="preserve"> </t>
    </r>
    <r>
      <rPr>
        <sz val="8"/>
        <rFont val="Arial"/>
        <family val="2"/>
      </rPr>
      <t>unification on 3.10.1990</t>
    </r>
  </si>
  <si>
    <t xml:space="preserve">    (1) a general part with general economic and other relevant data,</t>
  </si>
  <si>
    <t>(excluding construction)</t>
  </si>
  <si>
    <r>
      <t>Notes:</t>
    </r>
    <r>
      <rPr>
        <sz val="8"/>
        <rFont val="Arial"/>
        <family val="2"/>
      </rPr>
      <t xml:space="preserve"> </t>
    </r>
  </si>
  <si>
    <r>
      <t>Notes:</t>
    </r>
  </si>
  <si>
    <t>Share of employment:</t>
  </si>
  <si>
    <t>2011</t>
  </si>
  <si>
    <t>TRANSPORT IN FIGURES</t>
  </si>
  <si>
    <t>Directorate-General for Mobility and Transport</t>
  </si>
  <si>
    <r>
      <t>Agriculture</t>
    </r>
    <r>
      <rPr>
        <sz val="8"/>
        <rFont val="Arial"/>
        <family val="2"/>
      </rPr>
      <t xml:space="preserve"> covers agriculture, hunting, forestry and fishing.</t>
    </r>
  </si>
  <si>
    <r>
      <t>Industry</t>
    </r>
    <r>
      <rPr>
        <sz val="8"/>
        <rFont val="Arial"/>
        <family val="2"/>
      </rPr>
      <t xml:space="preserve"> includes mining and quarrying, manufacturing, energy, gas and water supply as well as construction.</t>
    </r>
  </si>
  <si>
    <r>
      <t xml:space="preserve">All other sectors are included in </t>
    </r>
    <r>
      <rPr>
        <b/>
        <sz val="8"/>
        <rFont val="Arial"/>
        <family val="2"/>
      </rPr>
      <t>services</t>
    </r>
    <r>
      <rPr>
        <sz val="8"/>
        <rFont val="Arial"/>
        <family val="2"/>
      </rPr>
      <t>.</t>
    </r>
  </si>
  <si>
    <t>:</t>
  </si>
  <si>
    <t>General data</t>
  </si>
  <si>
    <t>Population growth</t>
  </si>
  <si>
    <t>% change since previous year</t>
  </si>
  <si>
    <t>Urban population</t>
  </si>
  <si>
    <t xml:space="preserve">% of total </t>
  </si>
  <si>
    <r>
      <t>thousand km</t>
    </r>
    <r>
      <rPr>
        <vertAlign val="superscript"/>
        <sz val="8"/>
        <rFont val="Arial"/>
        <family val="2"/>
      </rPr>
      <t>2</t>
    </r>
  </si>
  <si>
    <t>Population density</t>
  </si>
  <si>
    <r>
      <t>Persons/km</t>
    </r>
    <r>
      <rPr>
        <vertAlign val="superscript"/>
        <sz val="8"/>
        <rFont val="Arial"/>
        <family val="2"/>
      </rPr>
      <t>2</t>
    </r>
  </si>
  <si>
    <r>
      <t xml:space="preserve">GDP </t>
    </r>
    <r>
      <rPr>
        <sz val="8"/>
        <rFont val="Arial"/>
        <family val="2"/>
      </rPr>
      <t>(nominal)</t>
    </r>
  </si>
  <si>
    <t>Real GDP growth</t>
  </si>
  <si>
    <t>Relative GDP per capita</t>
  </si>
  <si>
    <t>Exports of goods</t>
  </si>
  <si>
    <t>Imports of goods</t>
  </si>
  <si>
    <t>2007</t>
  </si>
  <si>
    <t>2008</t>
  </si>
  <si>
    <t>2009</t>
  </si>
  <si>
    <t>2001</t>
  </si>
  <si>
    <t>2002</t>
  </si>
  <si>
    <t>2003</t>
  </si>
  <si>
    <t>2004</t>
  </si>
  <si>
    <t>2005</t>
  </si>
  <si>
    <t>2006</t>
  </si>
  <si>
    <t>ME</t>
  </si>
  <si>
    <t>Montenegro</t>
  </si>
  <si>
    <r>
      <t xml:space="preserve">Comments on this publication and suggestions for improving it are appreciated. They should be sent to </t>
    </r>
    <r>
      <rPr>
        <sz val="10"/>
        <color indexed="8"/>
        <rFont val="Arial"/>
        <family val="2"/>
      </rPr>
      <t xml:space="preserve"> </t>
    </r>
    <r>
      <rPr>
        <u val="single"/>
        <sz val="10"/>
        <color indexed="8"/>
        <rFont val="Arial"/>
        <family val="2"/>
      </rPr>
      <t>move-transport-data@ec.europa.eu</t>
    </r>
    <r>
      <rPr>
        <sz val="10"/>
        <color indexed="8"/>
        <rFont val="Arial"/>
        <family val="2"/>
      </rPr>
      <t xml:space="preserve"> </t>
    </r>
  </si>
  <si>
    <t>Slovakia</t>
  </si>
  <si>
    <t>Former Yugoslav Republic of Macedonia, the</t>
  </si>
  <si>
    <t>Extracted on</t>
  </si>
  <si>
    <t>Share of value added:</t>
  </si>
  <si>
    <t>GEO/TIME</t>
  </si>
  <si>
    <t xml:space="preserve">    (2) a transport part covering both passenger and freight transport as well as other transport-related data, and, finally,</t>
  </si>
  <si>
    <t xml:space="preserve">    (3) an energy and environmental part with data on the impact which the transport sector has on the environment.</t>
  </si>
  <si>
    <t>The tables of this pocketbook may also be found on the Europa site at</t>
  </si>
  <si>
    <t>Eurostat, the main data provider, may be accessed directly on the internet at http://epp.eurostat.ec.europa.eu/</t>
  </si>
  <si>
    <t>Last update</t>
  </si>
  <si>
    <t>Eurostat</t>
  </si>
  <si>
    <t>UNIT</t>
  </si>
  <si>
    <t>Gross domestic product at market prices</t>
  </si>
  <si>
    <t>2010</t>
  </si>
  <si>
    <t>2012</t>
  </si>
  <si>
    <t>European Union (15 countries)</t>
  </si>
  <si>
    <t>The publication consists of three parts:</t>
  </si>
  <si>
    <t>RS</t>
  </si>
  <si>
    <t>Serbia</t>
  </si>
  <si>
    <t>not available</t>
  </si>
  <si>
    <t>http://ec.europa.eu/transport/facts-fundings/statistics/index_en.htm</t>
  </si>
  <si>
    <t>Transport represents a crucial sector of the economy. This publication provides an overview of the most recent and most pertinent annual transport-related statistics in Europe. It covers the European Union and its 28 Member States and, as far as possible, the current EU candidate countries and the EFTA countries.</t>
  </si>
  <si>
    <t>Source of data</t>
  </si>
  <si>
    <t>2013</t>
  </si>
  <si>
    <t>European Union (28 countries)</t>
  </si>
  <si>
    <t>Germany (until 1990 former territory of the FRG)</t>
  </si>
  <si>
    <t>Special value:</t>
  </si>
  <si>
    <t>Member States External Trade of Goods</t>
  </si>
  <si>
    <t>2015</t>
  </si>
  <si>
    <t>AL</t>
  </si>
  <si>
    <t>Albania</t>
  </si>
  <si>
    <t>The countries which were members of the EU in 1994 became members of the EEA in 1994, those which joined the EU in 1995 had already been EEA members since 1994 and those which joined the EU in 2004 and 2007 became members of the EEA upon accession to the EU. Croatia joined EEA in 2014.</t>
  </si>
  <si>
    <t>2014</t>
  </si>
  <si>
    <t>The former Yugoslav Republic of Macedonia</t>
  </si>
  <si>
    <r>
      <t>1 000 km</t>
    </r>
    <r>
      <rPr>
        <b/>
        <vertAlign val="superscript"/>
        <sz val="7"/>
        <rFont val="Arial"/>
        <family val="2"/>
      </rPr>
      <t>2</t>
    </r>
  </si>
  <si>
    <t xml:space="preserve">billion € </t>
  </si>
  <si>
    <t>GDP and main components (output, expenditure and income) [nama_10_gdp]</t>
  </si>
  <si>
    <t>NA_ITEM</t>
  </si>
  <si>
    <t>Purchasing Power Standards</t>
  </si>
  <si>
    <t>PPS</t>
  </si>
  <si>
    <t>in PPS</t>
  </si>
  <si>
    <r>
      <t>Industrial production:</t>
    </r>
    <r>
      <rPr>
        <sz val="8"/>
        <rFont val="Arial"/>
        <family val="2"/>
      </rPr>
      <t xml:space="preserve"> includes NACE Rev. 2 Sections B, C and D.  Data adjusted by working days.</t>
    </r>
  </si>
  <si>
    <t>Chain linked volumes (2010), million euro</t>
  </si>
  <si>
    <t>Al</t>
  </si>
  <si>
    <r>
      <t>Note</t>
    </r>
    <r>
      <rPr>
        <sz val="8"/>
        <rFont val="Arial"/>
        <family val="2"/>
      </rPr>
      <t xml:space="preserve">: </t>
    </r>
    <r>
      <rPr>
        <b/>
        <sz val="8"/>
        <rFont val="Arial"/>
        <family val="2"/>
      </rPr>
      <t>Employment rate</t>
    </r>
    <r>
      <rPr>
        <sz val="8"/>
        <rFont val="Arial"/>
        <family val="2"/>
      </rPr>
      <t xml:space="preserve">: persons in employment as a percentage of the population of working age (15- 64 years). </t>
    </r>
    <r>
      <rPr>
        <b/>
        <sz val="8"/>
        <rFont val="Arial"/>
        <family val="2"/>
      </rPr>
      <t>Unemployment rate</t>
    </r>
    <r>
      <rPr>
        <sz val="8"/>
        <rFont val="Arial"/>
        <family val="2"/>
      </rPr>
      <t xml:space="preserve">: persons unemployed as a percentage of the active population (between 15 and 64 years old). </t>
    </r>
  </si>
  <si>
    <r>
      <t>EFTA</t>
    </r>
    <r>
      <rPr>
        <sz val="8"/>
        <rFont val="Arial"/>
        <family val="2"/>
      </rPr>
      <t>: Iceland, Liechtenstein, Norway, Switzerland.</t>
    </r>
  </si>
  <si>
    <t>European Union Countries (EU-28) (also EEA Members)</t>
  </si>
  <si>
    <t>EU-28 = 100</t>
  </si>
  <si>
    <t>EU-28</t>
  </si>
  <si>
    <t>Extra-EU-28</t>
  </si>
  <si>
    <t>Comparison EU-28 - World</t>
  </si>
  <si>
    <t>in PPS (EU-28 = 100)</t>
  </si>
  <si>
    <t>EU-15</t>
  </si>
  <si>
    <t>EU-13</t>
  </si>
  <si>
    <r>
      <t xml:space="preserve">EU-28: area, population: </t>
    </r>
    <r>
      <rPr>
        <sz val="8"/>
        <rFont val="Arial"/>
        <family val="2"/>
      </rPr>
      <t>including French overseas departments.</t>
    </r>
  </si>
  <si>
    <r>
      <t xml:space="preserve">EU-28: trade: </t>
    </r>
    <r>
      <rPr>
        <sz val="8"/>
        <rFont val="Arial"/>
        <family val="2"/>
      </rPr>
      <t xml:space="preserve">only extra-EU trade. </t>
    </r>
  </si>
  <si>
    <t>Candidate 5</t>
  </si>
  <si>
    <r>
      <t>Candidate 5</t>
    </r>
    <r>
      <rPr>
        <sz val="8"/>
        <rFont val="Arial"/>
        <family val="2"/>
      </rPr>
      <t xml:space="preserve">: Albania, Serbia, the former Yugoslav Republic of Macedonia, Montenegro and Turkey. </t>
    </r>
  </si>
  <si>
    <t>Candidate5</t>
  </si>
  <si>
    <r>
      <t xml:space="preserve">CY: </t>
    </r>
    <r>
      <rPr>
        <sz val="8"/>
        <rFont val="Arial"/>
        <family val="2"/>
      </rPr>
      <t>Area refers to the whole island.</t>
    </r>
    <r>
      <rPr>
        <b/>
        <sz val="8"/>
        <rFont val="Arial"/>
        <family val="2"/>
      </rPr>
      <t xml:space="preserve"> FR</t>
    </r>
    <r>
      <rPr>
        <sz val="8"/>
        <rFont val="Arial"/>
        <family val="2"/>
      </rPr>
      <t>: Area and population include the 5 French overseas departments Guyane, Martinique, Mayotte, Guadeloupe and La Réunion.</t>
    </r>
  </si>
  <si>
    <r>
      <t>Source</t>
    </r>
    <r>
      <rPr>
        <sz val="8"/>
        <rFont val="Arial"/>
        <family val="2"/>
      </rPr>
      <t>:  Eurostat, national sources. Provisional or estimated data from Eurostat</t>
    </r>
    <r>
      <rPr>
        <i/>
        <sz val="8"/>
        <rFont val="Arial"/>
        <family val="2"/>
      </rPr>
      <t xml:space="preserve"> in italics</t>
    </r>
    <r>
      <rPr>
        <sz val="8"/>
        <rFont val="Arial"/>
        <family val="2"/>
      </rPr>
      <t xml:space="preserve">. </t>
    </r>
  </si>
  <si>
    <t>EU13</t>
  </si>
  <si>
    <r>
      <t>FR</t>
    </r>
    <r>
      <rPr>
        <sz val="8"/>
        <rFont val="Arial"/>
        <family val="2"/>
      </rPr>
      <t>: as from 1991, it includes the 4 French overseas departments and as from 2015 it includes Mayotte as well.</t>
    </r>
  </si>
  <si>
    <r>
      <t>Source:</t>
    </r>
    <r>
      <rPr>
        <sz val="8"/>
        <rFont val="Arial"/>
        <family val="2"/>
      </rPr>
      <t xml:space="preserve"> Eurostat, World Bank, OECD. Relative GDP per capita and currency conversion rates: own calculations based on World Bank data.</t>
    </r>
  </si>
  <si>
    <t>2017</t>
  </si>
  <si>
    <t>Most of the tables have data up to 2015; where available, more recent data have been provided.</t>
  </si>
  <si>
    <t>US</t>
  </si>
  <si>
    <t>on 1/1/2016</t>
  </si>
  <si>
    <t>Data on GDP based on ESA2010 methodology.</t>
  </si>
  <si>
    <t>Chain linked volumes, percentage change on previous period</t>
  </si>
  <si>
    <r>
      <rPr>
        <sz val="8"/>
        <rFont val="Arial"/>
        <family val="2"/>
      </rPr>
      <t xml:space="preserve">Data has been extracted on 17/02/16. </t>
    </r>
    <r>
      <rPr>
        <b/>
        <sz val="8"/>
        <rFont val="Arial"/>
        <family val="2"/>
      </rPr>
      <t xml:space="preserve">Growth GDP section: </t>
    </r>
    <r>
      <rPr>
        <sz val="8"/>
        <rFont val="Arial"/>
        <family val="2"/>
      </rPr>
      <t xml:space="preserve">data calculated according to the ESA2010 methodology, except </t>
    </r>
    <r>
      <rPr>
        <b/>
        <sz val="8"/>
        <rFont val="Arial"/>
        <family val="2"/>
      </rPr>
      <t>ME</t>
    </r>
    <r>
      <rPr>
        <sz val="8"/>
        <rFont val="Arial"/>
        <family val="2"/>
      </rPr>
      <t xml:space="preserve"> according to ESA95 until 2011. 
</t>
    </r>
    <r>
      <rPr>
        <b/>
        <sz val="8"/>
        <rFont val="Arial"/>
        <family val="2"/>
      </rPr>
      <t xml:space="preserve">Growth industrial production section: </t>
    </r>
    <r>
      <rPr>
        <sz val="8"/>
        <rFont val="Arial"/>
        <family val="2"/>
      </rPr>
      <t xml:space="preserve">data for the 28 member states, </t>
    </r>
    <r>
      <rPr>
        <b/>
        <sz val="8"/>
        <rFont val="Arial"/>
        <family val="2"/>
      </rPr>
      <t>NO</t>
    </r>
    <r>
      <rPr>
        <sz val="8"/>
        <rFont val="Arial"/>
        <family val="2"/>
      </rPr>
      <t xml:space="preserve">, </t>
    </r>
    <r>
      <rPr>
        <b/>
        <sz val="8"/>
        <rFont val="Arial"/>
        <family val="2"/>
      </rPr>
      <t>TR</t>
    </r>
    <r>
      <rPr>
        <sz val="8"/>
        <rFont val="Arial"/>
        <family val="2"/>
      </rPr>
      <t xml:space="preserve">, </t>
    </r>
    <r>
      <rPr>
        <b/>
        <sz val="8"/>
        <rFont val="Arial"/>
        <family val="2"/>
      </rPr>
      <t>RS, ME</t>
    </r>
    <r>
      <rPr>
        <sz val="8"/>
        <rFont val="Arial"/>
        <family val="2"/>
      </rPr>
      <t xml:space="preserve"> and </t>
    </r>
    <r>
      <rPr>
        <b/>
        <sz val="8"/>
        <rFont val="Arial"/>
        <family val="2"/>
      </rPr>
      <t>MK</t>
    </r>
    <r>
      <rPr>
        <sz val="8"/>
        <rFont val="Arial"/>
        <family val="2"/>
      </rPr>
      <t xml:space="preserve"> provided by Eurostat. </t>
    </r>
    <r>
      <rPr>
        <b/>
        <sz val="8"/>
        <rFont val="Arial"/>
        <family val="2"/>
      </rPr>
      <t>IS</t>
    </r>
    <r>
      <rPr>
        <sz val="8"/>
        <rFont val="Arial"/>
        <family val="2"/>
      </rPr>
      <t xml:space="preserve"> estimated by OECD. </t>
    </r>
    <r>
      <rPr>
        <b/>
        <sz val="8"/>
        <rFont val="Arial"/>
        <family val="2"/>
      </rPr>
      <t>CH</t>
    </r>
    <r>
      <rPr>
        <sz val="8"/>
        <rFont val="Arial"/>
        <family val="2"/>
      </rPr>
      <t xml:space="preserve"> provided by OECD. </t>
    </r>
    <r>
      <rPr>
        <b/>
        <sz val="8"/>
        <rFont val="Arial"/>
        <family val="2"/>
      </rPr>
      <t xml:space="preserve">AL </t>
    </r>
    <r>
      <rPr>
        <sz val="8"/>
        <rFont val="Arial"/>
        <family val="2"/>
      </rPr>
      <t xml:space="preserve">provided by UNECE until 2009. </t>
    </r>
    <r>
      <rPr>
        <b/>
        <sz val="8"/>
        <rFont val="Arial"/>
        <family val="2"/>
      </rPr>
      <t>ME</t>
    </r>
    <r>
      <rPr>
        <sz val="8"/>
        <rFont val="Arial"/>
        <family val="2"/>
      </rPr>
      <t xml:space="preserve"> from national source until 2009.</t>
    </r>
    <r>
      <rPr>
        <b/>
        <sz val="8"/>
        <rFont val="Arial"/>
        <family val="2"/>
      </rPr>
      <t xml:space="preserve"> </t>
    </r>
  </si>
  <si>
    <r>
      <t xml:space="preserve">Source: </t>
    </r>
    <r>
      <rPr>
        <sz val="8"/>
        <rFont val="Arial"/>
        <family val="2"/>
      </rPr>
      <t>Eurostat, UNECE, OECD, national sources. Provisional or estimated data from Eurostat in italics, except EU-13 aggregates estimated by DG MOVE.</t>
    </r>
  </si>
  <si>
    <r>
      <t>Source</t>
    </r>
    <r>
      <rPr>
        <sz val="8"/>
        <rFont val="Arial"/>
        <family val="2"/>
      </rPr>
      <t xml:space="preserve">:  Eurostat, UNECE.  </t>
    </r>
    <r>
      <rPr>
        <b/>
        <sz val="8"/>
        <rFont val="Arial"/>
        <family val="2"/>
      </rPr>
      <t>MK, TR</t>
    </r>
    <r>
      <rPr>
        <sz val="8"/>
        <rFont val="Arial"/>
        <family val="2"/>
      </rPr>
      <t>: national source (until column break).</t>
    </r>
    <r>
      <rPr>
        <b/>
        <sz val="8"/>
        <rFont val="Arial"/>
        <family val="2"/>
      </rPr>
      <t xml:space="preserve"> AL, ME, RS: </t>
    </r>
    <r>
      <rPr>
        <sz val="8"/>
        <rFont val="Arial"/>
        <family val="2"/>
      </rPr>
      <t>national sources (change in methodology in 2014).</t>
    </r>
  </si>
  <si>
    <r>
      <t xml:space="preserve">Based on NACE 2 classification (ISIC rev. 4). Preliminary or estimated data for </t>
    </r>
    <r>
      <rPr>
        <b/>
        <sz val="8"/>
        <color indexed="8"/>
        <rFont val="Arial"/>
        <family val="2"/>
      </rPr>
      <t>EL, ES, FR, NL, PT, RO, CH, MK, AL</t>
    </r>
    <r>
      <rPr>
        <sz val="8"/>
        <color indexed="8"/>
        <rFont val="Arial"/>
        <family val="2"/>
      </rPr>
      <t>.</t>
    </r>
  </si>
  <si>
    <r>
      <t xml:space="preserve">Based on NACE 2 classification (ISIC rev. 4). Preliminary or estimated data for </t>
    </r>
    <r>
      <rPr>
        <b/>
        <sz val="8"/>
        <color indexed="8"/>
        <rFont val="Arial"/>
        <family val="2"/>
      </rPr>
      <t>EL, ES, FR, BG, NL, MT, PT, RO.</t>
    </r>
  </si>
  <si>
    <r>
      <t>Source:</t>
    </r>
    <r>
      <rPr>
        <sz val="8"/>
        <rFont val="Arial"/>
        <family val="2"/>
      </rPr>
      <t xml:space="preserve">  Eurostat, UNECE, national sources (</t>
    </r>
    <r>
      <rPr>
        <b/>
        <sz val="8"/>
        <rFont val="Arial"/>
        <family val="2"/>
      </rPr>
      <t>AL, MK, TR</t>
    </r>
    <r>
      <rPr>
        <sz val="8"/>
        <rFont val="Arial"/>
        <family val="2"/>
      </rPr>
      <t>)</t>
    </r>
  </si>
  <si>
    <t>change 15/16</t>
  </si>
  <si>
    <t>Value (billion €) for Year 2015</t>
  </si>
  <si>
    <t>(data for 2015)</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</si>
</sst>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 \ "/>
    <numFmt numFmtId="168" formatCode="0.000"/>
    <numFmt numFmtId="169" formatCode="##0\ "/>
    <numFmt numFmtId="170" formatCode="0.0\ "/>
    <numFmt numFmtId="171" formatCode="0.0\ \ "/>
    <numFmt numFmtId="172" formatCode="dd\.mm\.yy"/>
    <numFmt numFmtId="173" formatCode="#\ ##0.0"/>
    <numFmt numFmtId="174" formatCode="###\ ###\ ###\ ###\ ###\ ###"/>
    <numFmt numFmtId="175" formatCode="_-* #,##0.00_L_e_k_-;\-* #,##0.00_L_e_k_-;_-* &quot;-&quot;??_L_e_k_-;_-@_-"/>
    <numFmt numFmtId="176" formatCode="_(* #,##0.00_);_(* \(#,##0.00\);_(* &quot;-&quot;??_);_(@_)"/>
    <numFmt numFmtId="177" formatCode="0.0%"/>
    <numFmt numFmtId="178" formatCode="#,##0.0000"/>
    <numFmt numFmtId="179" formatCode="yyyy/mm/dd\ hh:mm:ss"/>
    <numFmt numFmtId="180" formatCode="#\ ##0.000"/>
    <numFmt numFmtId="181" formatCode="#\ ##0"/>
    <numFmt numFmtId="182" formatCode="#.\ ##0"/>
    <numFmt numFmtId="183" formatCode=".\ ##;"/>
    <numFmt numFmtId="184" formatCode=".\ ##;00000000000000000000000000000000000000000000000000000000000000000000000000000000000000000000000000000000000000000000000000000000000000000000000000000000000000000000000000000000000000000000000000000000000000000000000000000000000000000000000000"/>
    <numFmt numFmtId="185" formatCode="_(&quot;$&quot;* #,##0_);_(&quot;$&quot;* \(#,##0\);_(&quot;$&quot;* &quot;-&quot;_);_(@_)"/>
    <numFmt numFmtId="186" formatCode="_(* #,##0_);_(* \(#,##0\);_(* &quot;-&quot;_);_(@_)"/>
    <numFmt numFmtId="187" formatCode="_(&quot;$&quot;* #,##0.00_);_(&quot;$&quot;* \(#,##0.00\);_(&quot;$&quot;* &quot;-&quot;??_);_(@_)"/>
    <numFmt numFmtId="188" formatCode="#,##0.0_)"/>
    <numFmt numFmtId="189" formatCode="0.0_)"/>
    <numFmt numFmtId="190" formatCode="0;[Red]0"/>
    <numFmt numFmtId="191" formatCode="&quot;Yes&quot;;&quot;Yes&quot;;&quot;No&quot;"/>
    <numFmt numFmtId="192" formatCode="&quot;True&quot;;&quot;True&quot;;&quot;False&quot;"/>
    <numFmt numFmtId="193" formatCode="&quot;On&quot;;&quot;On&quot;;&quot;Off&quot;"/>
    <numFmt numFmtId="194" formatCode="[$€-2]\ #,##0.00_);[Red]\([$€-2]\ #,##0.00\)"/>
    <numFmt numFmtId="195" formatCode="0.0000"/>
    <numFmt numFmtId="196" formatCode="0.00000"/>
    <numFmt numFmtId="197" formatCode="#,##0.0000000000000"/>
    <numFmt numFmtId="198" formatCode="#,##0.00000000000000"/>
    <numFmt numFmtId="199" formatCode="#,##0.000000000000000"/>
    <numFmt numFmtId="200" formatCode="#,##0.0000000000000000"/>
    <numFmt numFmtId="201" formatCode="#,##0.00000000000000000"/>
    <numFmt numFmtId="202" formatCode="#,##0.000000000000"/>
    <numFmt numFmtId="203" formatCode="#,##0.00000000000"/>
    <numFmt numFmtId="204" formatCode="#,##0.0000000000"/>
    <numFmt numFmtId="205" formatCode="#,##0.000000000"/>
    <numFmt numFmtId="206" formatCode="#,##0.00000000"/>
    <numFmt numFmtId="207" formatCode="#,##0.0000000"/>
    <numFmt numFmtId="208" formatCode="#,##0.000000"/>
    <numFmt numFmtId="209" formatCode="#,##0.00000"/>
    <numFmt numFmtId="210" formatCode=".\ ##00;"/>
    <numFmt numFmtId="211" formatCode=".\ ##000;"/>
    <numFmt numFmtId="212" formatCode=".\ ##0000;"/>
    <numFmt numFmtId="213" formatCode=".\ ##0;"/>
    <numFmt numFmtId="214" formatCode="#.0\ ##0"/>
    <numFmt numFmtId="215" formatCode="#.00\ ##0"/>
  </numFmts>
  <fonts count="71">
    <font>
      <sz val="10"/>
      <name val="Arial"/>
      <family val="0"/>
    </font>
    <font>
      <u val="single"/>
      <sz val="10"/>
      <color indexed="36"/>
      <name val="Arial"/>
      <family val="2"/>
    </font>
    <font>
      <u val="single"/>
      <sz val="10"/>
      <color indexed="12"/>
      <name val="Arial"/>
      <family val="2"/>
    </font>
    <font>
      <sz val="8"/>
      <name val="Arial"/>
      <family val="2"/>
    </font>
    <font>
      <b/>
      <sz val="10"/>
      <color indexed="18"/>
      <name val="Arial"/>
      <family val="2"/>
    </font>
    <font>
      <b/>
      <sz val="10"/>
      <color indexed="8"/>
      <name val="Arial"/>
      <family val="2"/>
    </font>
    <font>
      <sz val="10"/>
      <name val="Times"/>
      <family val="1"/>
    </font>
    <font>
      <b/>
      <sz val="14"/>
      <name val="Arial"/>
      <family val="2"/>
    </font>
    <font>
      <b/>
      <sz val="12"/>
      <name val="Arial"/>
      <family val="2"/>
    </font>
    <font>
      <b/>
      <sz val="8"/>
      <name val="Arial"/>
      <family val="2"/>
    </font>
    <font>
      <b/>
      <sz val="10"/>
      <name val="Arial"/>
      <family val="2"/>
    </font>
    <font>
      <sz val="8"/>
      <name val="Times"/>
      <family val="1"/>
    </font>
    <font>
      <b/>
      <sz val="8"/>
      <name val="Times"/>
      <family val="1"/>
    </font>
    <font>
      <b/>
      <sz val="9"/>
      <name val="Arial"/>
      <family val="2"/>
    </font>
    <font>
      <sz val="9"/>
      <name val="Arial"/>
      <family val="2"/>
    </font>
    <font>
      <b/>
      <sz val="9"/>
      <name val="Times"/>
      <family val="1"/>
    </font>
    <font>
      <b/>
      <sz val="10"/>
      <name val="Times"/>
      <family val="1"/>
    </font>
    <font>
      <b/>
      <i/>
      <sz val="9"/>
      <name val="Times"/>
      <family val="1"/>
    </font>
    <font>
      <b/>
      <i/>
      <sz val="10"/>
      <name val="Times"/>
      <family val="1"/>
    </font>
    <font>
      <i/>
      <sz val="8"/>
      <name val="Times"/>
      <family val="1"/>
    </font>
    <font>
      <b/>
      <vertAlign val="superscript"/>
      <sz val="7"/>
      <name val="Arial"/>
      <family val="2"/>
    </font>
    <font>
      <b/>
      <sz val="7"/>
      <name val="Arial"/>
      <family val="2"/>
    </font>
    <font>
      <i/>
      <sz val="8"/>
      <name val="Arial"/>
      <family val="2"/>
    </font>
    <font>
      <vertAlign val="superscript"/>
      <sz val="8"/>
      <name val="Arial"/>
      <family val="2"/>
    </font>
    <font>
      <b/>
      <i/>
      <sz val="8"/>
      <name val="Arial"/>
      <family val="2"/>
    </font>
    <font>
      <b/>
      <sz val="11"/>
      <name val="Arial"/>
      <family val="2"/>
    </font>
    <font>
      <u val="single"/>
      <sz val="10"/>
      <color indexed="8"/>
      <name val="Arial"/>
      <family val="2"/>
    </font>
    <font>
      <sz val="10"/>
      <color indexed="8"/>
      <name val="Arial"/>
      <family val="2"/>
    </font>
    <font>
      <sz val="11"/>
      <name val="Arial"/>
      <family val="2"/>
    </font>
    <font>
      <sz val="8"/>
      <color indexed="10"/>
      <name val="Arial"/>
      <family val="2"/>
    </font>
    <font>
      <b/>
      <sz val="8"/>
      <color indexed="10"/>
      <name val="Arial"/>
      <family val="2"/>
    </font>
    <font>
      <b/>
      <sz val="8"/>
      <color indexed="8"/>
      <name val="Arial"/>
      <family val="2"/>
    </font>
    <font>
      <sz val="8"/>
      <color indexed="8"/>
      <name val="Arial"/>
      <family val="2"/>
    </font>
    <font>
      <b/>
      <i/>
      <sz val="10"/>
      <name val="Arial"/>
      <family val="2"/>
    </font>
    <font>
      <sz val="10"/>
      <name val="Helvetica"/>
      <family val="0"/>
    </font>
    <font>
      <sz val="7"/>
      <name val="Arial"/>
      <family val="2"/>
    </font>
    <font>
      <i/>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rgb="FFCCFFC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style="hair"/>
      <right style="hair"/>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style="medium"/>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top>
        <color indexed="63"/>
      </top>
      <bottom>
        <color indexed="63"/>
      </bottom>
    </border>
    <border>
      <left>
        <color indexed="63"/>
      </left>
      <right style="thick"/>
      <top>
        <color indexed="63"/>
      </top>
      <bottom>
        <color indexed="63"/>
      </bottom>
    </border>
    <border>
      <left>
        <color indexed="63"/>
      </left>
      <right style="thick"/>
      <top>
        <color indexed="63"/>
      </top>
      <bottom style="thin"/>
    </border>
    <border>
      <left style="thick"/>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ck"/>
      <right>
        <color indexed="63"/>
      </right>
      <top style="thin"/>
      <bottom>
        <color indexed="63"/>
      </bottom>
    </border>
    <border>
      <left style="thick"/>
      <right style="thin"/>
      <top style="thin"/>
      <bottom>
        <color indexed="63"/>
      </bottom>
    </border>
    <border>
      <left style="thick"/>
      <right style="thin"/>
      <top>
        <color indexed="63"/>
      </top>
      <bottom>
        <color indexed="63"/>
      </bottom>
    </border>
    <border>
      <left style="hair"/>
      <right>
        <color indexed="63"/>
      </right>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188" fontId="35" fillId="0" borderId="0" applyBorder="0" applyProtection="0">
      <alignment/>
    </xf>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0" fontId="0" fillId="0" borderId="0" applyFont="0" applyFill="0" applyBorder="0" applyAlignment="0" applyProtection="0"/>
    <xf numFmtId="0" fontId="0" fillId="0" borderId="0" applyFont="0" applyFill="0" applyBorder="0" applyAlignment="0" applyProtection="0"/>
    <xf numFmtId="176" fontId="54" fillId="0" borderId="0" applyFont="0" applyFill="0" applyBorder="0" applyAlignment="0" applyProtection="0"/>
    <xf numFmtId="175" fontId="5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4" fillId="0" borderId="0">
      <alignment/>
      <protection/>
    </xf>
    <xf numFmtId="0" fontId="28" fillId="0" borderId="0">
      <alignment/>
      <protection/>
    </xf>
    <xf numFmtId="0" fontId="54" fillId="0" borderId="0">
      <alignment/>
      <protection/>
    </xf>
    <xf numFmtId="0" fontId="28" fillId="0" borderId="0">
      <alignment/>
      <protection/>
    </xf>
    <xf numFmtId="0" fontId="28" fillId="0" borderId="0">
      <alignment/>
      <protection/>
    </xf>
    <xf numFmtId="0" fontId="0" fillId="0" borderId="0">
      <alignment/>
      <protection/>
    </xf>
    <xf numFmtId="0" fontId="54" fillId="0" borderId="0">
      <alignment/>
      <protection/>
    </xf>
    <xf numFmtId="0" fontId="28" fillId="0" borderId="0">
      <alignment/>
      <protection/>
    </xf>
    <xf numFmtId="0" fontId="34" fillId="0" borderId="0">
      <alignment/>
      <protection/>
    </xf>
    <xf numFmtId="0" fontId="54" fillId="0" borderId="0">
      <alignment/>
      <protection/>
    </xf>
    <xf numFmtId="0" fontId="28" fillId="0" borderId="0">
      <alignment/>
      <protection/>
    </xf>
    <xf numFmtId="0" fontId="5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189" fontId="36" fillId="0" borderId="0" applyFill="0" applyAlignment="0" applyProtection="0"/>
    <xf numFmtId="0" fontId="3" fillId="0" borderId="0">
      <alignment/>
      <protection/>
    </xf>
    <xf numFmtId="0" fontId="68" fillId="0" borderId="0" applyNumberFormat="0" applyFill="0" applyBorder="0" applyAlignment="0" applyProtection="0"/>
    <xf numFmtId="0" fontId="4" fillId="33" borderId="0" applyNumberFormat="0" applyBorder="0">
      <alignment/>
      <protection locked="0"/>
    </xf>
    <xf numFmtId="0" fontId="69" fillId="0" borderId="9" applyNumberFormat="0" applyFill="0" applyAlignment="0" applyProtection="0"/>
    <xf numFmtId="0" fontId="5" fillId="34" borderId="0" applyNumberFormat="0" applyBorder="0">
      <alignment/>
      <protection locked="0"/>
    </xf>
    <xf numFmtId="0" fontId="70" fillId="0" borderId="0" applyNumberFormat="0" applyFill="0" applyBorder="0" applyAlignment="0" applyProtection="0"/>
  </cellStyleXfs>
  <cellXfs count="589">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left"/>
    </xf>
    <xf numFmtId="0" fontId="11" fillId="0" borderId="0" xfId="0" applyFont="1" applyAlignment="1">
      <alignment/>
    </xf>
    <xf numFmtId="0" fontId="6" fillId="0" borderId="0" xfId="0" applyFont="1" applyAlignment="1">
      <alignment horizontal="left" vertical="top"/>
    </xf>
    <xf numFmtId="0" fontId="0" fillId="0" borderId="0" xfId="0" applyFont="1" applyAlignment="1">
      <alignment vertical="center"/>
    </xf>
    <xf numFmtId="0" fontId="0" fillId="0" borderId="0" xfId="0" applyFont="1" applyAlignment="1">
      <alignment horizontal="left" vertical="top"/>
    </xf>
    <xf numFmtId="0" fontId="0" fillId="0" borderId="0" xfId="0" applyFont="1" applyAlignment="1">
      <alignment horizontal="left" vertical="top" wrapText="1"/>
    </xf>
    <xf numFmtId="0" fontId="11" fillId="0" borderId="0" xfId="0" applyFont="1" applyAlignment="1">
      <alignment horizontal="left" vertical="top"/>
    </xf>
    <xf numFmtId="0" fontId="12" fillId="0" borderId="0" xfId="0" applyFont="1" applyAlignment="1">
      <alignment horizontal="center"/>
    </xf>
    <xf numFmtId="0" fontId="12" fillId="0" borderId="0" xfId="0" applyFont="1" applyAlignment="1">
      <alignment/>
    </xf>
    <xf numFmtId="0" fontId="6" fillId="0" borderId="0" xfId="0" applyFont="1" applyFill="1" applyAlignment="1">
      <alignment/>
    </xf>
    <xf numFmtId="0" fontId="13" fillId="35" borderId="0" xfId="0" applyFont="1" applyFill="1" applyBorder="1" applyAlignment="1">
      <alignment horizontal="left"/>
    </xf>
    <xf numFmtId="0" fontId="14" fillId="35" borderId="0" xfId="0" applyFont="1" applyFill="1" applyBorder="1" applyAlignment="1">
      <alignment/>
    </xf>
    <xf numFmtId="0" fontId="6" fillId="35" borderId="0" xfId="0" applyFont="1" applyFill="1" applyAlignment="1">
      <alignment/>
    </xf>
    <xf numFmtId="0" fontId="9" fillId="35" borderId="0" xfId="0" applyFont="1" applyFill="1" applyBorder="1" applyAlignment="1">
      <alignment horizontal="left"/>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xf>
    <xf numFmtId="0" fontId="9" fillId="0" borderId="0" xfId="0" applyFont="1" applyAlignment="1">
      <alignment horizontal="center" vertical="center"/>
    </xf>
    <xf numFmtId="0" fontId="3" fillId="0" borderId="0" xfId="0" applyFont="1" applyAlignment="1" quotePrefix="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xf>
    <xf numFmtId="0" fontId="9" fillId="0" borderId="0" xfId="0" applyFont="1" applyAlignment="1">
      <alignment horizontal="left" vertical="center"/>
    </xf>
    <xf numFmtId="0" fontId="3" fillId="0" borderId="0" xfId="0" applyFont="1" applyAlignment="1">
      <alignment horizontal="right" vertical="center"/>
    </xf>
    <xf numFmtId="0" fontId="14" fillId="0" borderId="0" xfId="0" applyFont="1" applyAlignment="1">
      <alignment/>
    </xf>
    <xf numFmtId="0" fontId="6" fillId="0" borderId="0" xfId="0" applyFont="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left" vertical="center"/>
    </xf>
    <xf numFmtId="0" fontId="13" fillId="0" borderId="0" xfId="0" applyFont="1" applyAlignment="1">
      <alignment horizontal="left"/>
    </xf>
    <xf numFmtId="0" fontId="15" fillId="0" borderId="0" xfId="0" applyFont="1" applyAlignment="1">
      <alignment horizontal="left"/>
    </xf>
    <xf numFmtId="0" fontId="12" fillId="0" borderId="0" xfId="0" applyFont="1" applyAlignment="1">
      <alignment horizontal="center"/>
    </xf>
    <xf numFmtId="0" fontId="15" fillId="0" borderId="0" xfId="0" applyFont="1" applyAlignment="1">
      <alignment horizontal="left"/>
    </xf>
    <xf numFmtId="0" fontId="16" fillId="0" borderId="0" xfId="0" applyFont="1" applyAlignment="1">
      <alignment horizontal="center"/>
    </xf>
    <xf numFmtId="0" fontId="17" fillId="0" borderId="0" xfId="0" applyFont="1" applyAlignment="1">
      <alignment horizontal="left"/>
    </xf>
    <xf numFmtId="0" fontId="18" fillId="0" borderId="0" xfId="0" applyFont="1" applyAlignment="1">
      <alignment horizontal="left"/>
    </xf>
    <xf numFmtId="0" fontId="6" fillId="0" borderId="0" xfId="0" applyFont="1" applyAlignment="1">
      <alignment horizontal="left"/>
    </xf>
    <xf numFmtId="0" fontId="11" fillId="0" borderId="0" xfId="0" applyFont="1" applyAlignment="1">
      <alignment horizontal="left" vertical="center"/>
    </xf>
    <xf numFmtId="0" fontId="19" fillId="0" borderId="0" xfId="0" applyFont="1" applyAlignment="1">
      <alignment/>
    </xf>
    <xf numFmtId="0" fontId="3" fillId="0" borderId="0" xfId="0" applyFont="1" applyAlignment="1">
      <alignment horizontal="center"/>
    </xf>
    <xf numFmtId="0" fontId="8" fillId="0" borderId="0" xfId="0" applyFont="1" applyAlignment="1" quotePrefix="1">
      <alignment horizontal="right" vertical="top"/>
    </xf>
    <xf numFmtId="0" fontId="0" fillId="0" borderId="0" xfId="0" applyFill="1" applyBorder="1" applyAlignment="1">
      <alignment/>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166" fontId="3" fillId="0" borderId="0" xfId="0" applyNumberFormat="1" applyFont="1" applyFill="1" applyBorder="1" applyAlignment="1">
      <alignment horizontal="right" vertical="center"/>
    </xf>
    <xf numFmtId="0" fontId="9" fillId="0" borderId="12" xfId="0" applyFont="1" applyFill="1" applyBorder="1" applyAlignment="1">
      <alignment horizontal="center" vertical="center"/>
    </xf>
    <xf numFmtId="0" fontId="0" fillId="0" borderId="0" xfId="0" applyFill="1" applyAlignment="1">
      <alignment/>
    </xf>
    <xf numFmtId="0" fontId="9" fillId="0" borderId="0" xfId="0" applyFont="1" applyBorder="1" applyAlignment="1">
      <alignment horizontal="left" vertical="center" wrapText="1"/>
    </xf>
    <xf numFmtId="0" fontId="7" fillId="0" borderId="0" xfId="0" applyFont="1" applyBorder="1" applyAlignment="1">
      <alignment horizontal="center" vertical="center"/>
    </xf>
    <xf numFmtId="0" fontId="0" fillId="0" borderId="0" xfId="0" applyAlignment="1">
      <alignment vertical="top"/>
    </xf>
    <xf numFmtId="0" fontId="0" fillId="0" borderId="0" xfId="0" applyFont="1" applyAlignment="1">
      <alignment vertical="top" wrapText="1"/>
    </xf>
    <xf numFmtId="0" fontId="8" fillId="0" borderId="0" xfId="0" applyFont="1" applyBorder="1" applyAlignment="1" quotePrefix="1">
      <alignment horizontal="right" vertical="top"/>
    </xf>
    <xf numFmtId="0" fontId="0" fillId="0" borderId="0" xfId="0" applyBorder="1" applyAlignment="1">
      <alignment/>
    </xf>
    <xf numFmtId="0" fontId="3" fillId="0" borderId="0" xfId="0" applyFont="1" applyFill="1" applyAlignment="1">
      <alignment horizontal="center"/>
    </xf>
    <xf numFmtId="2" fontId="9" fillId="0" borderId="11" xfId="0" applyNumberFormat="1" applyFont="1" applyFill="1" applyBorder="1" applyAlignment="1">
      <alignment horizontal="center"/>
    </xf>
    <xf numFmtId="0" fontId="9" fillId="0" borderId="0" xfId="0" applyFont="1" applyFill="1" applyBorder="1" applyAlignment="1">
      <alignment horizontal="left"/>
    </xf>
    <xf numFmtId="0" fontId="14" fillId="0" borderId="0" xfId="0" applyFont="1" applyFill="1" applyAlignment="1">
      <alignment/>
    </xf>
    <xf numFmtId="0" fontId="9" fillId="0" borderId="0" xfId="0" applyFont="1" applyBorder="1" applyAlignment="1">
      <alignment horizontal="left" vertical="center"/>
    </xf>
    <xf numFmtId="0" fontId="9" fillId="0" borderId="0" xfId="0" applyFont="1" applyAlignment="1">
      <alignment vertical="top"/>
    </xf>
    <xf numFmtId="0" fontId="14" fillId="0" borderId="0" xfId="0" applyFont="1" applyAlignment="1">
      <alignment vertical="top"/>
    </xf>
    <xf numFmtId="0" fontId="0" fillId="0" borderId="0" xfId="0" applyFill="1" applyBorder="1" applyAlignment="1">
      <alignment vertical="top"/>
    </xf>
    <xf numFmtId="0" fontId="0" fillId="0" borderId="0" xfId="0" applyFill="1" applyAlignment="1">
      <alignment vertical="top"/>
    </xf>
    <xf numFmtId="0" fontId="9" fillId="35" borderId="13" xfId="0" applyFont="1" applyFill="1" applyBorder="1" applyAlignment="1">
      <alignment horizontal="center" vertical="center" wrapText="1"/>
    </xf>
    <xf numFmtId="0" fontId="9" fillId="0" borderId="0" xfId="0" applyFont="1" applyBorder="1" applyAlignment="1">
      <alignment horizontal="left" vertical="top"/>
    </xf>
    <xf numFmtId="49" fontId="3" fillId="0" borderId="0" xfId="0" applyNumberFormat="1" applyFont="1" applyAlignment="1">
      <alignment horizontal="left" vertical="top"/>
    </xf>
    <xf numFmtId="0" fontId="8" fillId="0" borderId="0" xfId="0" applyFont="1" applyAlignment="1">
      <alignment horizontal="center"/>
    </xf>
    <xf numFmtId="0" fontId="0" fillId="0" borderId="0" xfId="0" applyAlignment="1">
      <alignment vertical="center"/>
    </xf>
    <xf numFmtId="0" fontId="0" fillId="0" borderId="0" xfId="0" applyFont="1" applyBorder="1" applyAlignment="1">
      <alignment horizontal="center" vertical="center"/>
    </xf>
    <xf numFmtId="0" fontId="6" fillId="0" borderId="0" xfId="0" applyFont="1" applyBorder="1" applyAlignment="1">
      <alignment vertical="center"/>
    </xf>
    <xf numFmtId="0" fontId="9" fillId="36" borderId="11" xfId="0" applyFont="1" applyFill="1" applyBorder="1" applyAlignment="1">
      <alignment horizontal="center" vertical="center"/>
    </xf>
    <xf numFmtId="0" fontId="9" fillId="36" borderId="11" xfId="0" applyFont="1" applyFill="1" applyBorder="1" applyAlignment="1">
      <alignment horizontal="center" vertical="center"/>
    </xf>
    <xf numFmtId="0" fontId="9" fillId="36" borderId="12" xfId="0" applyFont="1" applyFill="1" applyBorder="1" applyAlignment="1">
      <alignment horizontal="center" vertical="center"/>
    </xf>
    <xf numFmtId="0" fontId="9" fillId="0" borderId="0" xfId="0" applyFont="1" applyFill="1" applyAlignment="1">
      <alignment horizontal="center" vertical="center"/>
    </xf>
    <xf numFmtId="1" fontId="9" fillId="35" borderId="14" xfId="0" applyNumberFormat="1" applyFont="1" applyFill="1" applyBorder="1" applyAlignment="1">
      <alignment horizontal="center" vertical="center"/>
    </xf>
    <xf numFmtId="1" fontId="9" fillId="35" borderId="15" xfId="0" applyNumberFormat="1" applyFont="1" applyFill="1" applyBorder="1" applyAlignment="1">
      <alignment horizontal="center" vertical="center"/>
    </xf>
    <xf numFmtId="166" fontId="9" fillId="36" borderId="0" xfId="0" applyNumberFormat="1" applyFont="1" applyFill="1" applyBorder="1" applyAlignment="1">
      <alignment horizontal="right"/>
    </xf>
    <xf numFmtId="168" fontId="9" fillId="36" borderId="16" xfId="0" applyNumberFormat="1" applyFont="1" applyFill="1" applyBorder="1" applyAlignment="1">
      <alignment vertical="center"/>
    </xf>
    <xf numFmtId="2" fontId="9" fillId="36" borderId="11" xfId="0" applyNumberFormat="1" applyFont="1" applyFill="1" applyBorder="1" applyAlignment="1">
      <alignment horizontal="center" vertical="center"/>
    </xf>
    <xf numFmtId="168" fontId="9" fillId="36" borderId="0" xfId="0" applyNumberFormat="1" applyFont="1" applyFill="1" applyBorder="1" applyAlignment="1">
      <alignment vertical="center"/>
    </xf>
    <xf numFmtId="168" fontId="9" fillId="36" borderId="15" xfId="0" applyNumberFormat="1" applyFont="1" applyFill="1" applyBorder="1" applyAlignment="1">
      <alignment vertical="center"/>
    </xf>
    <xf numFmtId="2" fontId="9" fillId="36" borderId="11" xfId="0" applyNumberFormat="1" applyFont="1" applyFill="1" applyBorder="1" applyAlignment="1">
      <alignment horizontal="center"/>
    </xf>
    <xf numFmtId="2" fontId="9" fillId="36" borderId="11" xfId="0" applyNumberFormat="1" applyFont="1" applyFill="1" applyBorder="1" applyAlignment="1">
      <alignment horizontal="center"/>
    </xf>
    <xf numFmtId="2" fontId="9" fillId="36" borderId="12" xfId="0" applyNumberFormat="1" applyFont="1" applyFill="1" applyBorder="1" applyAlignment="1">
      <alignment horizontal="center"/>
    </xf>
    <xf numFmtId="0" fontId="0" fillId="35" borderId="17" xfId="0" applyFill="1" applyBorder="1" applyAlignment="1">
      <alignment/>
    </xf>
    <xf numFmtId="164" fontId="3" fillId="0" borderId="18" xfId="0" applyNumberFormat="1" applyFont="1" applyFill="1" applyBorder="1" applyAlignment="1">
      <alignment horizontal="right" vertical="center"/>
    </xf>
    <xf numFmtId="164" fontId="3" fillId="36" borderId="18" xfId="0" applyNumberFormat="1" applyFont="1" applyFill="1" applyBorder="1" applyAlignment="1">
      <alignment horizontal="right" vertical="center"/>
    </xf>
    <xf numFmtId="0" fontId="8" fillId="0" borderId="0" xfId="0" applyFont="1" applyAlignment="1" quotePrefix="1">
      <alignment horizontal="right"/>
    </xf>
    <xf numFmtId="168" fontId="9" fillId="36" borderId="19" xfId="0" applyNumberFormat="1" applyFont="1" applyFill="1" applyBorder="1" applyAlignment="1">
      <alignment vertical="center"/>
    </xf>
    <xf numFmtId="168" fontId="9" fillId="36" borderId="17" xfId="0" applyNumberFormat="1" applyFont="1" applyFill="1" applyBorder="1" applyAlignment="1">
      <alignment vertical="center"/>
    </xf>
    <xf numFmtId="168" fontId="9" fillId="36" borderId="14" xfId="0" applyNumberFormat="1" applyFont="1" applyFill="1" applyBorder="1" applyAlignment="1">
      <alignment vertical="center"/>
    </xf>
    <xf numFmtId="168" fontId="3" fillId="0" borderId="16" xfId="0" applyNumberFormat="1" applyFont="1" applyFill="1" applyBorder="1" applyAlignment="1">
      <alignment vertical="center"/>
    </xf>
    <xf numFmtId="168" fontId="3" fillId="36" borderId="17" xfId="0" applyNumberFormat="1" applyFont="1" applyFill="1" applyBorder="1" applyAlignment="1">
      <alignment vertical="center"/>
    </xf>
    <xf numFmtId="168" fontId="3" fillId="36" borderId="0" xfId="0" applyNumberFormat="1" applyFont="1" applyFill="1" applyBorder="1" applyAlignment="1">
      <alignment vertical="center"/>
    </xf>
    <xf numFmtId="168" fontId="3" fillId="0" borderId="17" xfId="0" applyNumberFormat="1" applyFont="1" applyFill="1" applyBorder="1" applyAlignment="1">
      <alignment vertical="center"/>
    </xf>
    <xf numFmtId="168" fontId="3" fillId="0" borderId="0" xfId="0" applyNumberFormat="1" applyFont="1" applyFill="1" applyBorder="1" applyAlignment="1">
      <alignment vertical="center"/>
    </xf>
    <xf numFmtId="168" fontId="3" fillId="36" borderId="14" xfId="0" applyNumberFormat="1" applyFont="1" applyFill="1" applyBorder="1" applyAlignment="1">
      <alignment vertical="center"/>
    </xf>
    <xf numFmtId="168" fontId="3" fillId="36" borderId="15" xfId="0" applyNumberFormat="1" applyFont="1" applyFill="1" applyBorder="1" applyAlignment="1">
      <alignment vertical="center"/>
    </xf>
    <xf numFmtId="0" fontId="0" fillId="35" borderId="14" xfId="0" applyFill="1" applyBorder="1" applyAlignment="1">
      <alignment/>
    </xf>
    <xf numFmtId="0" fontId="9" fillId="0" borderId="0" xfId="0" applyFont="1" applyFill="1" applyAlignment="1">
      <alignment vertical="center"/>
    </xf>
    <xf numFmtId="0" fontId="9" fillId="0" borderId="0" xfId="0" applyFont="1" applyFill="1" applyAlignment="1">
      <alignment horizontal="left" vertical="center"/>
    </xf>
    <xf numFmtId="49" fontId="3" fillId="0" borderId="0" xfId="0" applyNumberFormat="1" applyFont="1" applyAlignment="1">
      <alignment vertical="top"/>
    </xf>
    <xf numFmtId="0" fontId="0" fillId="0" borderId="0" xfId="0" applyAlignment="1">
      <alignment/>
    </xf>
    <xf numFmtId="0" fontId="10" fillId="0" borderId="0" xfId="0" applyFont="1" applyAlignment="1">
      <alignment horizontal="center" vertical="top"/>
    </xf>
    <xf numFmtId="0" fontId="11" fillId="0" borderId="0" xfId="0" applyFont="1" applyAlignment="1">
      <alignment vertical="top"/>
    </xf>
    <xf numFmtId="0" fontId="3" fillId="0" borderId="0" xfId="0" applyFont="1" applyAlignment="1">
      <alignment horizontal="center" vertical="top"/>
    </xf>
    <xf numFmtId="0" fontId="0" fillId="0" borderId="0" xfId="0" applyFont="1" applyAlignment="1">
      <alignment/>
    </xf>
    <xf numFmtId="0" fontId="10" fillId="0" borderId="0" xfId="0" applyFont="1" applyAlignment="1">
      <alignment horizontal="left" vertical="top"/>
    </xf>
    <xf numFmtId="49" fontId="0" fillId="0" borderId="0" xfId="0" applyNumberFormat="1" applyFont="1" applyAlignment="1">
      <alignment vertical="center"/>
    </xf>
    <xf numFmtId="49" fontId="0" fillId="0" borderId="0" xfId="0" applyNumberFormat="1" applyFont="1" applyAlignment="1">
      <alignment horizontal="left" vertical="center"/>
    </xf>
    <xf numFmtId="1" fontId="9" fillId="35" borderId="18" xfId="0" applyNumberFormat="1" applyFont="1" applyFill="1" applyBorder="1" applyAlignment="1">
      <alignment horizontal="center" vertical="center" wrapText="1"/>
    </xf>
    <xf numFmtId="0" fontId="0" fillId="0" borderId="18" xfId="0" applyFill="1" applyBorder="1" applyAlignment="1">
      <alignment/>
    </xf>
    <xf numFmtId="0" fontId="9" fillId="35" borderId="18" xfId="0" applyFont="1" applyFill="1" applyBorder="1" applyAlignment="1">
      <alignment horizontal="center" vertical="center"/>
    </xf>
    <xf numFmtId="169" fontId="9" fillId="36" borderId="19" xfId="0" applyNumberFormat="1" applyFont="1" applyFill="1" applyBorder="1" applyAlignment="1">
      <alignment horizontal="right" vertical="center" wrapText="1"/>
    </xf>
    <xf numFmtId="169" fontId="9" fillId="36" borderId="20" xfId="0" applyNumberFormat="1" applyFont="1" applyFill="1" applyBorder="1" applyAlignment="1">
      <alignment horizontal="right" vertical="center" wrapText="1"/>
    </xf>
    <xf numFmtId="167" fontId="9" fillId="36" borderId="17" xfId="0" applyNumberFormat="1" applyFont="1" applyFill="1" applyBorder="1" applyAlignment="1">
      <alignment horizontal="right" vertical="center" wrapText="1"/>
    </xf>
    <xf numFmtId="167" fontId="9" fillId="36" borderId="18" xfId="0" applyNumberFormat="1" applyFont="1" applyFill="1" applyBorder="1" applyAlignment="1">
      <alignment horizontal="right" vertical="center" wrapText="1"/>
    </xf>
    <xf numFmtId="167" fontId="9" fillId="36" borderId="13" xfId="0" applyNumberFormat="1" applyFont="1" applyFill="1" applyBorder="1" applyAlignment="1">
      <alignment horizontal="right" vertical="center" wrapText="1"/>
    </xf>
    <xf numFmtId="169" fontId="3" fillId="0" borderId="18" xfId="0" applyNumberFormat="1" applyFont="1" applyFill="1" applyBorder="1" applyAlignment="1">
      <alignment horizontal="right" vertical="center" wrapText="1"/>
    </xf>
    <xf numFmtId="169" fontId="3" fillId="36" borderId="18" xfId="0" applyNumberFormat="1" applyFont="1" applyFill="1" applyBorder="1" applyAlignment="1">
      <alignment horizontal="right" vertical="center" wrapText="1"/>
    </xf>
    <xf numFmtId="1" fontId="9" fillId="35" borderId="14" xfId="0" applyNumberFormat="1" applyFont="1" applyFill="1" applyBorder="1" applyAlignment="1">
      <alignment horizontal="right" vertical="center" wrapText="1"/>
    </xf>
    <xf numFmtId="1" fontId="9" fillId="37" borderId="13" xfId="0" applyNumberFormat="1" applyFont="1" applyFill="1" applyBorder="1" applyAlignment="1">
      <alignment horizontal="center" vertical="center"/>
    </xf>
    <xf numFmtId="1" fontId="9" fillId="35" borderId="21" xfId="0" applyNumberFormat="1" applyFont="1" applyFill="1" applyBorder="1" applyAlignment="1">
      <alignment horizontal="center" vertical="center" wrapText="1"/>
    </xf>
    <xf numFmtId="1" fontId="9" fillId="35" borderId="22" xfId="0" applyNumberFormat="1" applyFont="1" applyFill="1" applyBorder="1" applyAlignment="1">
      <alignment horizontal="center" vertical="center" wrapText="1"/>
    </xf>
    <xf numFmtId="1" fontId="9" fillId="35" borderId="23" xfId="0" applyNumberFormat="1" applyFont="1" applyFill="1" applyBorder="1" applyAlignment="1">
      <alignment horizontal="center" vertical="center" wrapText="1"/>
    </xf>
    <xf numFmtId="1" fontId="9" fillId="35" borderId="15" xfId="0" applyNumberFormat="1" applyFont="1" applyFill="1" applyBorder="1" applyAlignment="1">
      <alignment horizontal="center" vertical="center" wrapText="1"/>
    </xf>
    <xf numFmtId="1" fontId="9" fillId="35" borderId="15" xfId="0" applyNumberFormat="1" applyFont="1" applyFill="1" applyBorder="1" applyAlignment="1">
      <alignment horizontal="right" vertical="center" wrapText="1"/>
    </xf>
    <xf numFmtId="169" fontId="9" fillId="36" borderId="16" xfId="0" applyNumberFormat="1" applyFont="1" applyFill="1" applyBorder="1" applyAlignment="1">
      <alignment horizontal="right" vertical="center" wrapText="1"/>
    </xf>
    <xf numFmtId="167" fontId="9" fillId="36" borderId="16" xfId="0" applyNumberFormat="1" applyFont="1" applyFill="1" applyBorder="1" applyAlignment="1">
      <alignment horizontal="right" vertical="center" wrapText="1"/>
    </xf>
    <xf numFmtId="167" fontId="9" fillId="36" borderId="0" xfId="0" applyNumberFormat="1" applyFont="1" applyFill="1" applyBorder="1" applyAlignment="1">
      <alignment horizontal="right" vertical="center" wrapText="1"/>
    </xf>
    <xf numFmtId="169" fontId="3" fillId="0" borderId="0" xfId="0" applyNumberFormat="1" applyFont="1" applyFill="1" applyBorder="1" applyAlignment="1">
      <alignment horizontal="right" vertical="center" wrapText="1"/>
    </xf>
    <xf numFmtId="169" fontId="3" fillId="36" borderId="0" xfId="0" applyNumberFormat="1" applyFont="1" applyFill="1" applyBorder="1" applyAlignment="1">
      <alignment horizontal="right" vertical="center" wrapText="1"/>
    </xf>
    <xf numFmtId="164" fontId="9" fillId="36" borderId="20" xfId="0" applyNumberFormat="1" applyFont="1" applyFill="1" applyBorder="1" applyAlignment="1">
      <alignment horizontal="right" vertical="center"/>
    </xf>
    <xf numFmtId="164" fontId="9" fillId="36" borderId="18" xfId="0" applyNumberFormat="1" applyFont="1" applyFill="1" applyBorder="1" applyAlignment="1">
      <alignment horizontal="right" vertical="center"/>
    </xf>
    <xf numFmtId="164" fontId="9" fillId="36" borderId="13" xfId="0" applyNumberFormat="1" applyFont="1" applyFill="1" applyBorder="1" applyAlignment="1">
      <alignment horizontal="right" vertical="center"/>
    </xf>
    <xf numFmtId="1" fontId="21" fillId="35" borderId="18" xfId="0" applyNumberFormat="1" applyFont="1" applyFill="1" applyBorder="1" applyAlignment="1">
      <alignment horizontal="center" vertical="center" wrapText="1"/>
    </xf>
    <xf numFmtId="0" fontId="0" fillId="35" borderId="18" xfId="0" applyFill="1" applyBorder="1" applyAlignment="1">
      <alignment/>
    </xf>
    <xf numFmtId="0" fontId="9" fillId="35" borderId="18" xfId="0" applyFont="1" applyFill="1" applyBorder="1" applyAlignment="1" quotePrefix="1">
      <alignment horizontal="center" vertical="center"/>
    </xf>
    <xf numFmtId="164" fontId="9" fillId="36" borderId="20" xfId="0" applyNumberFormat="1" applyFont="1" applyFill="1" applyBorder="1" applyAlignment="1">
      <alignment horizontal="right" vertical="center" wrapText="1"/>
    </xf>
    <xf numFmtId="164" fontId="9" fillId="36" borderId="18" xfId="0" applyNumberFormat="1" applyFont="1" applyFill="1" applyBorder="1" applyAlignment="1">
      <alignment horizontal="right" vertical="center" wrapText="1"/>
    </xf>
    <xf numFmtId="164" fontId="9" fillId="36" borderId="13" xfId="0" applyNumberFormat="1" applyFont="1" applyFill="1" applyBorder="1" applyAlignment="1">
      <alignment horizontal="right" vertical="center" wrapText="1"/>
    </xf>
    <xf numFmtId="164" fontId="3" fillId="0" borderId="18" xfId="0" applyNumberFormat="1" applyFont="1" applyFill="1" applyBorder="1" applyAlignment="1">
      <alignment horizontal="right" vertical="center" wrapText="1"/>
    </xf>
    <xf numFmtId="164" fontId="3" fillId="36" borderId="18" xfId="0" applyNumberFormat="1" applyFont="1" applyFill="1" applyBorder="1" applyAlignment="1">
      <alignment horizontal="right" vertical="center" wrapText="1"/>
    </xf>
    <xf numFmtId="0" fontId="9" fillId="35" borderId="17" xfId="0" applyFont="1" applyFill="1" applyBorder="1" applyAlignment="1" quotePrefix="1">
      <alignment horizontal="right" vertical="center"/>
    </xf>
    <xf numFmtId="0" fontId="9" fillId="35" borderId="17" xfId="0" applyFont="1" applyFill="1" applyBorder="1" applyAlignment="1">
      <alignment horizontal="right" vertical="center"/>
    </xf>
    <xf numFmtId="1" fontId="21" fillId="35" borderId="17" xfId="0" applyNumberFormat="1" applyFont="1" applyFill="1" applyBorder="1" applyAlignment="1">
      <alignment horizontal="right" vertical="center" wrapText="1"/>
    </xf>
    <xf numFmtId="1" fontId="9" fillId="35" borderId="17" xfId="0" applyNumberFormat="1" applyFont="1" applyFill="1" applyBorder="1" applyAlignment="1">
      <alignment horizontal="right" vertical="center" wrapText="1"/>
    </xf>
    <xf numFmtId="0" fontId="3" fillId="35" borderId="16" xfId="0" applyFont="1" applyFill="1" applyBorder="1" applyAlignment="1">
      <alignment horizontal="right" vertical="top"/>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6" fillId="0" borderId="0" xfId="0" applyFont="1" applyFill="1" applyAlignment="1">
      <alignment vertical="center"/>
    </xf>
    <xf numFmtId="0" fontId="9" fillId="35" borderId="0" xfId="0" applyFont="1" applyFill="1" applyBorder="1" applyAlignment="1">
      <alignment horizontal="left" vertical="center"/>
    </xf>
    <xf numFmtId="0" fontId="3" fillId="0" borderId="0" xfId="0" applyFont="1" applyBorder="1" applyAlignment="1">
      <alignment horizontal="left" vertical="center"/>
    </xf>
    <xf numFmtId="0" fontId="3" fillId="0" borderId="18" xfId="0" applyFont="1" applyBorder="1" applyAlignment="1">
      <alignment horizontal="left" vertical="center"/>
    </xf>
    <xf numFmtId="0" fontId="9" fillId="35" borderId="26" xfId="0" applyFont="1" applyFill="1" applyBorder="1" applyAlignment="1">
      <alignment horizontal="left" vertical="center"/>
    </xf>
    <xf numFmtId="0" fontId="12" fillId="0" borderId="15" xfId="0" applyFont="1" applyBorder="1" applyAlignment="1">
      <alignment horizontal="left" vertical="top"/>
    </xf>
    <xf numFmtId="0" fontId="11" fillId="0" borderId="15" xfId="0" applyFont="1" applyBorder="1" applyAlignment="1">
      <alignment horizontal="left" vertical="top"/>
    </xf>
    <xf numFmtId="0" fontId="11" fillId="0" borderId="13" xfId="0" applyFont="1" applyBorder="1" applyAlignment="1">
      <alignment horizontal="left" vertical="top"/>
    </xf>
    <xf numFmtId="0" fontId="24" fillId="35" borderId="27" xfId="0" applyFont="1" applyFill="1" applyBorder="1" applyAlignment="1">
      <alignment horizontal="left" vertical="center"/>
    </xf>
    <xf numFmtId="0" fontId="9" fillId="35" borderId="28" xfId="0" applyFont="1" applyFill="1" applyBorder="1" applyAlignment="1">
      <alignment horizontal="left" vertical="center"/>
    </xf>
    <xf numFmtId="0" fontId="22" fillId="0" borderId="28"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9" fillId="35" borderId="30" xfId="0" applyFont="1" applyFill="1" applyBorder="1" applyAlignment="1">
      <alignment horizontal="left" vertical="center"/>
    </xf>
    <xf numFmtId="0" fontId="9" fillId="35" borderId="24" xfId="0" applyFont="1" applyFill="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9" fillId="35" borderId="30" xfId="0" applyFont="1" applyFill="1" applyBorder="1" applyAlignment="1" quotePrefix="1">
      <alignment horizontal="left" vertical="center"/>
    </xf>
    <xf numFmtId="0" fontId="3" fillId="35" borderId="24" xfId="0" applyFont="1" applyFill="1" applyBorder="1" applyAlignment="1">
      <alignment horizontal="left" vertical="center"/>
    </xf>
    <xf numFmtId="0" fontId="9" fillId="35" borderId="30" xfId="0" applyFont="1" applyFill="1" applyBorder="1" applyAlignment="1">
      <alignment horizontal="left" vertical="top"/>
    </xf>
    <xf numFmtId="0" fontId="9" fillId="35" borderId="24" xfId="0" applyFont="1" applyFill="1" applyBorder="1" applyAlignment="1">
      <alignment horizontal="left" vertical="top"/>
    </xf>
    <xf numFmtId="0" fontId="11" fillId="35" borderId="24" xfId="0" applyFont="1" applyFill="1" applyBorder="1" applyAlignment="1">
      <alignment vertical="top"/>
    </xf>
    <xf numFmtId="0" fontId="9" fillId="35" borderId="31" xfId="0" applyFont="1" applyFill="1" applyBorder="1" applyAlignment="1">
      <alignment horizontal="left" vertical="center"/>
    </xf>
    <xf numFmtId="0" fontId="9" fillId="35" borderId="32" xfId="0" applyFont="1" applyFill="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12" fillId="37" borderId="14" xfId="0" applyFont="1" applyFill="1" applyBorder="1" applyAlignment="1">
      <alignment horizontal="left" vertical="top"/>
    </xf>
    <xf numFmtId="0" fontId="12" fillId="37" borderId="15" xfId="0" applyFont="1" applyFill="1" applyBorder="1" applyAlignment="1">
      <alignment horizontal="left" vertical="top"/>
    </xf>
    <xf numFmtId="168" fontId="3" fillId="0" borderId="19" xfId="0" applyNumberFormat="1" applyFont="1" applyFill="1" applyBorder="1" applyAlignment="1">
      <alignment vertical="center"/>
    </xf>
    <xf numFmtId="0" fontId="9" fillId="35" borderId="0" xfId="0" applyFont="1" applyFill="1" applyBorder="1" applyAlignment="1">
      <alignment horizontal="center" vertical="top" wrapText="1"/>
    </xf>
    <xf numFmtId="0" fontId="3" fillId="0" borderId="0" xfId="0" applyFont="1" applyAlignment="1">
      <alignment horizontal="left"/>
    </xf>
    <xf numFmtId="0" fontId="3" fillId="0" borderId="0" xfId="0" applyFont="1" applyAlignment="1">
      <alignment horizontal="right"/>
    </xf>
    <xf numFmtId="0" fontId="9" fillId="35" borderId="0" xfId="0" applyFont="1" applyFill="1" applyAlignment="1">
      <alignment horizontal="center" vertical="top" wrapText="1"/>
    </xf>
    <xf numFmtId="170" fontId="9" fillId="36" borderId="16" xfId="0" applyNumberFormat="1" applyFont="1" applyFill="1" applyBorder="1" applyAlignment="1">
      <alignment horizontal="right"/>
    </xf>
    <xf numFmtId="170" fontId="9" fillId="36" borderId="20" xfId="0" applyNumberFormat="1" applyFont="1" applyFill="1" applyBorder="1" applyAlignment="1">
      <alignment horizontal="right"/>
    </xf>
    <xf numFmtId="170" fontId="9" fillId="36" borderId="0" xfId="0" applyNumberFormat="1" applyFont="1" applyFill="1" applyBorder="1" applyAlignment="1">
      <alignment horizontal="right"/>
    </xf>
    <xf numFmtId="170" fontId="9" fillId="36" borderId="18" xfId="0" applyNumberFormat="1" applyFont="1" applyFill="1" applyBorder="1" applyAlignment="1">
      <alignment horizontal="right"/>
    </xf>
    <xf numFmtId="170" fontId="3" fillId="0" borderId="16" xfId="0" applyNumberFormat="1" applyFont="1" applyFill="1" applyBorder="1" applyAlignment="1">
      <alignment horizontal="right" vertical="center"/>
    </xf>
    <xf numFmtId="170" fontId="3" fillId="0" borderId="20" xfId="0" applyNumberFormat="1" applyFont="1" applyFill="1" applyBorder="1" applyAlignment="1">
      <alignment horizontal="right" vertical="center"/>
    </xf>
    <xf numFmtId="170" fontId="3" fillId="36" borderId="0" xfId="0" applyNumberFormat="1" applyFont="1" applyFill="1" applyBorder="1" applyAlignment="1">
      <alignment horizontal="right" vertical="center"/>
    </xf>
    <xf numFmtId="170" fontId="3" fillId="36" borderId="18"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0" borderId="18" xfId="0" applyNumberFormat="1" applyFont="1" applyFill="1" applyBorder="1" applyAlignment="1">
      <alignment horizontal="right" vertical="center"/>
    </xf>
    <xf numFmtId="0" fontId="9" fillId="35" borderId="18" xfId="0" applyFont="1" applyFill="1" applyBorder="1" applyAlignment="1">
      <alignment horizontal="left"/>
    </xf>
    <xf numFmtId="0" fontId="10" fillId="35" borderId="0" xfId="0" applyFont="1" applyFill="1" applyBorder="1" applyAlignment="1">
      <alignment horizontal="left" vertical="top"/>
    </xf>
    <xf numFmtId="0" fontId="10" fillId="35" borderId="16" xfId="0" applyFont="1" applyFill="1" applyBorder="1" applyAlignment="1">
      <alignment horizontal="center" vertical="center"/>
    </xf>
    <xf numFmtId="0" fontId="10" fillId="35" borderId="20" xfId="0" applyFont="1" applyFill="1" applyBorder="1" applyAlignment="1">
      <alignment horizontal="center" vertical="center"/>
    </xf>
    <xf numFmtId="0" fontId="0" fillId="35" borderId="11" xfId="0" applyFill="1" applyBorder="1" applyAlignment="1">
      <alignment/>
    </xf>
    <xf numFmtId="0" fontId="0" fillId="35" borderId="12" xfId="0" applyFill="1" applyBorder="1" applyAlignment="1">
      <alignment/>
    </xf>
    <xf numFmtId="0" fontId="9" fillId="35" borderId="15" xfId="0" applyFont="1" applyFill="1" applyBorder="1" applyAlignment="1">
      <alignment horizontal="center" vertical="center" wrapText="1"/>
    </xf>
    <xf numFmtId="1" fontId="9" fillId="35" borderId="15" xfId="0" applyNumberFormat="1" applyFont="1" applyFill="1" applyBorder="1" applyAlignment="1">
      <alignment horizontal="center" vertical="top"/>
    </xf>
    <xf numFmtId="0" fontId="0" fillId="0" borderId="13" xfId="0" applyFill="1" applyBorder="1" applyAlignment="1">
      <alignment vertical="center"/>
    </xf>
    <xf numFmtId="16" fontId="21" fillId="37" borderId="10" xfId="0" applyNumberFormat="1" applyFont="1" applyFill="1" applyBorder="1" applyAlignment="1">
      <alignment horizontal="center" wrapText="1"/>
    </xf>
    <xf numFmtId="0" fontId="3" fillId="0" borderId="17" xfId="0" applyFont="1" applyFill="1" applyBorder="1" applyAlignment="1">
      <alignment horizontal="right" vertical="top"/>
    </xf>
    <xf numFmtId="1" fontId="9" fillId="0" borderId="14" xfId="0" applyNumberFormat="1" applyFont="1" applyFill="1" applyBorder="1" applyAlignment="1">
      <alignment horizontal="center" vertical="center"/>
    </xf>
    <xf numFmtId="0" fontId="9" fillId="37" borderId="12" xfId="0" applyFont="1" applyFill="1" applyBorder="1" applyAlignment="1">
      <alignment horizontal="center" vertical="top" wrapText="1"/>
    </xf>
    <xf numFmtId="0" fontId="0" fillId="37" borderId="0" xfId="0" applyFill="1" applyAlignment="1">
      <alignment/>
    </xf>
    <xf numFmtId="166" fontId="9" fillId="36" borderId="16" xfId="0" applyNumberFormat="1" applyFont="1" applyFill="1" applyBorder="1" applyAlignment="1">
      <alignment horizontal="right"/>
    </xf>
    <xf numFmtId="166" fontId="3" fillId="0" borderId="16" xfId="0" applyNumberFormat="1" applyFont="1" applyFill="1" applyBorder="1" applyAlignment="1">
      <alignment horizontal="right" vertical="center"/>
    </xf>
    <xf numFmtId="166" fontId="3" fillId="36" borderId="0" xfId="0" applyNumberFormat="1" applyFont="1" applyFill="1" applyBorder="1" applyAlignment="1">
      <alignment horizontal="right" vertical="center"/>
    </xf>
    <xf numFmtId="166" fontId="3" fillId="0" borderId="15" xfId="0" applyNumberFormat="1" applyFont="1" applyFill="1" applyBorder="1" applyAlignment="1">
      <alignment horizontal="right" vertical="center"/>
    </xf>
    <xf numFmtId="166" fontId="3" fillId="36" borderId="15" xfId="0" applyNumberFormat="1" applyFont="1" applyFill="1" applyBorder="1" applyAlignment="1">
      <alignment horizontal="right" vertical="center"/>
    </xf>
    <xf numFmtId="0" fontId="9" fillId="35" borderId="34" xfId="0" applyFont="1" applyFill="1" applyBorder="1" applyAlignment="1">
      <alignment horizontal="center" vertical="center" wrapText="1"/>
    </xf>
    <xf numFmtId="166" fontId="3" fillId="0" borderId="20" xfId="0" applyNumberFormat="1" applyFont="1" applyFill="1" applyBorder="1" applyAlignment="1">
      <alignment horizontal="right" vertical="center"/>
    </xf>
    <xf numFmtId="166" fontId="3" fillId="36" borderId="18" xfId="0" applyNumberFormat="1" applyFont="1" applyFill="1" applyBorder="1" applyAlignment="1">
      <alignment horizontal="right" vertical="center"/>
    </xf>
    <xf numFmtId="166" fontId="3" fillId="0" borderId="18" xfId="0" applyNumberFormat="1" applyFont="1" applyFill="1" applyBorder="1" applyAlignment="1">
      <alignment horizontal="right" vertical="center"/>
    </xf>
    <xf numFmtId="166" fontId="3" fillId="0" borderId="13" xfId="0" applyNumberFormat="1" applyFont="1" applyFill="1" applyBorder="1" applyAlignment="1">
      <alignment horizontal="right" vertical="center"/>
    </xf>
    <xf numFmtId="0" fontId="3" fillId="35" borderId="16" xfId="0" applyFont="1" applyFill="1" applyBorder="1" applyAlignment="1">
      <alignment horizontal="center" vertical="center"/>
    </xf>
    <xf numFmtId="0" fontId="9" fillId="35" borderId="16" xfId="0" applyFont="1" applyFill="1" applyBorder="1" applyAlignment="1">
      <alignment horizontal="right" vertical="top"/>
    </xf>
    <xf numFmtId="0" fontId="0" fillId="35" borderId="16" xfId="0" applyFill="1" applyBorder="1" applyAlignment="1">
      <alignment/>
    </xf>
    <xf numFmtId="0" fontId="0" fillId="0" borderId="0" xfId="0" applyBorder="1" applyAlignment="1">
      <alignment vertical="center"/>
    </xf>
    <xf numFmtId="166" fontId="3" fillId="0" borderId="0" xfId="0" applyNumberFormat="1" applyFont="1" applyFill="1" applyBorder="1" applyAlignment="1">
      <alignment vertical="center"/>
    </xf>
    <xf numFmtId="0" fontId="0" fillId="0" borderId="0" xfId="0" applyBorder="1" applyAlignment="1">
      <alignment vertical="top"/>
    </xf>
    <xf numFmtId="0" fontId="14" fillId="0" borderId="0" xfId="0" applyFont="1" applyFill="1" applyBorder="1" applyAlignment="1">
      <alignment/>
    </xf>
    <xf numFmtId="170" fontId="24" fillId="36" borderId="15" xfId="0" applyNumberFormat="1" applyFont="1" applyFill="1" applyBorder="1" applyAlignment="1">
      <alignment horizontal="right"/>
    </xf>
    <xf numFmtId="170" fontId="24" fillId="36" borderId="13" xfId="0" applyNumberFormat="1" applyFont="1" applyFill="1" applyBorder="1" applyAlignment="1">
      <alignment horizontal="right"/>
    </xf>
    <xf numFmtId="166" fontId="3" fillId="0" borderId="17" xfId="0" applyNumberFormat="1" applyFont="1" applyBorder="1" applyAlignment="1">
      <alignment vertical="center"/>
    </xf>
    <xf numFmtId="166" fontId="3" fillId="36" borderId="17" xfId="0" applyNumberFormat="1" applyFont="1" applyFill="1" applyBorder="1" applyAlignment="1">
      <alignment vertical="center"/>
    </xf>
    <xf numFmtId="1" fontId="9" fillId="35" borderId="14" xfId="0" applyNumberFormat="1" applyFont="1" applyFill="1" applyBorder="1" applyAlignment="1">
      <alignment horizontal="center" vertical="top"/>
    </xf>
    <xf numFmtId="0" fontId="2" fillId="0" borderId="0" xfId="56" applyAlignment="1" applyProtection="1">
      <alignment vertical="center" wrapText="1"/>
      <protection/>
    </xf>
    <xf numFmtId="0" fontId="0" fillId="0" borderId="0" xfId="0" applyAlignment="1">
      <alignment vertical="top" wrapText="1"/>
    </xf>
    <xf numFmtId="0" fontId="0" fillId="0" borderId="0" xfId="0" applyAlignment="1">
      <alignment vertical="center" wrapText="1"/>
    </xf>
    <xf numFmtId="0" fontId="3" fillId="0" borderId="0" xfId="0" applyFont="1" applyAlignment="1">
      <alignment vertical="top" wrapText="1"/>
    </xf>
    <xf numFmtId="0" fontId="0" fillId="0" borderId="0" xfId="0" applyAlignment="1">
      <alignment horizontal="center"/>
    </xf>
    <xf numFmtId="0" fontId="0" fillId="0" borderId="0" xfId="0" applyFill="1" applyAlignment="1">
      <alignment horizontal="center"/>
    </xf>
    <xf numFmtId="0" fontId="0" fillId="0" borderId="0" xfId="0" applyBorder="1" applyAlignment="1">
      <alignment horizontal="center"/>
    </xf>
    <xf numFmtId="166" fontId="3" fillId="36" borderId="11" xfId="0" applyNumberFormat="1" applyFont="1" applyFill="1" applyBorder="1" applyAlignment="1">
      <alignment horizontal="center" vertical="center"/>
    </xf>
    <xf numFmtId="166" fontId="3" fillId="36" borderId="12" xfId="0" applyNumberFormat="1" applyFont="1" applyFill="1" applyBorder="1" applyAlignment="1">
      <alignment horizontal="center" vertical="center"/>
    </xf>
    <xf numFmtId="166" fontId="3" fillId="0" borderId="11" xfId="0" applyNumberFormat="1" applyFont="1" applyFill="1" applyBorder="1" applyAlignment="1">
      <alignment horizontal="center" vertical="center"/>
    </xf>
    <xf numFmtId="166" fontId="9" fillId="36" borderId="10" xfId="0" applyNumberFormat="1" applyFont="1" applyFill="1" applyBorder="1" applyAlignment="1">
      <alignment horizontal="center" vertical="center"/>
    </xf>
    <xf numFmtId="166" fontId="9" fillId="36" borderId="11" xfId="0" applyNumberFormat="1" applyFont="1" applyFill="1" applyBorder="1" applyAlignment="1">
      <alignment horizontal="center" vertical="center"/>
    </xf>
    <xf numFmtId="166" fontId="9" fillId="36" borderId="12" xfId="0" applyNumberFormat="1" applyFont="1" applyFill="1" applyBorder="1" applyAlignment="1">
      <alignment horizontal="center" vertical="center"/>
    </xf>
    <xf numFmtId="166" fontId="9" fillId="36" borderId="20" xfId="0" applyNumberFormat="1" applyFont="1" applyFill="1" applyBorder="1" applyAlignment="1">
      <alignment horizontal="right" vertical="center"/>
    </xf>
    <xf numFmtId="166" fontId="9" fillId="36" borderId="18" xfId="0" applyNumberFormat="1" applyFont="1" applyFill="1" applyBorder="1" applyAlignment="1">
      <alignment horizontal="right" vertical="center"/>
    </xf>
    <xf numFmtId="166" fontId="9" fillId="36" borderId="13" xfId="0" applyNumberFormat="1" applyFont="1" applyFill="1" applyBorder="1" applyAlignment="1">
      <alignment horizontal="right" vertical="center"/>
    </xf>
    <xf numFmtId="2" fontId="3" fillId="0" borderId="0" xfId="0" applyNumberFormat="1" applyFont="1" applyFill="1" applyBorder="1" applyAlignment="1">
      <alignment horizontal="right" vertical="center"/>
    </xf>
    <xf numFmtId="0" fontId="9" fillId="0" borderId="0" xfId="0" applyFont="1" applyBorder="1" applyAlignment="1">
      <alignment horizontal="left" wrapText="1"/>
    </xf>
    <xf numFmtId="171" fontId="9" fillId="36" borderId="16" xfId="0" applyNumberFormat="1" applyFont="1" applyFill="1" applyBorder="1" applyAlignment="1">
      <alignment horizontal="center"/>
    </xf>
    <xf numFmtId="171" fontId="9" fillId="36" borderId="20" xfId="0" applyNumberFormat="1" applyFont="1" applyFill="1" applyBorder="1" applyAlignment="1">
      <alignment horizontal="center"/>
    </xf>
    <xf numFmtId="171" fontId="9" fillId="36" borderId="0" xfId="0" applyNumberFormat="1" applyFont="1" applyFill="1" applyBorder="1" applyAlignment="1">
      <alignment horizontal="center"/>
    </xf>
    <xf numFmtId="171" fontId="9" fillId="36" borderId="18" xfId="0" applyNumberFormat="1" applyFont="1" applyFill="1" applyBorder="1" applyAlignment="1">
      <alignment horizontal="center"/>
    </xf>
    <xf numFmtId="171" fontId="9" fillId="36" borderId="15" xfId="0" applyNumberFormat="1" applyFont="1" applyFill="1" applyBorder="1" applyAlignment="1">
      <alignment horizontal="center"/>
    </xf>
    <xf numFmtId="171" fontId="9" fillId="36" borderId="13" xfId="0" applyNumberFormat="1" applyFont="1" applyFill="1" applyBorder="1" applyAlignment="1">
      <alignment horizontal="center"/>
    </xf>
    <xf numFmtId="171" fontId="3" fillId="0" borderId="16" xfId="0" applyNumberFormat="1" applyFont="1" applyFill="1" applyBorder="1" applyAlignment="1">
      <alignment horizontal="center" vertical="center"/>
    </xf>
    <xf numFmtId="171" fontId="3" fillId="0" borderId="20" xfId="0" applyNumberFormat="1" applyFont="1" applyFill="1" applyBorder="1" applyAlignment="1">
      <alignment horizontal="center" vertical="center"/>
    </xf>
    <xf numFmtId="171" fontId="3" fillId="36" borderId="0" xfId="0" applyNumberFormat="1" applyFont="1" applyFill="1" applyBorder="1" applyAlignment="1">
      <alignment horizontal="center" vertical="center"/>
    </xf>
    <xf numFmtId="171" fontId="3" fillId="36" borderId="18" xfId="0" applyNumberFormat="1" applyFont="1" applyFill="1" applyBorder="1" applyAlignment="1">
      <alignment horizontal="center" vertical="center"/>
    </xf>
    <xf numFmtId="171" fontId="3" fillId="0" borderId="0" xfId="0" applyNumberFormat="1" applyFont="1" applyFill="1" applyBorder="1" applyAlignment="1">
      <alignment horizontal="center" vertical="center"/>
    </xf>
    <xf numFmtId="171" fontId="3" fillId="0" borderId="18" xfId="0" applyNumberFormat="1" applyFont="1" applyFill="1" applyBorder="1" applyAlignment="1">
      <alignment horizontal="center" vertical="center"/>
    </xf>
    <xf numFmtId="171" fontId="3" fillId="0" borderId="15" xfId="0" applyNumberFormat="1" applyFont="1" applyFill="1" applyBorder="1" applyAlignment="1">
      <alignment horizontal="center" vertical="center"/>
    </xf>
    <xf numFmtId="171" fontId="3" fillId="0" borderId="13" xfId="0" applyNumberFormat="1" applyFont="1" applyFill="1" applyBorder="1" applyAlignment="1">
      <alignment horizontal="center" vertical="center"/>
    </xf>
    <xf numFmtId="171" fontId="3" fillId="36" borderId="15" xfId="0" applyNumberFormat="1" applyFont="1" applyFill="1" applyBorder="1" applyAlignment="1">
      <alignment horizontal="center" vertical="center"/>
    </xf>
    <xf numFmtId="171" fontId="3" fillId="36" borderId="13" xfId="0" applyNumberFormat="1" applyFont="1" applyFill="1" applyBorder="1" applyAlignment="1">
      <alignment horizontal="center" vertical="center"/>
    </xf>
    <xf numFmtId="0" fontId="9" fillId="0" borderId="0" xfId="0" applyFont="1" applyBorder="1" applyAlignment="1">
      <alignment vertical="top" wrapText="1"/>
    </xf>
    <xf numFmtId="0" fontId="9" fillId="0" borderId="0" xfId="0" applyFont="1" applyFill="1" applyBorder="1" applyAlignment="1">
      <alignment horizontal="center" vertical="center"/>
    </xf>
    <xf numFmtId="0" fontId="10" fillId="0" borderId="0" xfId="0" applyFont="1" applyAlignment="1">
      <alignment/>
    </xf>
    <xf numFmtId="166" fontId="9" fillId="36" borderId="20" xfId="0" applyNumberFormat="1" applyFont="1" applyFill="1" applyBorder="1" applyAlignment="1">
      <alignment horizontal="right"/>
    </xf>
    <xf numFmtId="166" fontId="9" fillId="36" borderId="18" xfId="0" applyNumberFormat="1" applyFont="1" applyFill="1" applyBorder="1" applyAlignment="1">
      <alignment horizontal="right"/>
    </xf>
    <xf numFmtId="166" fontId="3" fillId="36" borderId="13" xfId="0" applyNumberFormat="1" applyFont="1" applyFill="1" applyBorder="1" applyAlignment="1">
      <alignment horizontal="right" vertical="center"/>
    </xf>
    <xf numFmtId="171" fontId="0" fillId="0" borderId="0" xfId="0" applyNumberFormat="1" applyAlignment="1">
      <alignment/>
    </xf>
    <xf numFmtId="165" fontId="0" fillId="0" borderId="0" xfId="0" applyNumberFormat="1" applyAlignment="1">
      <alignment/>
    </xf>
    <xf numFmtId="0" fontId="0" fillId="37" borderId="14" xfId="0" applyFill="1" applyBorder="1" applyAlignment="1">
      <alignment/>
    </xf>
    <xf numFmtId="0" fontId="10" fillId="37" borderId="15" xfId="0" applyFont="1" applyFill="1" applyBorder="1" applyAlignment="1">
      <alignment horizontal="center" vertical="center"/>
    </xf>
    <xf numFmtId="0" fontId="9" fillId="37" borderId="15" xfId="0" applyFont="1" applyFill="1" applyBorder="1" applyAlignment="1">
      <alignment horizontal="right" vertical="center"/>
    </xf>
    <xf numFmtId="0" fontId="9" fillId="37" borderId="13" xfId="0" applyFont="1" applyFill="1" applyBorder="1" applyAlignment="1">
      <alignment horizontal="right" vertical="center"/>
    </xf>
    <xf numFmtId="0" fontId="0" fillId="0" borderId="17" xfId="0" applyFill="1" applyBorder="1" applyAlignment="1">
      <alignment/>
    </xf>
    <xf numFmtId="0" fontId="0" fillId="0" borderId="18" xfId="0" applyBorder="1" applyAlignment="1">
      <alignment/>
    </xf>
    <xf numFmtId="0" fontId="0" fillId="0" borderId="17" xfId="0" applyFill="1" applyBorder="1" applyAlignment="1">
      <alignment vertical="top"/>
    </xf>
    <xf numFmtId="0" fontId="0" fillId="0" borderId="18" xfId="0" applyBorder="1" applyAlignment="1">
      <alignment vertical="top"/>
    </xf>
    <xf numFmtId="0" fontId="0" fillId="36" borderId="17" xfId="0" applyFill="1" applyBorder="1" applyAlignment="1">
      <alignment/>
    </xf>
    <xf numFmtId="0" fontId="0" fillId="36" borderId="18" xfId="0" applyFill="1" applyBorder="1" applyAlignment="1">
      <alignment/>
    </xf>
    <xf numFmtId="0" fontId="0" fillId="36" borderId="17" xfId="0" applyFill="1" applyBorder="1" applyAlignment="1">
      <alignment vertical="top"/>
    </xf>
    <xf numFmtId="0" fontId="0" fillId="36" borderId="18" xfId="0" applyFill="1" applyBorder="1" applyAlignment="1">
      <alignment vertical="top"/>
    </xf>
    <xf numFmtId="0" fontId="0" fillId="36" borderId="0" xfId="0" applyFill="1" applyAlignment="1">
      <alignment/>
    </xf>
    <xf numFmtId="0" fontId="0" fillId="36" borderId="0" xfId="0" applyFill="1" applyAlignment="1">
      <alignment vertical="top"/>
    </xf>
    <xf numFmtId="0" fontId="0" fillId="0" borderId="18" xfId="0" applyFill="1" applyBorder="1" applyAlignment="1">
      <alignment vertical="top"/>
    </xf>
    <xf numFmtId="0" fontId="0" fillId="36" borderId="14" xfId="0" applyFill="1" applyBorder="1" applyAlignment="1">
      <alignment vertical="top"/>
    </xf>
    <xf numFmtId="0" fontId="0" fillId="36" borderId="13" xfId="0" applyFill="1" applyBorder="1" applyAlignment="1">
      <alignment vertical="top"/>
    </xf>
    <xf numFmtId="168" fontId="30" fillId="36" borderId="20" xfId="0" applyNumberFormat="1" applyFont="1" applyFill="1" applyBorder="1" applyAlignment="1">
      <alignment vertical="center"/>
    </xf>
    <xf numFmtId="168" fontId="30" fillId="36" borderId="18" xfId="0" applyNumberFormat="1" applyFont="1" applyFill="1" applyBorder="1" applyAlignment="1">
      <alignment vertical="center"/>
    </xf>
    <xf numFmtId="164" fontId="30" fillId="36" borderId="13" xfId="0" applyNumberFormat="1" applyFont="1" applyFill="1" applyBorder="1" applyAlignment="1">
      <alignment horizontal="right" vertical="center"/>
    </xf>
    <xf numFmtId="168" fontId="29" fillId="0" borderId="18" xfId="0" applyNumberFormat="1" applyFont="1" applyBorder="1" applyAlignment="1">
      <alignment vertical="center"/>
    </xf>
    <xf numFmtId="168" fontId="29" fillId="36" borderId="18" xfId="0" applyNumberFormat="1" applyFont="1" applyFill="1" applyBorder="1" applyAlignment="1">
      <alignment vertical="center"/>
    </xf>
    <xf numFmtId="1" fontId="9" fillId="35" borderId="0" xfId="0" applyNumberFormat="1" applyFont="1" applyFill="1" applyBorder="1" applyAlignment="1">
      <alignment horizontal="center" vertical="center"/>
    </xf>
    <xf numFmtId="166" fontId="9" fillId="36" borderId="17" xfId="0" applyNumberFormat="1" applyFont="1" applyFill="1" applyBorder="1" applyAlignment="1">
      <alignment horizontal="right"/>
    </xf>
    <xf numFmtId="166" fontId="3" fillId="36" borderId="17" xfId="0" applyNumberFormat="1" applyFont="1" applyFill="1" applyBorder="1" applyAlignment="1">
      <alignment horizontal="right" vertical="center"/>
    </xf>
    <xf numFmtId="166" fontId="14" fillId="36" borderId="0" xfId="0" applyNumberFormat="1" applyFont="1" applyFill="1" applyBorder="1" applyAlignment="1">
      <alignment horizontal="right" vertical="top"/>
    </xf>
    <xf numFmtId="0" fontId="14" fillId="36" borderId="0" xfId="0" applyFont="1" applyFill="1" applyBorder="1" applyAlignment="1">
      <alignment horizontal="right" vertical="top"/>
    </xf>
    <xf numFmtId="3" fontId="14" fillId="0" borderId="0" xfId="0" applyNumberFormat="1" applyFont="1" applyFill="1" applyBorder="1" applyAlignment="1">
      <alignment horizontal="right"/>
    </xf>
    <xf numFmtId="166" fontId="14" fillId="0" borderId="0" xfId="0" applyNumberFormat="1" applyFont="1" applyBorder="1" applyAlignment="1">
      <alignment vertical="top"/>
    </xf>
    <xf numFmtId="165" fontId="3" fillId="0" borderId="17" xfId="0" applyNumberFormat="1" applyFont="1" applyFill="1" applyBorder="1" applyAlignment="1">
      <alignment horizontal="right" vertical="center" wrapText="1"/>
    </xf>
    <xf numFmtId="165" fontId="3" fillId="36" borderId="17" xfId="0" applyNumberFormat="1" applyFont="1" applyFill="1" applyBorder="1" applyAlignment="1">
      <alignment horizontal="right" vertical="center" wrapText="1"/>
    </xf>
    <xf numFmtId="166" fontId="3" fillId="0" borderId="17" xfId="0" applyNumberFormat="1" applyFont="1" applyFill="1" applyBorder="1" applyAlignment="1">
      <alignment horizontal="right" vertical="center" wrapText="1"/>
    </xf>
    <xf numFmtId="166" fontId="3" fillId="36" borderId="17" xfId="0" applyNumberFormat="1" applyFont="1" applyFill="1" applyBorder="1" applyAlignment="1">
      <alignment horizontal="right" vertical="center" wrapText="1"/>
    </xf>
    <xf numFmtId="164" fontId="0" fillId="0" borderId="0" xfId="0" applyNumberFormat="1" applyAlignment="1">
      <alignment/>
    </xf>
    <xf numFmtId="167" fontId="24" fillId="36" borderId="15" xfId="0" applyNumberFormat="1" applyFont="1" applyFill="1" applyBorder="1" applyAlignment="1">
      <alignment horizontal="right" vertical="center" wrapText="1"/>
    </xf>
    <xf numFmtId="169" fontId="22" fillId="36" borderId="0" xfId="0" applyNumberFormat="1" applyFont="1" applyFill="1" applyBorder="1" applyAlignment="1">
      <alignment horizontal="right" vertical="center" wrapText="1"/>
    </xf>
    <xf numFmtId="0" fontId="9" fillId="36" borderId="10" xfId="0" applyFont="1" applyFill="1" applyBorder="1" applyAlignment="1">
      <alignment horizontal="center" vertical="center"/>
    </xf>
    <xf numFmtId="0" fontId="9" fillId="36" borderId="12" xfId="0" applyFont="1" applyFill="1" applyBorder="1" applyAlignment="1">
      <alignment horizontal="center" vertical="center"/>
    </xf>
    <xf numFmtId="1" fontId="9" fillId="35" borderId="13" xfId="0" applyNumberFormat="1" applyFont="1" applyFill="1" applyBorder="1" applyAlignment="1">
      <alignment horizontal="center" vertical="center"/>
    </xf>
    <xf numFmtId="170" fontId="9" fillId="36" borderId="17" xfId="0" applyNumberFormat="1" applyFont="1" applyFill="1" applyBorder="1" applyAlignment="1">
      <alignment horizontal="right"/>
    </xf>
    <xf numFmtId="0" fontId="0" fillId="38" borderId="35" xfId="0" applyNumberFormat="1" applyFont="1" applyFill="1" applyBorder="1" applyAlignment="1">
      <alignment/>
    </xf>
    <xf numFmtId="164" fontId="0" fillId="0" borderId="35" xfId="0" applyNumberFormat="1" applyFont="1" applyFill="1" applyBorder="1" applyAlignment="1">
      <alignment/>
    </xf>
    <xf numFmtId="0" fontId="0" fillId="0" borderId="0" xfId="0" applyNumberFormat="1" applyFont="1" applyFill="1" applyBorder="1" applyAlignment="1">
      <alignment/>
    </xf>
    <xf numFmtId="172" fontId="0" fillId="0" borderId="0" xfId="0" applyNumberFormat="1" applyFont="1" applyFill="1" applyBorder="1" applyAlignment="1">
      <alignment/>
    </xf>
    <xf numFmtId="170" fontId="24" fillId="36" borderId="17" xfId="0" applyNumberFormat="1" applyFont="1" applyFill="1" applyBorder="1" applyAlignment="1">
      <alignment horizontal="right"/>
    </xf>
    <xf numFmtId="170" fontId="24" fillId="36" borderId="0" xfId="0" applyNumberFormat="1" applyFont="1" applyFill="1" applyBorder="1" applyAlignment="1">
      <alignment horizontal="right"/>
    </xf>
    <xf numFmtId="166" fontId="24" fillId="36" borderId="15" xfId="0" applyNumberFormat="1" applyFont="1" applyFill="1" applyBorder="1" applyAlignment="1">
      <alignment horizontal="right"/>
    </xf>
    <xf numFmtId="166" fontId="24" fillId="36" borderId="13" xfId="0" applyNumberFormat="1" applyFont="1" applyFill="1" applyBorder="1" applyAlignment="1">
      <alignment horizontal="right"/>
    </xf>
    <xf numFmtId="166" fontId="3" fillId="0" borderId="0" xfId="0" applyNumberFormat="1" applyFont="1" applyAlignment="1">
      <alignment horizontal="center"/>
    </xf>
    <xf numFmtId="0" fontId="3" fillId="0" borderId="0" xfId="0" applyFont="1" applyAlignment="1">
      <alignment/>
    </xf>
    <xf numFmtId="0" fontId="10" fillId="0" borderId="0" xfId="0" applyFont="1" applyAlignment="1">
      <alignment horizontal="center"/>
    </xf>
    <xf numFmtId="0" fontId="33" fillId="0" borderId="0" xfId="0" applyFont="1" applyAlignment="1">
      <alignment/>
    </xf>
    <xf numFmtId="44" fontId="9" fillId="0" borderId="20" xfId="0" applyNumberFormat="1" applyFont="1" applyFill="1" applyBorder="1" applyAlignment="1">
      <alignment/>
    </xf>
    <xf numFmtId="44" fontId="3" fillId="0" borderId="18" xfId="0" applyNumberFormat="1" applyFont="1" applyFill="1" applyBorder="1" applyAlignment="1">
      <alignment vertical="top"/>
    </xf>
    <xf numFmtId="44" fontId="9" fillId="36" borderId="18" xfId="0" applyNumberFormat="1" applyFont="1" applyFill="1" applyBorder="1" applyAlignment="1">
      <alignment horizontal="left" wrapText="1"/>
    </xf>
    <xf numFmtId="44" fontId="3" fillId="36" borderId="18" xfId="0" applyNumberFormat="1" applyFont="1" applyFill="1" applyBorder="1" applyAlignment="1">
      <alignment vertical="top" wrapText="1"/>
    </xf>
    <xf numFmtId="44" fontId="9" fillId="0" borderId="18" xfId="0" applyNumberFormat="1" applyFont="1" applyFill="1" applyBorder="1" applyAlignment="1">
      <alignment horizontal="left" wrapText="1"/>
    </xf>
    <xf numFmtId="44" fontId="9" fillId="36" borderId="18" xfId="0" applyNumberFormat="1" applyFont="1" applyFill="1" applyBorder="1" applyAlignment="1">
      <alignment/>
    </xf>
    <xf numFmtId="44" fontId="3" fillId="36" borderId="18" xfId="0" applyNumberFormat="1" applyFont="1" applyFill="1" applyBorder="1" applyAlignment="1">
      <alignment vertical="top"/>
    </xf>
    <xf numFmtId="44" fontId="3" fillId="36" borderId="13" xfId="0" applyNumberFormat="1" applyFont="1" applyFill="1" applyBorder="1" applyAlignment="1">
      <alignment vertical="top"/>
    </xf>
    <xf numFmtId="0" fontId="0" fillId="0" borderId="35" xfId="0" applyNumberFormat="1" applyFont="1" applyFill="1" applyBorder="1" applyAlignment="1">
      <alignment/>
    </xf>
    <xf numFmtId="0" fontId="2" fillId="0" borderId="0" xfId="56" applyAlignment="1" applyProtection="1">
      <alignment/>
      <protection/>
    </xf>
    <xf numFmtId="166" fontId="3" fillId="36" borderId="14" xfId="0" applyNumberFormat="1" applyFont="1" applyFill="1" applyBorder="1" applyAlignment="1">
      <alignment vertical="center"/>
    </xf>
    <xf numFmtId="164" fontId="3" fillId="36" borderId="13" xfId="0" applyNumberFormat="1" applyFont="1" applyFill="1" applyBorder="1" applyAlignment="1">
      <alignment horizontal="right" vertical="center"/>
    </xf>
    <xf numFmtId="168" fontId="29" fillId="36" borderId="13" xfId="0" applyNumberFormat="1" applyFont="1" applyFill="1" applyBorder="1" applyAlignment="1">
      <alignment vertical="center"/>
    </xf>
    <xf numFmtId="164" fontId="3" fillId="36" borderId="13" xfId="0" applyNumberFormat="1" applyFont="1" applyFill="1" applyBorder="1" applyAlignment="1">
      <alignment horizontal="right" vertical="center" wrapText="1"/>
    </xf>
    <xf numFmtId="169" fontId="3" fillId="36" borderId="15" xfId="0" applyNumberFormat="1" applyFont="1" applyFill="1" applyBorder="1" applyAlignment="1">
      <alignment horizontal="right" vertical="center" wrapText="1"/>
    </xf>
    <xf numFmtId="169" fontId="3" fillId="36" borderId="13" xfId="0" applyNumberFormat="1" applyFont="1" applyFill="1" applyBorder="1" applyAlignment="1">
      <alignment horizontal="right" vertical="center" wrapText="1"/>
    </xf>
    <xf numFmtId="169" fontId="22" fillId="0" borderId="0" xfId="0" applyNumberFormat="1" applyFont="1" applyFill="1" applyBorder="1" applyAlignment="1">
      <alignment horizontal="right" vertical="center" wrapText="1"/>
    </xf>
    <xf numFmtId="169" fontId="22" fillId="36" borderId="15" xfId="0" applyNumberFormat="1" applyFont="1" applyFill="1" applyBorder="1" applyAlignment="1">
      <alignment horizontal="right" vertical="center" wrapText="1"/>
    </xf>
    <xf numFmtId="0" fontId="9" fillId="0" borderId="0" xfId="0" applyFont="1" applyAlignment="1">
      <alignment/>
    </xf>
    <xf numFmtId="0" fontId="9" fillId="0" borderId="36" xfId="0" applyFont="1" applyFill="1" applyBorder="1" applyAlignment="1">
      <alignment horizontal="center" vertical="center"/>
    </xf>
    <xf numFmtId="166" fontId="22" fillId="0" borderId="0" xfId="0" applyNumberFormat="1" applyFont="1" applyFill="1" applyBorder="1" applyAlignment="1">
      <alignment horizontal="right" vertical="center"/>
    </xf>
    <xf numFmtId="166" fontId="24" fillId="36" borderId="16" xfId="0" applyNumberFormat="1" applyFont="1" applyFill="1" applyBorder="1" applyAlignment="1">
      <alignment horizontal="right"/>
    </xf>
    <xf numFmtId="0" fontId="0" fillId="38" borderId="0" xfId="0" applyNumberFormat="1" applyFont="1" applyFill="1" applyBorder="1" applyAlignment="1">
      <alignment/>
    </xf>
    <xf numFmtId="2" fontId="9" fillId="36" borderId="10" xfId="0" applyNumberFormat="1" applyFont="1" applyFill="1" applyBorder="1" applyAlignment="1">
      <alignment horizontal="center" vertical="center"/>
    </xf>
    <xf numFmtId="2" fontId="9" fillId="36" borderId="12" xfId="0" applyNumberFormat="1" applyFont="1" applyFill="1" applyBorder="1" applyAlignment="1">
      <alignment horizontal="center" vertical="center"/>
    </xf>
    <xf numFmtId="2" fontId="9" fillId="0" borderId="11" xfId="0" applyNumberFormat="1" applyFont="1" applyFill="1" applyBorder="1" applyAlignment="1">
      <alignment horizontal="center"/>
    </xf>
    <xf numFmtId="168" fontId="22" fillId="36" borderId="0" xfId="0" applyNumberFormat="1" applyFont="1" applyFill="1" applyBorder="1" applyAlignment="1">
      <alignment vertical="center"/>
    </xf>
    <xf numFmtId="0" fontId="9" fillId="0" borderId="10" xfId="0" applyFont="1" applyFill="1" applyBorder="1" applyAlignment="1">
      <alignment horizontal="center" vertical="center"/>
    </xf>
    <xf numFmtId="168" fontId="9" fillId="0" borderId="0" xfId="0" applyNumberFormat="1" applyFont="1" applyBorder="1" applyAlignment="1">
      <alignment horizontal="left" vertical="center" wrapText="1"/>
    </xf>
    <xf numFmtId="166" fontId="0" fillId="0" borderId="0" xfId="0" applyNumberFormat="1" applyFill="1" applyAlignment="1">
      <alignment vertical="top"/>
    </xf>
    <xf numFmtId="0" fontId="14" fillId="37" borderId="18" xfId="0" applyFont="1" applyFill="1" applyBorder="1" applyAlignment="1">
      <alignment horizontal="center" vertical="center" wrapText="1"/>
    </xf>
    <xf numFmtId="0" fontId="25" fillId="37" borderId="20" xfId="0" applyFont="1" applyFill="1" applyBorder="1" applyAlignment="1">
      <alignment horizontal="center" vertical="center" wrapText="1"/>
    </xf>
    <xf numFmtId="0" fontId="10" fillId="37" borderId="18"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9" fillId="36" borderId="10" xfId="0" applyFont="1" applyFill="1" applyBorder="1" applyAlignment="1">
      <alignment horizontal="center" vertical="center"/>
    </xf>
    <xf numFmtId="166" fontId="3" fillId="36" borderId="19" xfId="0" applyNumberFormat="1" applyFont="1" applyFill="1" applyBorder="1" applyAlignment="1">
      <alignment vertical="center"/>
    </xf>
    <xf numFmtId="164" fontId="3" fillId="36" borderId="20" xfId="0" applyNumberFormat="1" applyFont="1" applyFill="1" applyBorder="1" applyAlignment="1">
      <alignment horizontal="right" vertical="center"/>
    </xf>
    <xf numFmtId="165" fontId="3" fillId="36" borderId="19" xfId="0" applyNumberFormat="1" applyFont="1" applyFill="1" applyBorder="1" applyAlignment="1">
      <alignment horizontal="right" vertical="center" wrapText="1"/>
    </xf>
    <xf numFmtId="168" fontId="29" fillId="36" borderId="20" xfId="0" applyNumberFormat="1" applyFont="1" applyFill="1" applyBorder="1" applyAlignment="1">
      <alignment vertical="center"/>
    </xf>
    <xf numFmtId="166" fontId="3" fillId="36" borderId="19" xfId="0" applyNumberFormat="1" applyFont="1" applyFill="1" applyBorder="1" applyAlignment="1">
      <alignment horizontal="right" vertical="center" wrapText="1"/>
    </xf>
    <xf numFmtId="164" fontId="3" fillId="36" borderId="20" xfId="0" applyNumberFormat="1" applyFont="1" applyFill="1" applyBorder="1" applyAlignment="1">
      <alignment horizontal="right" vertical="center" wrapText="1"/>
    </xf>
    <xf numFmtId="169" fontId="3" fillId="36" borderId="16" xfId="0" applyNumberFormat="1" applyFont="1" applyFill="1" applyBorder="1" applyAlignment="1">
      <alignment horizontal="right" vertical="center" wrapText="1"/>
    </xf>
    <xf numFmtId="169" fontId="3" fillId="36" borderId="20" xfId="0" applyNumberFormat="1" applyFont="1" applyFill="1" applyBorder="1" applyAlignment="1">
      <alignment horizontal="right" vertical="center" wrapText="1"/>
    </xf>
    <xf numFmtId="166" fontId="3" fillId="0" borderId="17" xfId="0" applyNumberFormat="1" applyFont="1" applyFill="1" applyBorder="1" applyAlignment="1">
      <alignment vertical="center"/>
    </xf>
    <xf numFmtId="168" fontId="29" fillId="0" borderId="18" xfId="0" applyNumberFormat="1" applyFont="1" applyFill="1" applyBorder="1" applyAlignment="1">
      <alignment vertical="center"/>
    </xf>
    <xf numFmtId="173" fontId="9" fillId="36" borderId="19" xfId="0" applyNumberFormat="1" applyFont="1" applyFill="1" applyBorder="1" applyAlignment="1">
      <alignment horizontal="right" vertical="center"/>
    </xf>
    <xf numFmtId="173" fontId="9" fillId="36" borderId="17" xfId="0" applyNumberFormat="1" applyFont="1" applyFill="1" applyBorder="1" applyAlignment="1">
      <alignment horizontal="right" vertical="center"/>
    </xf>
    <xf numFmtId="173" fontId="9" fillId="36" borderId="14" xfId="0" applyNumberFormat="1" applyFont="1" applyFill="1" applyBorder="1" applyAlignment="1">
      <alignment horizontal="right" vertical="center"/>
    </xf>
    <xf numFmtId="165" fontId="22" fillId="0" borderId="17" xfId="0" applyNumberFormat="1" applyFont="1" applyFill="1" applyBorder="1" applyAlignment="1">
      <alignment horizontal="right" vertical="center" wrapText="1"/>
    </xf>
    <xf numFmtId="173" fontId="3" fillId="0" borderId="17" xfId="0" applyNumberFormat="1" applyFont="1" applyFill="1" applyBorder="1" applyAlignment="1">
      <alignment horizontal="right" vertical="center"/>
    </xf>
    <xf numFmtId="173" fontId="3" fillId="36" borderId="17" xfId="0" applyNumberFormat="1" applyFont="1" applyFill="1" applyBorder="1" applyAlignment="1">
      <alignment horizontal="right" vertical="center"/>
    </xf>
    <xf numFmtId="173" fontId="3" fillId="36" borderId="14" xfId="0" applyNumberFormat="1" applyFont="1" applyFill="1" applyBorder="1" applyAlignment="1">
      <alignment horizontal="right" vertical="center"/>
    </xf>
    <xf numFmtId="166" fontId="22" fillId="36" borderId="17" xfId="0" applyNumberFormat="1" applyFont="1" applyFill="1" applyBorder="1" applyAlignment="1">
      <alignment horizontal="right" vertical="center" wrapText="1"/>
    </xf>
    <xf numFmtId="173" fontId="22" fillId="0" borderId="17" xfId="0" applyNumberFormat="1" applyFont="1" applyFill="1" applyBorder="1" applyAlignment="1">
      <alignment horizontal="right" vertical="center"/>
    </xf>
    <xf numFmtId="166" fontId="22" fillId="0" borderId="17" xfId="0" applyNumberFormat="1" applyFont="1" applyFill="1" applyBorder="1" applyAlignment="1">
      <alignment horizontal="right" vertical="center" wrapText="1"/>
    </xf>
    <xf numFmtId="173" fontId="22" fillId="36" borderId="14" xfId="0" applyNumberFormat="1" applyFont="1" applyFill="1" applyBorder="1" applyAlignment="1">
      <alignment horizontal="right" vertical="center"/>
    </xf>
    <xf numFmtId="167" fontId="9" fillId="36" borderId="14" xfId="0" applyNumberFormat="1" applyFont="1" applyFill="1" applyBorder="1" applyAlignment="1">
      <alignment horizontal="right" vertical="center" wrapText="1"/>
    </xf>
    <xf numFmtId="167" fontId="9" fillId="36" borderId="15" xfId="0" applyNumberFormat="1" applyFont="1" applyFill="1" applyBorder="1" applyAlignment="1">
      <alignment horizontal="right" vertical="center" wrapText="1"/>
    </xf>
    <xf numFmtId="169" fontId="22" fillId="36" borderId="13" xfId="0" applyNumberFormat="1" applyFont="1" applyFill="1" applyBorder="1" applyAlignment="1">
      <alignment horizontal="right" vertical="center" wrapText="1"/>
    </xf>
    <xf numFmtId="0" fontId="10" fillId="37" borderId="20" xfId="0" applyFont="1" applyFill="1" applyBorder="1" applyAlignment="1">
      <alignment horizontal="center" vertical="center" wrapText="1"/>
    </xf>
    <xf numFmtId="0" fontId="0" fillId="37" borderId="18" xfId="0" applyFill="1" applyBorder="1" applyAlignment="1">
      <alignment horizontal="center" vertical="center" wrapText="1"/>
    </xf>
    <xf numFmtId="1" fontId="9" fillId="35" borderId="15" xfId="0" applyNumberFormat="1" applyFont="1" applyFill="1" applyBorder="1" applyAlignment="1">
      <alignment horizontal="center" vertical="center"/>
    </xf>
    <xf numFmtId="1" fontId="9" fillId="35" borderId="18" xfId="0" applyNumberFormat="1" applyFont="1" applyFill="1" applyBorder="1" applyAlignment="1">
      <alignment horizontal="center" vertical="center"/>
    </xf>
    <xf numFmtId="0" fontId="9" fillId="36" borderId="20" xfId="0" applyFont="1" applyFill="1" applyBorder="1" applyAlignment="1">
      <alignment horizontal="center" vertical="center"/>
    </xf>
    <xf numFmtId="0" fontId="9" fillId="36" borderId="18" xfId="0" applyFont="1" applyFill="1" applyBorder="1" applyAlignment="1">
      <alignment horizontal="center" vertical="center"/>
    </xf>
    <xf numFmtId="0" fontId="9" fillId="36" borderId="13" xfId="0" applyFont="1" applyFill="1" applyBorder="1" applyAlignment="1">
      <alignment horizontal="center" vertical="center"/>
    </xf>
    <xf numFmtId="0" fontId="9" fillId="0" borderId="18" xfId="0" applyFont="1" applyFill="1" applyBorder="1" applyAlignment="1">
      <alignment horizontal="center" vertical="center"/>
    </xf>
    <xf numFmtId="0" fontId="9" fillId="36" borderId="18"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3" xfId="0" applyFont="1" applyFill="1" applyBorder="1" applyAlignment="1">
      <alignment horizontal="center" vertical="center"/>
    </xf>
    <xf numFmtId="0" fontId="9" fillId="36" borderId="13" xfId="0" applyFont="1" applyFill="1" applyBorder="1" applyAlignment="1">
      <alignment horizontal="center" vertical="center"/>
    </xf>
    <xf numFmtId="170" fontId="3" fillId="0" borderId="13" xfId="0" applyNumberFormat="1" applyFont="1" applyFill="1" applyBorder="1" applyAlignment="1">
      <alignment horizontal="right" vertical="center"/>
    </xf>
    <xf numFmtId="0" fontId="9" fillId="0" borderId="20" xfId="0" applyFont="1" applyFill="1" applyBorder="1" applyAlignment="1">
      <alignment horizontal="center" vertical="center"/>
    </xf>
    <xf numFmtId="170" fontId="3" fillId="0" borderId="37" xfId="0" applyNumberFormat="1" applyFont="1" applyFill="1" applyBorder="1" applyAlignment="1">
      <alignment horizontal="right" vertical="center"/>
    </xf>
    <xf numFmtId="166" fontId="3" fillId="0" borderId="14" xfId="0" applyNumberFormat="1" applyFont="1" applyFill="1" applyBorder="1" applyAlignment="1">
      <alignment horizontal="right" vertical="center"/>
    </xf>
    <xf numFmtId="170" fontId="3" fillId="0" borderId="15" xfId="0" applyNumberFormat="1" applyFont="1" applyFill="1" applyBorder="1" applyAlignment="1">
      <alignment horizontal="right" vertical="center"/>
    </xf>
    <xf numFmtId="170" fontId="3" fillId="0" borderId="38" xfId="0" applyNumberFormat="1" applyFont="1" applyFill="1" applyBorder="1" applyAlignment="1">
      <alignment horizontal="right" vertical="center"/>
    </xf>
    <xf numFmtId="0" fontId="9" fillId="39" borderId="11" xfId="0" applyFont="1" applyFill="1" applyBorder="1" applyAlignment="1">
      <alignment horizontal="center" vertical="center"/>
    </xf>
    <xf numFmtId="166" fontId="3" fillId="39" borderId="0" xfId="0" applyNumberFormat="1" applyFont="1" applyFill="1" applyBorder="1" applyAlignment="1">
      <alignment horizontal="right" vertical="center"/>
    </xf>
    <xf numFmtId="170" fontId="3" fillId="39" borderId="0" xfId="0" applyNumberFormat="1" applyFont="1" applyFill="1" applyBorder="1" applyAlignment="1">
      <alignment horizontal="right" vertical="center"/>
    </xf>
    <xf numFmtId="170" fontId="3" fillId="39" borderId="18" xfId="0" applyNumberFormat="1" applyFont="1" applyFill="1" applyBorder="1" applyAlignment="1">
      <alignment horizontal="right" vertical="center"/>
    </xf>
    <xf numFmtId="0" fontId="9" fillId="39" borderId="18" xfId="0" applyFont="1" applyFill="1" applyBorder="1" applyAlignment="1">
      <alignment horizontal="center" vertical="center"/>
    </xf>
    <xf numFmtId="166" fontId="9" fillId="36" borderId="15" xfId="0" applyNumberFormat="1" applyFont="1" applyFill="1" applyBorder="1" applyAlignment="1">
      <alignment horizontal="right"/>
    </xf>
    <xf numFmtId="166" fontId="9" fillId="36" borderId="13" xfId="0" applyNumberFormat="1" applyFont="1" applyFill="1" applyBorder="1" applyAlignment="1">
      <alignment horizontal="right"/>
    </xf>
    <xf numFmtId="171" fontId="3" fillId="39" borderId="0" xfId="0" applyNumberFormat="1" applyFont="1" applyFill="1" applyBorder="1" applyAlignment="1">
      <alignment horizontal="center" vertical="center"/>
    </xf>
    <xf numFmtId="171" fontId="3" fillId="39" borderId="18" xfId="0" applyNumberFormat="1" applyFont="1" applyFill="1" applyBorder="1" applyAlignment="1">
      <alignment horizontal="center" vertical="center"/>
    </xf>
    <xf numFmtId="0" fontId="9" fillId="39" borderId="12" xfId="0" applyFont="1" applyFill="1" applyBorder="1" applyAlignment="1">
      <alignment horizontal="center" vertical="center"/>
    </xf>
    <xf numFmtId="171" fontId="3" fillId="39" borderId="15" xfId="0" applyNumberFormat="1" applyFont="1" applyFill="1" applyBorder="1" applyAlignment="1">
      <alignment horizontal="center" vertical="center"/>
    </xf>
    <xf numFmtId="171" fontId="3" fillId="39" borderId="13" xfId="0" applyNumberFormat="1" applyFont="1" applyFill="1" applyBorder="1" applyAlignment="1">
      <alignment horizontal="center" vertical="center"/>
    </xf>
    <xf numFmtId="2" fontId="9" fillId="0" borderId="12" xfId="0" applyNumberFormat="1" applyFont="1" applyFill="1" applyBorder="1" applyAlignment="1">
      <alignment horizontal="center"/>
    </xf>
    <xf numFmtId="168" fontId="3" fillId="0" borderId="14" xfId="0" applyNumberFormat="1" applyFont="1" applyFill="1" applyBorder="1" applyAlignment="1">
      <alignment vertical="center"/>
    </xf>
    <xf numFmtId="168" fontId="3" fillId="0" borderId="15" xfId="0" applyNumberFormat="1" applyFont="1" applyFill="1" applyBorder="1" applyAlignment="1">
      <alignment vertical="center"/>
    </xf>
    <xf numFmtId="166" fontId="3" fillId="0" borderId="12" xfId="0" applyNumberFormat="1" applyFont="1" applyFill="1" applyBorder="1" applyAlignment="1">
      <alignment horizontal="center" vertical="center"/>
    </xf>
    <xf numFmtId="2" fontId="9" fillId="39" borderId="11" xfId="0" applyNumberFormat="1" applyFont="1" applyFill="1" applyBorder="1" applyAlignment="1">
      <alignment horizontal="center"/>
    </xf>
    <xf numFmtId="168" fontId="3" fillId="39" borderId="17" xfId="0" applyNumberFormat="1" applyFont="1" applyFill="1" applyBorder="1" applyAlignment="1">
      <alignment vertical="center"/>
    </xf>
    <xf numFmtId="168" fontId="3" fillId="39" borderId="0" xfId="0" applyNumberFormat="1" applyFont="1" applyFill="1" applyBorder="1" applyAlignment="1">
      <alignment vertical="center"/>
    </xf>
    <xf numFmtId="166" fontId="3" fillId="39" borderId="11" xfId="0" applyNumberFormat="1" applyFont="1" applyFill="1" applyBorder="1" applyAlignment="1">
      <alignment horizontal="center" vertical="center"/>
    </xf>
    <xf numFmtId="168" fontId="3" fillId="0" borderId="39" xfId="0" applyNumberFormat="1" applyFont="1" applyFill="1" applyBorder="1" applyAlignment="1">
      <alignment vertical="center"/>
    </xf>
    <xf numFmtId="180" fontId="9" fillId="36" borderId="10" xfId="0" applyNumberFormat="1" applyFont="1" applyFill="1" applyBorder="1" applyAlignment="1">
      <alignment horizontal="right" vertical="center"/>
    </xf>
    <xf numFmtId="180" fontId="9" fillId="36" borderId="40" xfId="0" applyNumberFormat="1" applyFont="1" applyFill="1" applyBorder="1" applyAlignment="1">
      <alignment horizontal="right" vertical="center"/>
    </xf>
    <xf numFmtId="180" fontId="9" fillId="36" borderId="11" xfId="0" applyNumberFormat="1" applyFont="1" applyFill="1" applyBorder="1" applyAlignment="1">
      <alignment horizontal="right" vertical="center"/>
    </xf>
    <xf numFmtId="180" fontId="9" fillId="36" borderId="41" xfId="0" applyNumberFormat="1" applyFont="1" applyFill="1" applyBorder="1" applyAlignment="1">
      <alignment horizontal="right" vertical="center"/>
    </xf>
    <xf numFmtId="180" fontId="9" fillId="36" borderId="12" xfId="0" applyNumberFormat="1" applyFont="1" applyFill="1" applyBorder="1" applyAlignment="1">
      <alignment horizontal="right" vertical="center"/>
    </xf>
    <xf numFmtId="180" fontId="9" fillId="36" borderId="42" xfId="0" applyNumberFormat="1" applyFont="1" applyFill="1" applyBorder="1" applyAlignment="1">
      <alignment horizontal="right" vertical="center"/>
    </xf>
    <xf numFmtId="180" fontId="3" fillId="0" borderId="10" xfId="0" applyNumberFormat="1" applyFont="1" applyFill="1" applyBorder="1" applyAlignment="1">
      <alignment horizontal="right" vertical="center"/>
    </xf>
    <xf numFmtId="180" fontId="3" fillId="0" borderId="40" xfId="0" applyNumberFormat="1" applyFont="1" applyFill="1" applyBorder="1" applyAlignment="1">
      <alignment horizontal="right" vertical="center"/>
    </xf>
    <xf numFmtId="180" fontId="3" fillId="0" borderId="16" xfId="0" applyNumberFormat="1" applyFont="1" applyFill="1" applyBorder="1" applyAlignment="1">
      <alignment horizontal="right" vertical="center"/>
    </xf>
    <xf numFmtId="180" fontId="3" fillId="36" borderId="11" xfId="0" applyNumberFormat="1" applyFont="1" applyFill="1" applyBorder="1" applyAlignment="1">
      <alignment horizontal="right" vertical="center"/>
    </xf>
    <xf numFmtId="180" fontId="3" fillId="36" borderId="41" xfId="0" applyNumberFormat="1" applyFont="1" applyFill="1" applyBorder="1" applyAlignment="1">
      <alignment horizontal="right" vertical="center"/>
    </xf>
    <xf numFmtId="180" fontId="3" fillId="36" borderId="0"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41" xfId="0" applyNumberFormat="1" applyFont="1" applyFill="1" applyBorder="1" applyAlignment="1">
      <alignment horizontal="right" vertical="center"/>
    </xf>
    <xf numFmtId="180" fontId="3" fillId="0" borderId="0" xfId="0" applyNumberFormat="1" applyFont="1" applyFill="1" applyBorder="1" applyAlignment="1">
      <alignment horizontal="right" vertical="center"/>
    </xf>
    <xf numFmtId="180" fontId="3" fillId="36" borderId="12" xfId="0" applyNumberFormat="1" applyFont="1" applyFill="1" applyBorder="1" applyAlignment="1">
      <alignment horizontal="right" vertical="center"/>
    </xf>
    <xf numFmtId="180" fontId="3" fillId="36" borderId="42" xfId="0" applyNumberFormat="1" applyFont="1" applyFill="1" applyBorder="1" applyAlignment="1">
      <alignment horizontal="right" vertical="center"/>
    </xf>
    <xf numFmtId="180" fontId="3" fillId="36" borderId="15" xfId="0" applyNumberFormat="1" applyFont="1" applyFill="1" applyBorder="1" applyAlignment="1">
      <alignment horizontal="right" vertical="center"/>
    </xf>
    <xf numFmtId="180" fontId="9" fillId="36" borderId="16" xfId="0" applyNumberFormat="1" applyFont="1" applyFill="1" applyBorder="1" applyAlignment="1">
      <alignment horizontal="right" vertical="center"/>
    </xf>
    <xf numFmtId="180" fontId="9" fillId="36" borderId="0" xfId="0" applyNumberFormat="1" applyFont="1" applyFill="1" applyBorder="1" applyAlignment="1">
      <alignment horizontal="right" vertical="center"/>
    </xf>
    <xf numFmtId="180" fontId="9" fillId="36" borderId="15" xfId="0" applyNumberFormat="1" applyFont="1" applyFill="1" applyBorder="1" applyAlignment="1">
      <alignment horizontal="right" vertical="center"/>
    </xf>
    <xf numFmtId="1" fontId="9" fillId="35" borderId="0" xfId="0" applyNumberFormat="1" applyFont="1" applyFill="1" applyBorder="1" applyAlignment="1">
      <alignment horizontal="center" vertical="top"/>
    </xf>
    <xf numFmtId="168" fontId="9" fillId="36" borderId="39" xfId="0" applyNumberFormat="1" applyFont="1" applyFill="1" applyBorder="1" applyAlignment="1">
      <alignment vertical="center"/>
    </xf>
    <xf numFmtId="168" fontId="9" fillId="36" borderId="43" xfId="0" applyNumberFormat="1" applyFont="1" applyFill="1" applyBorder="1" applyAlignment="1">
      <alignment vertical="center"/>
    </xf>
    <xf numFmtId="181" fontId="14" fillId="0" borderId="0" xfId="0" applyNumberFormat="1" applyFont="1" applyFill="1" applyBorder="1" applyAlignment="1">
      <alignment horizontal="right" vertical="top"/>
    </xf>
    <xf numFmtId="181" fontId="14" fillId="36" borderId="0" xfId="0" applyNumberFormat="1" applyFont="1" applyFill="1" applyBorder="1" applyAlignment="1">
      <alignment horizontal="right" vertical="top"/>
    </xf>
    <xf numFmtId="181" fontId="14" fillId="0" borderId="0" xfId="0" applyNumberFormat="1" applyFont="1" applyFill="1" applyBorder="1" applyAlignment="1">
      <alignment horizontal="right"/>
    </xf>
    <xf numFmtId="181" fontId="14" fillId="0" borderId="0" xfId="0" applyNumberFormat="1" applyFont="1" applyBorder="1" applyAlignment="1">
      <alignment vertical="top"/>
    </xf>
    <xf numFmtId="181" fontId="0" fillId="0" borderId="0" xfId="0" applyNumberFormat="1" applyFont="1" applyAlignment="1">
      <alignment vertical="top"/>
    </xf>
    <xf numFmtId="184" fontId="14" fillId="0" borderId="16" xfId="0" applyNumberFormat="1" applyFont="1" applyFill="1" applyBorder="1" applyAlignment="1">
      <alignment/>
    </xf>
    <xf numFmtId="184" fontId="14" fillId="0" borderId="16" xfId="0" applyNumberFormat="1" applyFont="1" applyFill="1" applyBorder="1" applyAlignment="1">
      <alignment horizontal="right"/>
    </xf>
    <xf numFmtId="166" fontId="22" fillId="36" borderId="0" xfId="0" applyNumberFormat="1" applyFont="1" applyFill="1" applyBorder="1" applyAlignment="1">
      <alignment horizontal="right" vertical="center"/>
    </xf>
    <xf numFmtId="166" fontId="22" fillId="36" borderId="18" xfId="0" applyNumberFormat="1" applyFont="1" applyFill="1" applyBorder="1" applyAlignment="1">
      <alignment horizontal="right" vertical="center"/>
    </xf>
    <xf numFmtId="166" fontId="22" fillId="0" borderId="18" xfId="0" applyNumberFormat="1" applyFont="1" applyFill="1" applyBorder="1" applyAlignment="1">
      <alignment horizontal="right" vertical="center"/>
    </xf>
    <xf numFmtId="166" fontId="22" fillId="36" borderId="13" xfId="0" applyNumberFormat="1" applyFont="1" applyFill="1" applyBorder="1" applyAlignment="1">
      <alignment horizontal="right" vertical="center"/>
    </xf>
    <xf numFmtId="166" fontId="22" fillId="0" borderId="16" xfId="0" applyNumberFormat="1" applyFont="1" applyFill="1" applyBorder="1" applyAlignment="1">
      <alignment horizontal="right" vertical="center"/>
    </xf>
    <xf numFmtId="0" fontId="25" fillId="37" borderId="16" xfId="0" applyFont="1" applyFill="1" applyBorder="1" applyAlignment="1">
      <alignment horizontal="center" vertical="center" wrapText="1"/>
    </xf>
    <xf numFmtId="0" fontId="10" fillId="37" borderId="0"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14" fillId="37" borderId="0" xfId="0" applyFont="1" applyFill="1" applyBorder="1" applyAlignment="1">
      <alignment horizontal="center" vertical="center" wrapText="1"/>
    </xf>
    <xf numFmtId="168" fontId="9" fillId="36" borderId="19" xfId="0" applyNumberFormat="1" applyFont="1" applyFill="1" applyBorder="1" applyAlignment="1">
      <alignment horizontal="right" vertical="center"/>
    </xf>
    <xf numFmtId="1" fontId="9" fillId="35" borderId="0" xfId="0" applyNumberFormat="1" applyFont="1" applyFill="1" applyBorder="1" applyAlignment="1">
      <alignment horizontal="center" vertical="center"/>
    </xf>
    <xf numFmtId="166" fontId="3" fillId="36" borderId="39" xfId="0" applyNumberFormat="1" applyFont="1" applyFill="1" applyBorder="1" applyAlignment="1">
      <alignment horizontal="right" vertical="center"/>
    </xf>
    <xf numFmtId="166" fontId="22" fillId="0" borderId="20" xfId="0" applyNumberFormat="1" applyFont="1" applyFill="1" applyBorder="1" applyAlignment="1">
      <alignment horizontal="right" vertical="center"/>
    </xf>
    <xf numFmtId="166" fontId="3" fillId="0" borderId="17" xfId="0" applyNumberFormat="1" applyFont="1" applyFill="1" applyBorder="1" applyAlignment="1">
      <alignment horizontal="right" vertical="center"/>
    </xf>
    <xf numFmtId="0" fontId="10" fillId="37" borderId="16" xfId="0" applyFont="1" applyFill="1" applyBorder="1" applyAlignment="1">
      <alignment horizontal="center" vertical="center" wrapText="1"/>
    </xf>
    <xf numFmtId="0" fontId="0" fillId="37" borderId="0" xfId="0" applyFill="1" applyBorder="1" applyAlignment="1">
      <alignment horizontal="center" vertical="center" wrapText="1"/>
    </xf>
    <xf numFmtId="177" fontId="0" fillId="0" borderId="0" xfId="74" applyNumberFormat="1" applyFont="1" applyAlignment="1">
      <alignment/>
    </xf>
    <xf numFmtId="168" fontId="3" fillId="36" borderId="39" xfId="0" applyNumberFormat="1" applyFont="1" applyFill="1" applyBorder="1" applyAlignment="1">
      <alignment vertical="center"/>
    </xf>
    <xf numFmtId="168" fontId="9" fillId="36" borderId="44" xfId="0" applyNumberFormat="1" applyFont="1" applyFill="1" applyBorder="1" applyAlignment="1">
      <alignment vertical="center"/>
    </xf>
    <xf numFmtId="168" fontId="9" fillId="36" borderId="45" xfId="0" applyNumberFormat="1" applyFont="1" applyFill="1" applyBorder="1" applyAlignment="1">
      <alignment vertical="center"/>
    </xf>
    <xf numFmtId="180" fontId="3" fillId="0" borderId="19" xfId="0" applyNumberFormat="1" applyFont="1" applyFill="1" applyBorder="1" applyAlignment="1">
      <alignment horizontal="right" vertical="center"/>
    </xf>
    <xf numFmtId="180" fontId="3" fillId="0" borderId="46" xfId="0" applyNumberFormat="1" applyFont="1" applyFill="1" applyBorder="1" applyAlignment="1">
      <alignment horizontal="right" vertical="center"/>
    </xf>
    <xf numFmtId="183" fontId="14" fillId="0" borderId="0" xfId="0" applyNumberFormat="1" applyFont="1" applyAlignment="1">
      <alignment/>
    </xf>
    <xf numFmtId="168" fontId="3" fillId="36" borderId="18" xfId="0" applyNumberFormat="1" applyFont="1" applyFill="1" applyBorder="1" applyAlignment="1">
      <alignment vertical="center"/>
    </xf>
    <xf numFmtId="168" fontId="3" fillId="0" borderId="45" xfId="0" applyNumberFormat="1" applyFont="1" applyFill="1" applyBorder="1" applyAlignment="1">
      <alignment vertical="center"/>
    </xf>
    <xf numFmtId="165" fontId="3" fillId="36" borderId="14" xfId="0" applyNumberFormat="1" applyFont="1" applyFill="1" applyBorder="1" applyAlignment="1">
      <alignment horizontal="right" vertical="center" wrapText="1"/>
    </xf>
    <xf numFmtId="173" fontId="22" fillId="36" borderId="17" xfId="0" applyNumberFormat="1" applyFont="1" applyFill="1" applyBorder="1" applyAlignment="1">
      <alignment horizontal="right" vertical="center"/>
    </xf>
    <xf numFmtId="166" fontId="22" fillId="36" borderId="15" xfId="0" applyNumberFormat="1" applyFont="1" applyFill="1" applyBorder="1" applyAlignment="1">
      <alignment horizontal="right" vertical="center"/>
    </xf>
    <xf numFmtId="1" fontId="0" fillId="0" borderId="0" xfId="74" applyNumberFormat="1" applyFont="1" applyAlignment="1">
      <alignment/>
    </xf>
    <xf numFmtId="1" fontId="9" fillId="35" borderId="18" xfId="0" applyNumberFormat="1" applyFont="1" applyFill="1" applyBorder="1" applyAlignment="1">
      <alignment horizontal="center" vertical="center"/>
    </xf>
    <xf numFmtId="170" fontId="3" fillId="0" borderId="39" xfId="0" applyNumberFormat="1" applyFont="1" applyFill="1" applyBorder="1" applyAlignment="1">
      <alignment horizontal="right" vertical="center"/>
    </xf>
    <xf numFmtId="170" fontId="3" fillId="39" borderId="39" xfId="0"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0" fontId="7" fillId="0" borderId="0" xfId="0" applyFont="1" applyBorder="1" applyAlignment="1">
      <alignment horizontal="center" vertical="center"/>
    </xf>
    <xf numFmtId="0" fontId="7" fillId="0" borderId="0" xfId="0" applyNumberFormat="1" applyFont="1" applyBorder="1" applyAlignment="1" quotePrefix="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27" fillId="0" borderId="0" xfId="0" applyFont="1" applyAlignment="1">
      <alignment vertical="center" wrapText="1"/>
    </xf>
    <xf numFmtId="0" fontId="0" fillId="0" borderId="0" xfId="0" applyAlignment="1">
      <alignment vertical="top" wrapText="1"/>
    </xf>
    <xf numFmtId="0" fontId="0" fillId="0" borderId="0" xfId="0" applyFont="1" applyAlignment="1">
      <alignment vertical="top" wrapText="1"/>
    </xf>
    <xf numFmtId="0" fontId="0" fillId="0" borderId="0" xfId="0" applyAlignment="1">
      <alignment vertical="center" wrapText="1"/>
    </xf>
    <xf numFmtId="0" fontId="8" fillId="0" borderId="0" xfId="0" applyFont="1" applyAlignment="1">
      <alignment horizontal="center"/>
    </xf>
    <xf numFmtId="0" fontId="0" fillId="0" borderId="0" xfId="0" applyFont="1" applyAlignment="1">
      <alignment vertical="center" wrapText="1"/>
    </xf>
    <xf numFmtId="0" fontId="2" fillId="0" borderId="0" xfId="56" applyAlignment="1" applyProtection="1">
      <alignment vertical="center" wrapText="1"/>
      <protection/>
    </xf>
    <xf numFmtId="0" fontId="0" fillId="0" borderId="0" xfId="0" applyFont="1" applyAlignment="1">
      <alignment horizontal="left" vertical="center" wrapText="1"/>
    </xf>
    <xf numFmtId="0" fontId="0" fillId="0" borderId="0" xfId="0" applyFont="1" applyAlignment="1">
      <alignment horizontal="left" vertical="center"/>
    </xf>
    <xf numFmtId="0" fontId="7" fillId="0" borderId="0" xfId="0" applyFont="1" applyAlignment="1">
      <alignment horizontal="center" vertical="center"/>
    </xf>
    <xf numFmtId="17" fontId="7" fillId="0" borderId="0" xfId="0" applyNumberFormat="1" applyFont="1" applyBorder="1" applyAlignment="1" quotePrefix="1">
      <alignment horizontal="center" vertical="center" wrapText="1"/>
    </xf>
    <xf numFmtId="0" fontId="8" fillId="0" borderId="0" xfId="0" applyFont="1" applyAlignment="1">
      <alignment horizontal="center" vertical="top"/>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0" xfId="0" applyFont="1" applyAlignment="1">
      <alignment horizontal="left" vertical="top" wrapText="1"/>
    </xf>
    <xf numFmtId="0" fontId="9" fillId="0" borderId="0" xfId="0" applyFont="1" applyAlignment="1">
      <alignment horizontal="left" vertical="top" wrapText="1"/>
    </xf>
    <xf numFmtId="0" fontId="13" fillId="35" borderId="0" xfId="0" applyFont="1" applyFill="1" applyAlignment="1">
      <alignment horizontal="left" vertical="center" wrapText="1"/>
    </xf>
    <xf numFmtId="0" fontId="10" fillId="35" borderId="0" xfId="0" applyFont="1" applyFill="1" applyBorder="1" applyAlignment="1">
      <alignment horizontal="left" vertical="center" wrapText="1"/>
    </xf>
    <xf numFmtId="0" fontId="9" fillId="0" borderId="0" xfId="0" applyFont="1" applyAlignment="1">
      <alignment horizontal="left" wrapText="1"/>
    </xf>
    <xf numFmtId="0" fontId="13" fillId="35" borderId="0" xfId="0" applyFont="1" applyFill="1" applyBorder="1" applyAlignment="1">
      <alignment horizontal="left" vertical="center"/>
    </xf>
    <xf numFmtId="170" fontId="3" fillId="0" borderId="0" xfId="0" applyNumberFormat="1" applyFont="1" applyFill="1" applyBorder="1" applyAlignment="1">
      <alignment horizontal="left" vertical="top" wrapText="1"/>
    </xf>
    <xf numFmtId="170" fontId="9" fillId="0" borderId="0" xfId="0" applyNumberFormat="1" applyFont="1" applyFill="1" applyBorder="1" applyAlignment="1">
      <alignment horizontal="left" vertical="top" wrapText="1"/>
    </xf>
    <xf numFmtId="0" fontId="8" fillId="0" borderId="0" xfId="0" applyFont="1" applyBorder="1" applyAlignment="1">
      <alignment horizontal="center" vertical="top"/>
    </xf>
    <xf numFmtId="1" fontId="9" fillId="35" borderId="17" xfId="0" applyNumberFormat="1" applyFont="1" applyFill="1" applyBorder="1" applyAlignment="1">
      <alignment horizontal="center" wrapText="1"/>
    </xf>
    <xf numFmtId="1" fontId="9" fillId="35" borderId="0" xfId="0" applyNumberFormat="1" applyFont="1" applyFill="1" applyBorder="1" applyAlignment="1">
      <alignment horizontal="center" wrapText="1"/>
    </xf>
    <xf numFmtId="1" fontId="9" fillId="35" borderId="18" xfId="0" applyNumberFormat="1" applyFont="1" applyFill="1" applyBorder="1" applyAlignment="1">
      <alignment horizontal="center" wrapText="1"/>
    </xf>
    <xf numFmtId="1" fontId="9" fillId="35" borderId="19" xfId="0" applyNumberFormat="1" applyFont="1" applyFill="1" applyBorder="1" applyAlignment="1">
      <alignment horizontal="center" wrapText="1"/>
    </xf>
    <xf numFmtId="1" fontId="9" fillId="35" borderId="16" xfId="0" applyNumberFormat="1" applyFont="1" applyFill="1" applyBorder="1" applyAlignment="1">
      <alignment horizontal="center" wrapText="1"/>
    </xf>
    <xf numFmtId="1" fontId="9" fillId="35" borderId="20" xfId="0" applyNumberFormat="1" applyFont="1" applyFill="1" applyBorder="1" applyAlignment="1">
      <alignment horizontal="center" wrapText="1"/>
    </xf>
    <xf numFmtId="1" fontId="9" fillId="35" borderId="19" xfId="0" applyNumberFormat="1" applyFont="1" applyFill="1" applyBorder="1" applyAlignment="1">
      <alignment horizontal="center" vertical="center" wrapText="1"/>
    </xf>
    <xf numFmtId="1" fontId="9" fillId="35" borderId="20" xfId="0" applyNumberFormat="1" applyFont="1" applyFill="1" applyBorder="1" applyAlignment="1">
      <alignment horizontal="center" vertical="center" wrapText="1"/>
    </xf>
    <xf numFmtId="1" fontId="9" fillId="35" borderId="17" xfId="0" applyNumberFormat="1" applyFont="1" applyFill="1" applyBorder="1" applyAlignment="1">
      <alignment horizontal="center" vertical="center" wrapText="1"/>
    </xf>
    <xf numFmtId="1" fontId="9" fillId="35" borderId="18" xfId="0" applyNumberFormat="1" applyFont="1" applyFill="1" applyBorder="1" applyAlignment="1">
      <alignment horizontal="center" vertical="center" wrapText="1"/>
    </xf>
    <xf numFmtId="170" fontId="9" fillId="0" borderId="0" xfId="0" applyNumberFormat="1" applyFont="1" applyFill="1" applyBorder="1" applyAlignment="1">
      <alignment horizontal="left" wrapText="1"/>
    </xf>
    <xf numFmtId="0" fontId="0" fillId="0" borderId="0" xfId="0" applyAlignment="1">
      <alignment wrapText="1"/>
    </xf>
    <xf numFmtId="0" fontId="9" fillId="35" borderId="19" xfId="0" applyFont="1" applyFill="1" applyBorder="1" applyAlignment="1">
      <alignment horizontal="center" vertical="center"/>
    </xf>
    <xf numFmtId="0" fontId="9" fillId="35" borderId="20" xfId="0" applyFont="1" applyFill="1" applyBorder="1" applyAlignment="1">
      <alignment horizontal="center" vertical="center"/>
    </xf>
    <xf numFmtId="0" fontId="9" fillId="35" borderId="17" xfId="0" applyFont="1" applyFill="1" applyBorder="1" applyAlignment="1">
      <alignment horizontal="center" vertical="center"/>
    </xf>
    <xf numFmtId="0" fontId="9" fillId="35" borderId="18" xfId="0" applyFont="1" applyFill="1" applyBorder="1" applyAlignment="1">
      <alignment horizontal="center" vertical="center"/>
    </xf>
    <xf numFmtId="0" fontId="14" fillId="37" borderId="0" xfId="0" applyFont="1" applyFill="1" applyBorder="1" applyAlignment="1">
      <alignment horizontal="center" vertical="center" wrapText="1"/>
    </xf>
    <xf numFmtId="0" fontId="9" fillId="0" borderId="0" xfId="0" applyFont="1" applyBorder="1" applyAlignment="1">
      <alignment wrapText="1"/>
    </xf>
    <xf numFmtId="0" fontId="3" fillId="0" borderId="0" xfId="0" applyFont="1" applyAlignment="1">
      <alignment wrapText="1"/>
    </xf>
    <xf numFmtId="0" fontId="9" fillId="0" borderId="0" xfId="0" applyFont="1" applyFill="1" applyBorder="1" applyAlignment="1">
      <alignment wrapText="1"/>
    </xf>
    <xf numFmtId="0" fontId="25" fillId="37" borderId="19" xfId="0" applyFont="1" applyFill="1" applyBorder="1" applyAlignment="1">
      <alignment horizontal="center" vertical="center" wrapText="1"/>
    </xf>
    <xf numFmtId="0" fontId="25" fillId="37" borderId="16" xfId="0" applyFont="1" applyFill="1" applyBorder="1" applyAlignment="1">
      <alignment horizontal="center" vertical="center" wrapText="1"/>
    </xf>
    <xf numFmtId="0" fontId="10" fillId="37" borderId="17" xfId="0" applyFont="1" applyFill="1" applyBorder="1" applyAlignment="1">
      <alignment horizontal="center" vertical="center" wrapText="1"/>
    </xf>
    <xf numFmtId="0" fontId="10" fillId="37" borderId="0"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14" fillId="37" borderId="17" xfId="0" applyFont="1" applyFill="1" applyBorder="1" applyAlignment="1">
      <alignment horizontal="center" vertical="center" wrapText="1"/>
    </xf>
    <xf numFmtId="0" fontId="8" fillId="0" borderId="0" xfId="0" applyFont="1" applyBorder="1" applyAlignment="1">
      <alignment horizontal="center" vertical="top" wrapText="1"/>
    </xf>
    <xf numFmtId="170" fontId="3" fillId="0" borderId="0" xfId="0" applyNumberFormat="1" applyFont="1" applyFill="1" applyBorder="1" applyAlignment="1">
      <alignment horizontal="left" wrapText="1"/>
    </xf>
    <xf numFmtId="0" fontId="0" fillId="0" borderId="0" xfId="0" applyBorder="1" applyAlignment="1">
      <alignment wrapText="1"/>
    </xf>
    <xf numFmtId="0" fontId="9" fillId="0" borderId="16" xfId="0" applyFont="1" applyBorder="1" applyAlignment="1">
      <alignment horizontal="left" wrapText="1"/>
    </xf>
    <xf numFmtId="0" fontId="0" fillId="0" borderId="16" xfId="0" applyBorder="1" applyAlignment="1">
      <alignment wrapText="1"/>
    </xf>
    <xf numFmtId="0" fontId="10" fillId="37" borderId="19" xfId="0" applyFont="1" applyFill="1" applyBorder="1" applyAlignment="1">
      <alignment horizontal="center" vertical="center" wrapText="1"/>
    </xf>
    <xf numFmtId="0" fontId="10" fillId="37" borderId="16" xfId="0" applyFont="1" applyFill="1" applyBorder="1" applyAlignment="1">
      <alignment horizontal="center" vertical="center" wrapText="1"/>
    </xf>
    <xf numFmtId="0" fontId="0" fillId="37" borderId="17" xfId="0" applyFill="1" applyBorder="1" applyAlignment="1">
      <alignment horizontal="center" vertical="center" wrapText="1"/>
    </xf>
    <xf numFmtId="0" fontId="0" fillId="37" borderId="0" xfId="0" applyFill="1" applyBorder="1" applyAlignment="1">
      <alignment horizontal="center" vertical="center" wrapText="1"/>
    </xf>
    <xf numFmtId="0" fontId="8" fillId="0" borderId="0" xfId="0" applyFont="1" applyAlignment="1" quotePrefix="1">
      <alignment horizontal="right" vertical="top"/>
    </xf>
    <xf numFmtId="1" fontId="10" fillId="35" borderId="19" xfId="0" applyNumberFormat="1" applyFont="1" applyFill="1" applyBorder="1" applyAlignment="1">
      <alignment horizontal="center" vertical="center" wrapText="1"/>
    </xf>
    <xf numFmtId="1" fontId="10" fillId="35" borderId="16" xfId="0" applyNumberFormat="1" applyFont="1" applyFill="1" applyBorder="1" applyAlignment="1">
      <alignment horizontal="center" vertical="center" wrapText="1"/>
    </xf>
    <xf numFmtId="1" fontId="10" fillId="35" borderId="20" xfId="0" applyNumberFormat="1" applyFont="1" applyFill="1" applyBorder="1" applyAlignment="1">
      <alignment horizontal="center" vertical="center" wrapText="1"/>
    </xf>
    <xf numFmtId="0" fontId="0" fillId="0" borderId="0" xfId="0" applyAlignment="1">
      <alignment horizontal="center" vertical="center" wrapText="1"/>
    </xf>
    <xf numFmtId="0" fontId="9" fillId="0" borderId="0" xfId="0" applyFont="1" applyBorder="1" applyAlignment="1">
      <alignment vertical="top" wrapText="1"/>
    </xf>
    <xf numFmtId="0" fontId="3" fillId="0" borderId="0" xfId="0" applyFont="1" applyBorder="1" applyAlignment="1">
      <alignment vertical="top" wrapText="1"/>
    </xf>
    <xf numFmtId="0" fontId="9" fillId="0" borderId="0" xfId="0" applyFont="1" applyBorder="1" applyAlignment="1">
      <alignment horizontal="left" vertical="top" wrapText="1"/>
    </xf>
    <xf numFmtId="0" fontId="32" fillId="0" borderId="0" xfId="0" applyFont="1" applyAlignment="1">
      <alignment horizontal="left" wrapText="1"/>
    </xf>
    <xf numFmtId="0" fontId="3" fillId="0" borderId="0" xfId="0" applyFont="1" applyBorder="1" applyAlignment="1">
      <alignment wrapText="1"/>
    </xf>
    <xf numFmtId="0" fontId="8" fillId="0" borderId="15" xfId="0" applyFont="1" applyBorder="1" applyAlignment="1">
      <alignment horizontal="center" vertical="top"/>
    </xf>
    <xf numFmtId="0" fontId="9" fillId="35" borderId="19" xfId="0" applyFont="1" applyFill="1" applyBorder="1" applyAlignment="1">
      <alignment vertical="center"/>
    </xf>
    <xf numFmtId="0" fontId="9" fillId="35" borderId="16" xfId="0" applyFont="1" applyFill="1" applyBorder="1" applyAlignment="1">
      <alignment vertical="center"/>
    </xf>
    <xf numFmtId="1" fontId="9" fillId="35" borderId="11" xfId="0" applyNumberFormat="1" applyFont="1" applyFill="1" applyBorder="1" applyAlignment="1">
      <alignment horizontal="center" vertical="center" wrapText="1"/>
    </xf>
    <xf numFmtId="1" fontId="9" fillId="35" borderId="12" xfId="0" applyNumberFormat="1"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41" xfId="0" applyFont="1" applyFill="1" applyBorder="1" applyAlignment="1">
      <alignment horizontal="center" vertical="center" wrapText="1"/>
    </xf>
    <xf numFmtId="0" fontId="9" fillId="35" borderId="42" xfId="0" applyFont="1" applyFill="1" applyBorder="1" applyAlignment="1">
      <alignment horizontal="center" vertical="center" wrapText="1"/>
    </xf>
    <xf numFmtId="0" fontId="9" fillId="35" borderId="0" xfId="0" applyFont="1" applyFill="1" applyBorder="1" applyAlignment="1">
      <alignment horizontal="left"/>
    </xf>
    <xf numFmtId="165" fontId="8" fillId="0" borderId="0" xfId="0" applyNumberFormat="1" applyFont="1" applyAlignment="1">
      <alignment vertical="top" wrapText="1"/>
    </xf>
    <xf numFmtId="0" fontId="8" fillId="0" borderId="0" xfId="0" applyFont="1" applyAlignment="1">
      <alignment vertical="top" wrapText="1"/>
    </xf>
    <xf numFmtId="0" fontId="10" fillId="35" borderId="0" xfId="0" applyFont="1" applyFill="1" applyBorder="1" applyAlignment="1">
      <alignment horizontal="left" vertical="top"/>
    </xf>
    <xf numFmtId="0" fontId="10" fillId="35" borderId="19" xfId="0" applyFont="1" applyFill="1" applyBorder="1" applyAlignment="1">
      <alignment horizontal="center" vertical="center"/>
    </xf>
    <xf numFmtId="0" fontId="10" fillId="35" borderId="16" xfId="0" applyFont="1" applyFill="1" applyBorder="1" applyAlignment="1">
      <alignment horizontal="center" vertical="center"/>
    </xf>
    <xf numFmtId="0" fontId="8" fillId="0" borderId="15" xfId="0" applyFont="1" applyBorder="1" applyAlignment="1">
      <alignment horizontal="center" vertical="top" wrapText="1"/>
    </xf>
    <xf numFmtId="0" fontId="9" fillId="0" borderId="0" xfId="0" applyFont="1" applyFill="1" applyBorder="1" applyAlignment="1">
      <alignment vertical="top" wrapText="1"/>
    </xf>
    <xf numFmtId="0" fontId="9" fillId="0" borderId="16" xfId="0" applyFont="1" applyFill="1" applyBorder="1" applyAlignment="1">
      <alignment horizontal="left" wrapText="1"/>
    </xf>
    <xf numFmtId="0" fontId="8" fillId="0" borderId="0" xfId="0" applyFont="1" applyAlignment="1" quotePrefix="1">
      <alignment horizontal="left" vertical="top"/>
    </xf>
    <xf numFmtId="0" fontId="28" fillId="0" borderId="15" xfId="0" applyFont="1" applyBorder="1" applyAlignment="1">
      <alignment horizontal="center" vertical="top" wrapText="1"/>
    </xf>
    <xf numFmtId="0" fontId="10" fillId="37" borderId="19" xfId="0" applyFont="1" applyFill="1" applyBorder="1" applyAlignment="1">
      <alignment horizontal="center" vertical="center"/>
    </xf>
    <xf numFmtId="0" fontId="10" fillId="37" borderId="16" xfId="0" applyFont="1" applyFill="1" applyBorder="1" applyAlignment="1">
      <alignment horizontal="center" vertical="center"/>
    </xf>
    <xf numFmtId="0" fontId="10" fillId="37" borderId="20" xfId="0" applyFont="1" applyFill="1" applyBorder="1" applyAlignment="1">
      <alignment horizontal="center" vertical="center"/>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Z1"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2" xfId="61"/>
    <cellStyle name="Normal 2 2" xfId="62"/>
    <cellStyle name="Normal 2 3" xfId="63"/>
    <cellStyle name="Normal 3" xfId="64"/>
    <cellStyle name="Normal 3 2" xfId="65"/>
    <cellStyle name="Normal 4" xfId="66"/>
    <cellStyle name="Normal 5" xfId="67"/>
    <cellStyle name="Normal 6" xfId="68"/>
    <cellStyle name="Normal 7" xfId="69"/>
    <cellStyle name="Normal 8" xfId="70"/>
    <cellStyle name="Normal 9" xfId="71"/>
    <cellStyle name="Note" xfId="72"/>
    <cellStyle name="Output" xfId="73"/>
    <cellStyle name="Percent" xfId="74"/>
    <cellStyle name="PZ1" xfId="75"/>
    <cellStyle name="Standard_E00seit45" xfId="76"/>
    <cellStyle name="Title" xfId="77"/>
    <cellStyle name="Titre ligne" xfId="78"/>
    <cellStyle name="Total" xfId="79"/>
    <cellStyle name="Total intermediaire"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transport/facts-fundings/statistics/index_en.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B1:I10"/>
  <sheetViews>
    <sheetView zoomScalePageLayoutView="0" workbookViewId="0" topLeftCell="A1">
      <selection activeCell="F41" sqref="F41"/>
    </sheetView>
  </sheetViews>
  <sheetFormatPr defaultColWidth="9.140625" defaultRowHeight="12.75"/>
  <cols>
    <col min="1" max="1" width="0.85546875" style="0" customWidth="1"/>
    <col min="2" max="2" width="4.57421875" style="0" customWidth="1"/>
    <col min="3" max="3" width="1.8515625" style="0" customWidth="1"/>
    <col min="5" max="5" width="13.140625" style="0" customWidth="1"/>
    <col min="8" max="8" width="8.00390625" style="0" customWidth="1"/>
    <col min="9" max="9" width="9.8515625" style="0" customWidth="1"/>
  </cols>
  <sheetData>
    <row r="1" spans="2:9" ht="19.5" customHeight="1">
      <c r="B1" s="491" t="s">
        <v>0</v>
      </c>
      <c r="C1" s="491"/>
      <c r="D1" s="491"/>
      <c r="E1" s="491"/>
      <c r="F1" s="491"/>
      <c r="G1" s="491"/>
      <c r="H1" s="491"/>
      <c r="I1" s="491"/>
    </row>
    <row r="2" spans="2:9" ht="19.5" customHeight="1">
      <c r="B2" s="494" t="s">
        <v>1</v>
      </c>
      <c r="C2" s="494"/>
      <c r="D2" s="494"/>
      <c r="E2" s="494"/>
      <c r="F2" s="494"/>
      <c r="G2" s="494"/>
      <c r="H2" s="494"/>
      <c r="I2" s="494"/>
    </row>
    <row r="3" spans="2:9" ht="19.5" customHeight="1">
      <c r="B3" s="493" t="s">
        <v>194</v>
      </c>
      <c r="C3" s="493"/>
      <c r="D3" s="493"/>
      <c r="E3" s="493"/>
      <c r="F3" s="493"/>
      <c r="G3" s="493"/>
      <c r="H3" s="493"/>
      <c r="I3" s="493"/>
    </row>
    <row r="4" spans="2:9" ht="19.5" customHeight="1">
      <c r="B4" s="493"/>
      <c r="C4" s="493"/>
      <c r="D4" s="493"/>
      <c r="E4" s="493"/>
      <c r="F4" s="493"/>
      <c r="G4" s="493"/>
      <c r="H4" s="493"/>
      <c r="I4" s="493"/>
    </row>
    <row r="5" spans="2:9" ht="19.5" customHeight="1">
      <c r="B5" s="495" t="s">
        <v>140</v>
      </c>
      <c r="C5" s="495"/>
      <c r="D5" s="495"/>
      <c r="E5" s="495"/>
      <c r="F5" s="495"/>
      <c r="G5" s="495"/>
      <c r="H5" s="495"/>
      <c r="I5" s="495"/>
    </row>
    <row r="6" spans="2:9" ht="19.5" customHeight="1">
      <c r="B6" s="75"/>
      <c r="C6" s="75"/>
      <c r="D6" s="73"/>
      <c r="E6" s="74"/>
      <c r="F6" s="74"/>
      <c r="G6" s="74"/>
      <c r="H6" s="30"/>
      <c r="I6" s="1"/>
    </row>
    <row r="7" spans="2:9" ht="19.5" customHeight="1">
      <c r="B7" s="75"/>
      <c r="C7" s="75"/>
      <c r="D7" s="73"/>
      <c r="E7" s="74"/>
      <c r="F7" s="74"/>
      <c r="G7" s="74"/>
      <c r="H7" s="30"/>
      <c r="I7" s="1"/>
    </row>
    <row r="8" spans="2:9" ht="19.5" customHeight="1">
      <c r="B8" s="491" t="s">
        <v>193</v>
      </c>
      <c r="C8" s="491"/>
      <c r="D8" s="491"/>
      <c r="E8" s="491"/>
      <c r="F8" s="491"/>
      <c r="G8" s="491"/>
      <c r="H8" s="491"/>
      <c r="I8" s="491"/>
    </row>
    <row r="9" spans="2:9" ht="19.5" customHeight="1">
      <c r="B9" s="492" t="s">
        <v>288</v>
      </c>
      <c r="C9" s="492"/>
      <c r="D9" s="492"/>
      <c r="E9" s="492"/>
      <c r="F9" s="492"/>
      <c r="G9" s="492"/>
      <c r="H9" s="492"/>
      <c r="I9" s="492"/>
    </row>
    <row r="10" spans="2:9" ht="19.5" customHeight="1">
      <c r="B10" s="75"/>
      <c r="C10" s="75"/>
      <c r="D10" s="73"/>
      <c r="E10" s="74"/>
      <c r="F10" s="74"/>
      <c r="G10" s="74"/>
      <c r="H10" s="30"/>
      <c r="I10" s="1"/>
    </row>
  </sheetData>
  <sheetProtection/>
  <mergeCells count="7">
    <mergeCell ref="B8:I8"/>
    <mergeCell ref="B9:I9"/>
    <mergeCell ref="B4:I4"/>
    <mergeCell ref="B1:I1"/>
    <mergeCell ref="B2:I2"/>
    <mergeCell ref="B3:I3"/>
    <mergeCell ref="B5:I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7"/>
  <dimension ref="A1:AZ52"/>
  <sheetViews>
    <sheetView zoomScalePageLayoutView="0" workbookViewId="0" topLeftCell="AG1">
      <selection activeCell="BC14" sqref="BC14"/>
    </sheetView>
  </sheetViews>
  <sheetFormatPr defaultColWidth="9.140625" defaultRowHeight="12.75"/>
  <cols>
    <col min="1" max="1" width="3.7109375" style="0" customWidth="1"/>
    <col min="2" max="2" width="4.7109375" style="0" customWidth="1"/>
    <col min="3" max="37" width="6.7109375" style="0" customWidth="1"/>
    <col min="38" max="49" width="6.7109375" style="53" customWidth="1"/>
    <col min="50" max="50" width="6.140625" style="239" customWidth="1"/>
    <col min="51" max="51" width="5.140625" style="53" customWidth="1"/>
    <col min="52" max="52" width="4.7109375" style="0" customWidth="1"/>
  </cols>
  <sheetData>
    <row r="1" spans="2:51" ht="14.25" customHeight="1">
      <c r="B1" s="498"/>
      <c r="C1" s="498"/>
      <c r="D1" s="57"/>
      <c r="E1" s="57"/>
      <c r="F1" s="57"/>
      <c r="G1" s="57"/>
      <c r="H1" s="57"/>
      <c r="I1" s="57"/>
      <c r="J1" s="57"/>
      <c r="K1" s="57"/>
      <c r="L1" s="57"/>
      <c r="M1" s="57"/>
      <c r="N1" s="57"/>
      <c r="O1" s="57"/>
      <c r="P1" s="57"/>
      <c r="Q1" s="57"/>
      <c r="R1" s="57"/>
      <c r="S1" s="57"/>
      <c r="T1" s="57"/>
      <c r="U1" s="57"/>
      <c r="V1" s="57"/>
      <c r="AG1" s="58"/>
      <c r="AY1" s="58" t="s">
        <v>132</v>
      </c>
    </row>
    <row r="2" spans="2:52" ht="30" customHeight="1">
      <c r="B2" s="520" t="s">
        <v>118</v>
      </c>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c r="AW2" s="566"/>
      <c r="AX2" s="566"/>
      <c r="AY2" s="520"/>
      <c r="AZ2" s="55"/>
    </row>
    <row r="3" spans="2:52" ht="18" customHeight="1">
      <c r="B3" s="117"/>
      <c r="C3" s="567" t="s">
        <v>157</v>
      </c>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223"/>
      <c r="AD3" s="223"/>
      <c r="AE3" s="223"/>
      <c r="AF3" s="223"/>
      <c r="AG3" s="153"/>
      <c r="AH3" s="223"/>
      <c r="AI3" s="223"/>
      <c r="AJ3" s="224" t="s">
        <v>180</v>
      </c>
      <c r="AK3" s="223"/>
      <c r="AL3" s="225"/>
      <c r="AM3" s="225"/>
      <c r="AN3" s="212"/>
      <c r="AO3" s="212"/>
      <c r="AP3" s="212"/>
      <c r="AQ3" s="212"/>
      <c r="AR3" s="212"/>
      <c r="AS3" s="212"/>
      <c r="AT3" s="212"/>
      <c r="AU3" s="212"/>
      <c r="AV3" s="212"/>
      <c r="AW3" s="212"/>
      <c r="AX3" s="208" t="s">
        <v>300</v>
      </c>
      <c r="AY3" s="209"/>
      <c r="AZ3" s="59"/>
    </row>
    <row r="4" spans="2:52" s="73" customFormat="1" ht="18" customHeight="1">
      <c r="B4" s="207"/>
      <c r="C4" s="234">
        <v>1970</v>
      </c>
      <c r="D4" s="206">
        <v>1971</v>
      </c>
      <c r="E4" s="206">
        <v>1972</v>
      </c>
      <c r="F4" s="206">
        <v>1973</v>
      </c>
      <c r="G4" s="206">
        <v>1974</v>
      </c>
      <c r="H4" s="206">
        <v>1975</v>
      </c>
      <c r="I4" s="206">
        <v>1976</v>
      </c>
      <c r="J4" s="206">
        <v>1977</v>
      </c>
      <c r="K4" s="206">
        <v>1978</v>
      </c>
      <c r="L4" s="206">
        <v>1979</v>
      </c>
      <c r="M4" s="206">
        <v>1980</v>
      </c>
      <c r="N4" s="206">
        <v>1981</v>
      </c>
      <c r="O4" s="206">
        <v>1982</v>
      </c>
      <c r="P4" s="206">
        <v>1983</v>
      </c>
      <c r="Q4" s="206">
        <v>1984</v>
      </c>
      <c r="R4" s="206">
        <v>1985</v>
      </c>
      <c r="S4" s="206">
        <v>1986</v>
      </c>
      <c r="T4" s="206">
        <v>1987</v>
      </c>
      <c r="U4" s="206">
        <v>1988</v>
      </c>
      <c r="V4" s="206">
        <v>1989</v>
      </c>
      <c r="W4" s="206">
        <v>1990</v>
      </c>
      <c r="X4" s="206">
        <v>1991</v>
      </c>
      <c r="Y4" s="206">
        <v>1992</v>
      </c>
      <c r="Z4" s="206">
        <v>1993</v>
      </c>
      <c r="AA4" s="206">
        <v>1994</v>
      </c>
      <c r="AB4" s="206">
        <v>1995</v>
      </c>
      <c r="AC4" s="206">
        <v>1996</v>
      </c>
      <c r="AD4" s="206">
        <v>1997</v>
      </c>
      <c r="AE4" s="206">
        <v>1998</v>
      </c>
      <c r="AF4" s="206">
        <v>1999</v>
      </c>
      <c r="AG4" s="206">
        <v>2000</v>
      </c>
      <c r="AH4" s="206">
        <v>2001</v>
      </c>
      <c r="AI4" s="206">
        <v>2002</v>
      </c>
      <c r="AJ4" s="206">
        <v>2003</v>
      </c>
      <c r="AK4" s="206">
        <v>2004</v>
      </c>
      <c r="AL4" s="206">
        <v>2005</v>
      </c>
      <c r="AM4" s="206">
        <v>2006</v>
      </c>
      <c r="AN4" s="206">
        <v>2007</v>
      </c>
      <c r="AO4" s="206">
        <v>2008</v>
      </c>
      <c r="AP4" s="206">
        <v>2009</v>
      </c>
      <c r="AQ4" s="206">
        <v>2010</v>
      </c>
      <c r="AR4" s="206">
        <v>2011</v>
      </c>
      <c r="AS4" s="448">
        <v>2012</v>
      </c>
      <c r="AT4" s="206">
        <v>2013</v>
      </c>
      <c r="AU4" s="206">
        <v>2014</v>
      </c>
      <c r="AV4" s="206">
        <v>2015</v>
      </c>
      <c r="AW4" s="206">
        <v>2016</v>
      </c>
      <c r="AX4" s="211" t="s">
        <v>4</v>
      </c>
      <c r="AY4" s="210"/>
      <c r="AZ4" s="226"/>
    </row>
    <row r="5" spans="2:52" ht="15" customHeight="1">
      <c r="B5" s="352" t="s">
        <v>272</v>
      </c>
      <c r="C5" s="94">
        <f>SUM(C8:C35)</f>
        <v>439.87295500000005</v>
      </c>
      <c r="D5" s="83">
        <f aca="true" t="shared" si="0" ref="D5:AT5">SUM(D8:D35)</f>
        <v>441.72999000000004</v>
      </c>
      <c r="E5" s="83">
        <f t="shared" si="0"/>
        <v>444.53894099999997</v>
      </c>
      <c r="F5" s="83">
        <f t="shared" si="0"/>
        <v>447.234151</v>
      </c>
      <c r="G5" s="83">
        <f t="shared" si="0"/>
        <v>449.680707</v>
      </c>
      <c r="H5" s="83">
        <f t="shared" si="0"/>
        <v>451.83501299999983</v>
      </c>
      <c r="I5" s="83">
        <f t="shared" si="0"/>
        <v>454.03501400000005</v>
      </c>
      <c r="J5" s="83">
        <f t="shared" si="0"/>
        <v>455.996863</v>
      </c>
      <c r="K5" s="83">
        <f t="shared" si="0"/>
        <v>457.9776300000001</v>
      </c>
      <c r="L5" s="83">
        <f t="shared" si="0"/>
        <v>459.9958620000001</v>
      </c>
      <c r="M5" s="83">
        <f t="shared" si="0"/>
        <v>461.646698</v>
      </c>
      <c r="N5" s="83">
        <f t="shared" si="0"/>
        <v>463.7134230000001</v>
      </c>
      <c r="O5" s="83">
        <f t="shared" si="0"/>
        <v>465.18177599999996</v>
      </c>
      <c r="P5" s="83">
        <f t="shared" si="0"/>
        <v>466.36143400000014</v>
      </c>
      <c r="Q5" s="83">
        <f t="shared" si="0"/>
        <v>467.32018899999997</v>
      </c>
      <c r="R5" s="83">
        <f t="shared" si="0"/>
        <v>468.33430500000003</v>
      </c>
      <c r="S5" s="83">
        <f t="shared" si="0"/>
        <v>469.4485809999999</v>
      </c>
      <c r="T5" s="83">
        <f t="shared" si="0"/>
        <v>470.7805120000001</v>
      </c>
      <c r="U5" s="83">
        <f t="shared" si="0"/>
        <v>472.02261599999997</v>
      </c>
      <c r="V5" s="83">
        <f t="shared" si="0"/>
        <v>473.6660030000001</v>
      </c>
      <c r="W5" s="83">
        <f t="shared" si="0"/>
        <v>475.16078100000004</v>
      </c>
      <c r="X5" s="450">
        <f t="shared" si="0"/>
        <v>478.30217200000004</v>
      </c>
      <c r="Y5" s="83">
        <f t="shared" si="0"/>
        <v>479.3653989999999</v>
      </c>
      <c r="Z5" s="83">
        <f t="shared" si="0"/>
        <v>480.94001</v>
      </c>
      <c r="AA5" s="83">
        <f t="shared" si="0"/>
        <v>482.213929</v>
      </c>
      <c r="AB5" s="83">
        <f t="shared" si="0"/>
        <v>483.16300200000006</v>
      </c>
      <c r="AC5" s="83">
        <f t="shared" si="0"/>
        <v>483.9382930000001</v>
      </c>
      <c r="AD5" s="83">
        <f t="shared" si="0"/>
        <v>484.66983300000004</v>
      </c>
      <c r="AE5" s="83">
        <f t="shared" si="0"/>
        <v>485.365834</v>
      </c>
      <c r="AF5" s="83">
        <f t="shared" si="0"/>
        <v>486.06933300000003</v>
      </c>
      <c r="AG5" s="83">
        <f t="shared" si="0"/>
        <v>486.83004800000015</v>
      </c>
      <c r="AH5" s="83">
        <f t="shared" si="0"/>
        <v>488.0517049999999</v>
      </c>
      <c r="AI5" s="83">
        <f t="shared" si="0"/>
        <v>488.962706</v>
      </c>
      <c r="AJ5" s="83">
        <f t="shared" si="0"/>
        <v>490.69157799999994</v>
      </c>
      <c r="AK5" s="83">
        <f t="shared" si="0"/>
        <v>492.55579800000004</v>
      </c>
      <c r="AL5" s="83">
        <f t="shared" si="0"/>
        <v>494.598322</v>
      </c>
      <c r="AM5" s="83">
        <f t="shared" si="0"/>
        <v>496.43659699999995</v>
      </c>
      <c r="AN5" s="83">
        <f t="shared" si="0"/>
        <v>498.30077499999993</v>
      </c>
      <c r="AO5" s="83">
        <f t="shared" si="0"/>
        <v>500.29703299999994</v>
      </c>
      <c r="AP5" s="83">
        <f t="shared" si="0"/>
        <v>502.09023500000006</v>
      </c>
      <c r="AQ5" s="83">
        <f t="shared" si="0"/>
        <v>503.170618</v>
      </c>
      <c r="AR5" s="450">
        <f t="shared" si="0"/>
        <v>502.96483700000005</v>
      </c>
      <c r="AS5" s="83">
        <f t="shared" si="0"/>
        <v>504.0603449999999</v>
      </c>
      <c r="AT5" s="83">
        <f t="shared" si="0"/>
        <v>505.1668390000001</v>
      </c>
      <c r="AU5" s="83">
        <f>SUM(AU8:AU35)</f>
        <v>506.9737590000001</v>
      </c>
      <c r="AV5" s="450">
        <f>SUM(AV8:AV35)</f>
        <v>508.50432</v>
      </c>
      <c r="AW5" s="476">
        <f>SUM(AW8:AW35)</f>
        <v>510.28442999999993</v>
      </c>
      <c r="AX5" s="245">
        <f>AW5/AV5*100-100</f>
        <v>0.3500678224326492</v>
      </c>
      <c r="AY5" s="352" t="s">
        <v>272</v>
      </c>
      <c r="AZ5" s="59"/>
    </row>
    <row r="6" spans="2:52" ht="15" customHeight="1">
      <c r="B6" s="84" t="s">
        <v>276</v>
      </c>
      <c r="C6" s="95">
        <f>C5-C7</f>
        <v>339.97502900000006</v>
      </c>
      <c r="D6" s="85">
        <f aca="true" t="shared" si="1" ref="D6:AT6">D5-D7</f>
        <v>341.524627</v>
      </c>
      <c r="E6" s="85">
        <f t="shared" si="1"/>
        <v>343.62799399999994</v>
      </c>
      <c r="F6" s="85">
        <f t="shared" si="1"/>
        <v>345.570901</v>
      </c>
      <c r="G6" s="85">
        <f t="shared" si="1"/>
        <v>347.245025</v>
      </c>
      <c r="H6" s="85">
        <f t="shared" si="1"/>
        <v>348.64347499999985</v>
      </c>
      <c r="I6" s="85">
        <f t="shared" si="1"/>
        <v>349.89339400000006</v>
      </c>
      <c r="J6" s="85">
        <f t="shared" si="1"/>
        <v>350.979326</v>
      </c>
      <c r="K6" s="85">
        <f t="shared" si="1"/>
        <v>352.15186700000004</v>
      </c>
      <c r="L6" s="85">
        <f t="shared" si="1"/>
        <v>353.5431730000001</v>
      </c>
      <c r="M6" s="85">
        <f t="shared" si="1"/>
        <v>354.568378</v>
      </c>
      <c r="N6" s="85">
        <f t="shared" si="1"/>
        <v>356.0577250000001</v>
      </c>
      <c r="O6" s="85">
        <f t="shared" si="1"/>
        <v>356.905585</v>
      </c>
      <c r="P6" s="85">
        <f t="shared" si="1"/>
        <v>357.47760800000015</v>
      </c>
      <c r="Q6" s="85">
        <f t="shared" si="1"/>
        <v>357.89115499999997</v>
      </c>
      <c r="R6" s="85">
        <f t="shared" si="1"/>
        <v>358.356096</v>
      </c>
      <c r="S6" s="85">
        <f t="shared" si="1"/>
        <v>358.99431599999986</v>
      </c>
      <c r="T6" s="85">
        <f t="shared" si="1"/>
        <v>359.8067130000001</v>
      </c>
      <c r="U6" s="85">
        <f t="shared" si="1"/>
        <v>360.607127</v>
      </c>
      <c r="V6" s="85">
        <f t="shared" si="1"/>
        <v>361.8940920000001</v>
      </c>
      <c r="W6" s="85">
        <f t="shared" si="1"/>
        <v>363.49262200000004</v>
      </c>
      <c r="X6" s="449">
        <f t="shared" si="1"/>
        <v>366.615945</v>
      </c>
      <c r="Y6" s="85">
        <f t="shared" si="1"/>
        <v>368.2070339999999</v>
      </c>
      <c r="Z6" s="85">
        <f t="shared" si="1"/>
        <v>369.93064899999996</v>
      </c>
      <c r="AA6" s="85">
        <f t="shared" si="1"/>
        <v>371.157864</v>
      </c>
      <c r="AB6" s="85">
        <f t="shared" si="1"/>
        <v>372.1616590000001</v>
      </c>
      <c r="AC6" s="85">
        <f t="shared" si="1"/>
        <v>373.1685550000001</v>
      </c>
      <c r="AD6" s="85">
        <f t="shared" si="1"/>
        <v>374.11916900000006</v>
      </c>
      <c r="AE6" s="85">
        <f t="shared" si="1"/>
        <v>374.980476</v>
      </c>
      <c r="AF6" s="85">
        <f t="shared" si="1"/>
        <v>375.864906</v>
      </c>
      <c r="AG6" s="85">
        <f t="shared" si="1"/>
        <v>377.17075800000015</v>
      </c>
      <c r="AH6" s="85">
        <f t="shared" si="1"/>
        <v>378.79915099999994</v>
      </c>
      <c r="AI6" s="85">
        <f t="shared" si="1"/>
        <v>380.704422</v>
      </c>
      <c r="AJ6" s="85">
        <f t="shared" si="1"/>
        <v>382.81263799999994</v>
      </c>
      <c r="AK6" s="85">
        <f t="shared" si="1"/>
        <v>384.94832</v>
      </c>
      <c r="AL6" s="85">
        <f t="shared" si="1"/>
        <v>387.276491</v>
      </c>
      <c r="AM6" s="85">
        <f t="shared" si="1"/>
        <v>389.38680299999993</v>
      </c>
      <c r="AN6" s="85">
        <f t="shared" si="1"/>
        <v>391.4893669999999</v>
      </c>
      <c r="AO6" s="85">
        <f t="shared" si="1"/>
        <v>394.013787</v>
      </c>
      <c r="AP6" s="85">
        <f t="shared" si="1"/>
        <v>395.97534700000006</v>
      </c>
      <c r="AQ6" s="85">
        <f t="shared" si="1"/>
        <v>397.385718</v>
      </c>
      <c r="AR6" s="449">
        <f t="shared" si="1"/>
        <v>397.417091</v>
      </c>
      <c r="AS6" s="85">
        <f t="shared" si="1"/>
        <v>398.7469329999999</v>
      </c>
      <c r="AT6" s="85">
        <f t="shared" si="1"/>
        <v>400.0398120000001</v>
      </c>
      <c r="AU6" s="85">
        <f>AU5-AU7</f>
        <v>402.10525400000006</v>
      </c>
      <c r="AV6" s="449">
        <f>AV5-AV7</f>
        <v>403.823896</v>
      </c>
      <c r="AW6" s="477">
        <f>AW5-AW7</f>
        <v>405.88150499999995</v>
      </c>
      <c r="AX6" s="246">
        <f aca="true" t="shared" si="2" ref="AX6:AX44">AW6/AV6*100-100</f>
        <v>0.5095312635981202</v>
      </c>
      <c r="AY6" s="84" t="s">
        <v>276</v>
      </c>
      <c r="AZ6" s="227"/>
    </row>
    <row r="7" spans="2:52" ht="15" customHeight="1">
      <c r="B7" s="353" t="s">
        <v>277</v>
      </c>
      <c r="C7" s="96">
        <f>SUM(C9,C10,C13,C18,C20,C21,C22,C24,C25,C28,C30,C31,C32)</f>
        <v>99.89792599999998</v>
      </c>
      <c r="D7" s="86">
        <f aca="true" t="shared" si="3" ref="D7:AT7">SUM(D9,D10,D13,D18,D20,D21,D22,D24,D25,D28,D30,D31,D32)</f>
        <v>100.205363</v>
      </c>
      <c r="E7" s="86">
        <f t="shared" si="3"/>
        <v>100.910947</v>
      </c>
      <c r="F7" s="86">
        <f t="shared" si="3"/>
        <v>101.66325</v>
      </c>
      <c r="G7" s="86">
        <f t="shared" si="3"/>
        <v>102.435682</v>
      </c>
      <c r="H7" s="86">
        <f t="shared" si="3"/>
        <v>103.191538</v>
      </c>
      <c r="I7" s="86">
        <f t="shared" si="3"/>
        <v>104.14161999999997</v>
      </c>
      <c r="J7" s="86">
        <f t="shared" si="3"/>
        <v>105.017537</v>
      </c>
      <c r="K7" s="86">
        <f t="shared" si="3"/>
        <v>105.82576300000002</v>
      </c>
      <c r="L7" s="86">
        <f t="shared" si="3"/>
        <v>106.45268900000002</v>
      </c>
      <c r="M7" s="86">
        <f t="shared" si="3"/>
        <v>107.07832</v>
      </c>
      <c r="N7" s="86">
        <f t="shared" si="3"/>
        <v>107.65569799999999</v>
      </c>
      <c r="O7" s="86">
        <f t="shared" si="3"/>
        <v>108.276191</v>
      </c>
      <c r="P7" s="86">
        <f t="shared" si="3"/>
        <v>108.88382600000001</v>
      </c>
      <c r="Q7" s="86">
        <f t="shared" si="3"/>
        <v>109.429034</v>
      </c>
      <c r="R7" s="86">
        <f t="shared" si="3"/>
        <v>109.97820900000002</v>
      </c>
      <c r="S7" s="86">
        <f t="shared" si="3"/>
        <v>110.454265</v>
      </c>
      <c r="T7" s="86">
        <f t="shared" si="3"/>
        <v>110.973799</v>
      </c>
      <c r="U7" s="86">
        <f t="shared" si="3"/>
        <v>111.415489</v>
      </c>
      <c r="V7" s="86">
        <f t="shared" si="3"/>
        <v>111.77191099999999</v>
      </c>
      <c r="W7" s="86">
        <f t="shared" si="3"/>
        <v>111.66815899999999</v>
      </c>
      <c r="X7" s="86">
        <f t="shared" si="3"/>
        <v>111.686227</v>
      </c>
      <c r="Y7" s="86">
        <f t="shared" si="3"/>
        <v>111.158365</v>
      </c>
      <c r="Z7" s="86">
        <f t="shared" si="3"/>
        <v>111.009361</v>
      </c>
      <c r="AA7" s="86">
        <f t="shared" si="3"/>
        <v>111.05606499999999</v>
      </c>
      <c r="AB7" s="86">
        <f t="shared" si="3"/>
        <v>111.00134299999999</v>
      </c>
      <c r="AC7" s="86">
        <f t="shared" si="3"/>
        <v>110.769738</v>
      </c>
      <c r="AD7" s="86">
        <f t="shared" si="3"/>
        <v>110.550664</v>
      </c>
      <c r="AE7" s="86">
        <f t="shared" si="3"/>
        <v>110.385358</v>
      </c>
      <c r="AF7" s="86">
        <f t="shared" si="3"/>
        <v>110.20442700000002</v>
      </c>
      <c r="AG7" s="86">
        <f t="shared" si="3"/>
        <v>109.65928999999998</v>
      </c>
      <c r="AH7" s="86">
        <f t="shared" si="3"/>
        <v>109.252554</v>
      </c>
      <c r="AI7" s="86">
        <f t="shared" si="3"/>
        <v>108.258284</v>
      </c>
      <c r="AJ7" s="86">
        <f t="shared" si="3"/>
        <v>107.87894</v>
      </c>
      <c r="AK7" s="86">
        <f t="shared" si="3"/>
        <v>107.607478</v>
      </c>
      <c r="AL7" s="86">
        <f t="shared" si="3"/>
        <v>107.32183099999999</v>
      </c>
      <c r="AM7" s="86">
        <f t="shared" si="3"/>
        <v>107.049794</v>
      </c>
      <c r="AN7" s="86">
        <f t="shared" si="3"/>
        <v>106.81140800000001</v>
      </c>
      <c r="AO7" s="86">
        <f t="shared" si="3"/>
        <v>106.28324599999998</v>
      </c>
      <c r="AP7" s="86">
        <f t="shared" si="3"/>
        <v>106.11488800000002</v>
      </c>
      <c r="AQ7" s="86">
        <f t="shared" si="3"/>
        <v>105.7849</v>
      </c>
      <c r="AR7" s="86">
        <f t="shared" si="3"/>
        <v>105.54774599999999</v>
      </c>
      <c r="AS7" s="86">
        <f t="shared" si="3"/>
        <v>105.313412</v>
      </c>
      <c r="AT7" s="86">
        <f t="shared" si="3"/>
        <v>105.12702699999998</v>
      </c>
      <c r="AU7" s="86">
        <f>SUM(AU9,AU10,AU13,AU18,AU20,AU21,AU22,AU24,AU25,AU28,AU30,AU31,AU32)</f>
        <v>104.86850500000001</v>
      </c>
      <c r="AV7" s="86">
        <f>SUM(AV9,AV10,AV13,AV18,AV20,AV21,AV22,AV24,AV25,AV28,AV30,AV31,AV32)</f>
        <v>104.680424</v>
      </c>
      <c r="AW7" s="86">
        <f>SUM(AW9,AW10,AW13,AW18,AW20,AW21,AW22,AW24,AW25,AW28,AW30,AW31,AW32)</f>
        <v>104.40292500000001</v>
      </c>
      <c r="AX7" s="247">
        <f t="shared" si="2"/>
        <v>-0.26509158961755475</v>
      </c>
      <c r="AY7" s="353" t="s">
        <v>277</v>
      </c>
      <c r="AZ7" s="227"/>
    </row>
    <row r="8" spans="1:52" s="53" customFormat="1" ht="12" customHeight="1">
      <c r="A8" s="60"/>
      <c r="B8" s="61" t="s">
        <v>40</v>
      </c>
      <c r="C8" s="184">
        <v>9.660154</v>
      </c>
      <c r="D8" s="97">
        <v>9.650944</v>
      </c>
      <c r="E8" s="97">
        <v>9.695379</v>
      </c>
      <c r="F8" s="97">
        <v>9.72685</v>
      </c>
      <c r="G8" s="97">
        <v>9.75659</v>
      </c>
      <c r="H8" s="97">
        <v>9.788248</v>
      </c>
      <c r="I8" s="97">
        <v>9.813152</v>
      </c>
      <c r="J8" s="97">
        <v>9.823302</v>
      </c>
      <c r="K8" s="97">
        <v>9.837413</v>
      </c>
      <c r="L8" s="97">
        <v>9.841654</v>
      </c>
      <c r="M8" s="97">
        <v>9.85511</v>
      </c>
      <c r="N8" s="97">
        <v>9.863374</v>
      </c>
      <c r="O8" s="97">
        <v>9.854589</v>
      </c>
      <c r="P8" s="97">
        <v>9.858017</v>
      </c>
      <c r="Q8" s="97">
        <v>9.853023</v>
      </c>
      <c r="R8" s="97">
        <v>9.857721</v>
      </c>
      <c r="S8" s="97">
        <v>9.858895</v>
      </c>
      <c r="T8" s="97">
        <v>9.864751</v>
      </c>
      <c r="U8" s="97">
        <v>9.875716</v>
      </c>
      <c r="V8" s="97">
        <v>9.927612</v>
      </c>
      <c r="W8" s="97">
        <v>9.947782</v>
      </c>
      <c r="X8" s="97">
        <v>9.986975</v>
      </c>
      <c r="Y8" s="97">
        <v>10.021997</v>
      </c>
      <c r="Z8" s="97">
        <v>10.068319</v>
      </c>
      <c r="AA8" s="97">
        <v>10.100631</v>
      </c>
      <c r="AB8" s="97">
        <v>10.130574</v>
      </c>
      <c r="AC8" s="97">
        <v>10.143047</v>
      </c>
      <c r="AD8" s="97">
        <v>10.170226</v>
      </c>
      <c r="AE8" s="97">
        <v>10.192264</v>
      </c>
      <c r="AF8" s="97">
        <v>10.213752</v>
      </c>
      <c r="AG8" s="97">
        <v>10.239085</v>
      </c>
      <c r="AH8" s="97">
        <v>10.263414</v>
      </c>
      <c r="AI8" s="97">
        <v>10.309725</v>
      </c>
      <c r="AJ8" s="97">
        <v>10.355844</v>
      </c>
      <c r="AK8" s="97">
        <v>10.396421</v>
      </c>
      <c r="AL8" s="97">
        <v>10.445852</v>
      </c>
      <c r="AM8" s="97">
        <v>10.511382</v>
      </c>
      <c r="AN8" s="97">
        <v>10.584534</v>
      </c>
      <c r="AO8" s="97">
        <v>10.666866</v>
      </c>
      <c r="AP8" s="97">
        <v>10.75308</v>
      </c>
      <c r="AQ8" s="97">
        <v>10.839905</v>
      </c>
      <c r="AR8" s="97">
        <v>11.000638</v>
      </c>
      <c r="AS8" s="97">
        <v>11.09485</v>
      </c>
      <c r="AT8" s="97">
        <v>11.161642</v>
      </c>
      <c r="AU8" s="101">
        <v>11.18084</v>
      </c>
      <c r="AV8" s="101">
        <v>11.237274</v>
      </c>
      <c r="AW8" s="101">
        <v>11.311117</v>
      </c>
      <c r="AX8" s="244">
        <f t="shared" si="2"/>
        <v>0.657125562658706</v>
      </c>
      <c r="AY8" s="61" t="s">
        <v>40</v>
      </c>
      <c r="AZ8" s="227"/>
    </row>
    <row r="9" spans="1:52" s="53" customFormat="1" ht="12" customHeight="1">
      <c r="A9" s="60"/>
      <c r="B9" s="87" t="s">
        <v>42</v>
      </c>
      <c r="C9" s="98">
        <v>8.464264</v>
      </c>
      <c r="D9" s="99">
        <v>8.514883</v>
      </c>
      <c r="E9" s="99">
        <v>8.557906</v>
      </c>
      <c r="F9" s="99">
        <v>8.594493</v>
      </c>
      <c r="G9" s="99">
        <v>8.64744</v>
      </c>
      <c r="H9" s="99">
        <v>8.710049</v>
      </c>
      <c r="I9" s="99">
        <v>8.731434</v>
      </c>
      <c r="J9" s="99">
        <v>8.785763</v>
      </c>
      <c r="K9" s="99">
        <v>8.822602</v>
      </c>
      <c r="L9" s="99">
        <v>8.805462</v>
      </c>
      <c r="M9" s="99">
        <v>8.846417</v>
      </c>
      <c r="N9" s="99">
        <v>8.876652</v>
      </c>
      <c r="O9" s="99">
        <v>8.905581</v>
      </c>
      <c r="P9" s="99">
        <v>8.929332</v>
      </c>
      <c r="Q9" s="99">
        <v>8.950144</v>
      </c>
      <c r="R9" s="99">
        <v>8.971214</v>
      </c>
      <c r="S9" s="99">
        <v>8.94988</v>
      </c>
      <c r="T9" s="99">
        <v>8.966462</v>
      </c>
      <c r="U9" s="99">
        <v>8.976255</v>
      </c>
      <c r="V9" s="99">
        <v>8.986636</v>
      </c>
      <c r="W9" s="99">
        <v>8.767308</v>
      </c>
      <c r="X9" s="99">
        <v>8.669269</v>
      </c>
      <c r="Y9" s="99">
        <v>8.595465</v>
      </c>
      <c r="Z9" s="99">
        <v>8.484863</v>
      </c>
      <c r="AA9" s="99">
        <v>8.459763</v>
      </c>
      <c r="AB9" s="99">
        <v>8.427418</v>
      </c>
      <c r="AC9" s="99">
        <v>8.384715</v>
      </c>
      <c r="AD9" s="99">
        <v>8.340936</v>
      </c>
      <c r="AE9" s="99">
        <v>8.2832</v>
      </c>
      <c r="AF9" s="99">
        <v>8.230371</v>
      </c>
      <c r="AG9" s="99">
        <v>8.190876</v>
      </c>
      <c r="AH9" s="99">
        <v>8.149468</v>
      </c>
      <c r="AI9" s="99">
        <v>7.868815</v>
      </c>
      <c r="AJ9" s="99">
        <v>7.805506</v>
      </c>
      <c r="AK9" s="99">
        <v>7.745147</v>
      </c>
      <c r="AL9" s="99">
        <v>7.688573</v>
      </c>
      <c r="AM9" s="99">
        <v>7.629371</v>
      </c>
      <c r="AN9" s="99">
        <v>7.572673</v>
      </c>
      <c r="AO9" s="99">
        <v>7.518002</v>
      </c>
      <c r="AP9" s="99">
        <v>7.467119</v>
      </c>
      <c r="AQ9" s="99">
        <v>7.421766</v>
      </c>
      <c r="AR9" s="99">
        <v>7.369431</v>
      </c>
      <c r="AS9" s="99">
        <v>7.327224</v>
      </c>
      <c r="AT9" s="99">
        <v>7.284552</v>
      </c>
      <c r="AU9" s="99">
        <v>7.245677</v>
      </c>
      <c r="AV9" s="99">
        <v>7.202198</v>
      </c>
      <c r="AW9" s="99">
        <v>7.153784</v>
      </c>
      <c r="AX9" s="242">
        <f t="shared" si="2"/>
        <v>-0.6722114554473535</v>
      </c>
      <c r="AY9" s="87" t="s">
        <v>42</v>
      </c>
      <c r="AZ9" s="227"/>
    </row>
    <row r="10" spans="1:52" s="53" customFormat="1" ht="12" customHeight="1">
      <c r="A10" s="60"/>
      <c r="B10" s="61" t="s">
        <v>44</v>
      </c>
      <c r="C10" s="100">
        <v>9.906474</v>
      </c>
      <c r="D10" s="101">
        <v>9.809667</v>
      </c>
      <c r="E10" s="101">
        <v>9.843962</v>
      </c>
      <c r="F10" s="101">
        <v>9.891302</v>
      </c>
      <c r="G10" s="101">
        <v>9.95323</v>
      </c>
      <c r="H10" s="101">
        <v>10.023688</v>
      </c>
      <c r="I10" s="101">
        <v>10.093551</v>
      </c>
      <c r="J10" s="101">
        <v>10.158327</v>
      </c>
      <c r="K10" s="101">
        <v>10.215183</v>
      </c>
      <c r="L10" s="101">
        <v>10.269012</v>
      </c>
      <c r="M10" s="101">
        <v>10.315669</v>
      </c>
      <c r="N10" s="101">
        <v>10.292717</v>
      </c>
      <c r="O10" s="101">
        <v>10.308465</v>
      </c>
      <c r="P10" s="101">
        <v>10.321186</v>
      </c>
      <c r="Q10" s="101">
        <v>10.326526</v>
      </c>
      <c r="R10" s="101">
        <v>10.3339</v>
      </c>
      <c r="S10" s="101">
        <v>10.340335</v>
      </c>
      <c r="T10" s="101">
        <v>10.344119</v>
      </c>
      <c r="U10" s="101">
        <v>10.350517</v>
      </c>
      <c r="V10" s="101">
        <v>10.360034</v>
      </c>
      <c r="W10" s="101">
        <v>10.362102</v>
      </c>
      <c r="X10" s="101">
        <v>10.304607</v>
      </c>
      <c r="Y10" s="101">
        <v>10.312548</v>
      </c>
      <c r="Z10" s="101">
        <v>10.325697</v>
      </c>
      <c r="AA10" s="101">
        <v>10.334013</v>
      </c>
      <c r="AB10" s="101">
        <v>10.333161</v>
      </c>
      <c r="AC10" s="101">
        <v>10.321344</v>
      </c>
      <c r="AD10" s="101">
        <v>10.309137</v>
      </c>
      <c r="AE10" s="101">
        <v>10.299125</v>
      </c>
      <c r="AF10" s="101">
        <v>10.289621</v>
      </c>
      <c r="AG10" s="101">
        <v>10.278098</v>
      </c>
      <c r="AH10" s="101">
        <v>10.232027</v>
      </c>
      <c r="AI10" s="101">
        <v>10.201182</v>
      </c>
      <c r="AJ10" s="101">
        <v>10.192649</v>
      </c>
      <c r="AK10" s="101">
        <v>10.195347</v>
      </c>
      <c r="AL10" s="101">
        <v>10.198855</v>
      </c>
      <c r="AM10" s="101">
        <v>10.223577</v>
      </c>
      <c r="AN10" s="101">
        <v>10.254233</v>
      </c>
      <c r="AO10" s="101">
        <v>10.343422</v>
      </c>
      <c r="AP10" s="101">
        <v>10.425783</v>
      </c>
      <c r="AQ10" s="101">
        <v>10.462088</v>
      </c>
      <c r="AR10" s="101">
        <v>10.486731</v>
      </c>
      <c r="AS10" s="101">
        <v>10.505445</v>
      </c>
      <c r="AT10" s="101">
        <v>10.516125</v>
      </c>
      <c r="AU10" s="101">
        <v>10.512419</v>
      </c>
      <c r="AV10" s="101">
        <v>10.538275</v>
      </c>
      <c r="AW10" s="101">
        <v>10.553843</v>
      </c>
      <c r="AX10" s="244">
        <f t="shared" si="2"/>
        <v>0.14772816234156494</v>
      </c>
      <c r="AY10" s="61" t="s">
        <v>44</v>
      </c>
      <c r="AZ10" s="227"/>
    </row>
    <row r="11" spans="1:52" s="53" customFormat="1" ht="12" customHeight="1">
      <c r="A11" s="60"/>
      <c r="B11" s="87" t="s">
        <v>48</v>
      </c>
      <c r="C11" s="98">
        <v>4.906916</v>
      </c>
      <c r="D11" s="99">
        <v>4.950598</v>
      </c>
      <c r="E11" s="99">
        <v>4.975653</v>
      </c>
      <c r="F11" s="99">
        <v>5.007538</v>
      </c>
      <c r="G11" s="99">
        <v>5.036184</v>
      </c>
      <c r="H11" s="99">
        <v>5.05441</v>
      </c>
      <c r="I11" s="99">
        <v>5.065313</v>
      </c>
      <c r="J11" s="99">
        <v>5.079879</v>
      </c>
      <c r="K11" s="99">
        <v>5.096959</v>
      </c>
      <c r="L11" s="99">
        <v>5.111537</v>
      </c>
      <c r="M11" s="99">
        <v>5.122065</v>
      </c>
      <c r="N11" s="99">
        <v>5.123989</v>
      </c>
      <c r="O11" s="99">
        <v>5.119155</v>
      </c>
      <c r="P11" s="99">
        <v>5.116464</v>
      </c>
      <c r="Q11" s="99">
        <v>5.11213</v>
      </c>
      <c r="R11" s="99">
        <v>5.111108</v>
      </c>
      <c r="S11" s="99">
        <v>5.116273</v>
      </c>
      <c r="T11" s="99">
        <v>5.124794</v>
      </c>
      <c r="U11" s="99">
        <v>5.129254</v>
      </c>
      <c r="V11" s="99">
        <v>5.129778</v>
      </c>
      <c r="W11" s="99">
        <v>5.135409</v>
      </c>
      <c r="X11" s="99">
        <v>5.146469</v>
      </c>
      <c r="Y11" s="99">
        <v>5.162126</v>
      </c>
      <c r="Z11" s="99">
        <v>5.180614</v>
      </c>
      <c r="AA11" s="99">
        <v>5.196642</v>
      </c>
      <c r="AB11" s="99">
        <v>5.215718</v>
      </c>
      <c r="AC11" s="99">
        <v>5.251027</v>
      </c>
      <c r="AD11" s="99">
        <v>5.275121</v>
      </c>
      <c r="AE11" s="99">
        <v>5.29486</v>
      </c>
      <c r="AF11" s="99">
        <v>5.313577</v>
      </c>
      <c r="AG11" s="99">
        <v>5.33002</v>
      </c>
      <c r="AH11" s="99">
        <v>5.349212</v>
      </c>
      <c r="AI11" s="99">
        <v>5.368354</v>
      </c>
      <c r="AJ11" s="99">
        <v>5.383507</v>
      </c>
      <c r="AK11" s="99">
        <v>5.39764</v>
      </c>
      <c r="AL11" s="99">
        <v>5.411405</v>
      </c>
      <c r="AM11" s="99">
        <v>5.427459</v>
      </c>
      <c r="AN11" s="99">
        <v>5.447084</v>
      </c>
      <c r="AO11" s="99">
        <v>5.475791</v>
      </c>
      <c r="AP11" s="99">
        <v>5.511451</v>
      </c>
      <c r="AQ11" s="99">
        <v>5.534738</v>
      </c>
      <c r="AR11" s="99">
        <v>5.560628</v>
      </c>
      <c r="AS11" s="99">
        <v>5.580516</v>
      </c>
      <c r="AT11" s="99">
        <v>5.602628</v>
      </c>
      <c r="AU11" s="99">
        <v>5.627235</v>
      </c>
      <c r="AV11" s="99">
        <v>5.659715</v>
      </c>
      <c r="AW11" s="99">
        <v>5.707251</v>
      </c>
      <c r="AX11" s="242">
        <f t="shared" si="2"/>
        <v>0.8399009490760676</v>
      </c>
      <c r="AY11" s="87" t="s">
        <v>48</v>
      </c>
      <c r="AZ11" s="227"/>
    </row>
    <row r="12" spans="1:52" s="53" customFormat="1" ht="12" customHeight="1">
      <c r="A12" s="60"/>
      <c r="B12" s="61" t="s">
        <v>50</v>
      </c>
      <c r="C12" s="100">
        <v>78.269095</v>
      </c>
      <c r="D12" s="101">
        <v>78.069482</v>
      </c>
      <c r="E12" s="101">
        <v>78.556202</v>
      </c>
      <c r="F12" s="101">
        <v>78.820701</v>
      </c>
      <c r="G12" s="101">
        <v>79.05263</v>
      </c>
      <c r="H12" s="101">
        <v>78.882235</v>
      </c>
      <c r="I12" s="101">
        <v>78.464873</v>
      </c>
      <c r="J12" s="101">
        <v>78.209026</v>
      </c>
      <c r="K12" s="101">
        <v>78.110602</v>
      </c>
      <c r="L12" s="101">
        <v>78.073038</v>
      </c>
      <c r="M12" s="101">
        <v>78.179662</v>
      </c>
      <c r="N12" s="101">
        <v>78.39749</v>
      </c>
      <c r="O12" s="101">
        <v>78.418324</v>
      </c>
      <c r="P12" s="101">
        <v>78.248407</v>
      </c>
      <c r="Q12" s="101">
        <v>78.008156</v>
      </c>
      <c r="R12" s="101">
        <v>77.709213</v>
      </c>
      <c r="S12" s="101">
        <v>77.660533</v>
      </c>
      <c r="T12" s="101">
        <v>77.780338</v>
      </c>
      <c r="U12" s="101">
        <v>77.899502</v>
      </c>
      <c r="V12" s="101">
        <v>78.389735</v>
      </c>
      <c r="W12" s="101">
        <v>79.112831</v>
      </c>
      <c r="X12" s="101">
        <v>79.753227</v>
      </c>
      <c r="Y12" s="101">
        <v>80.274564</v>
      </c>
      <c r="Z12" s="101">
        <v>80.974632</v>
      </c>
      <c r="AA12" s="101">
        <v>81.338093</v>
      </c>
      <c r="AB12" s="101">
        <v>81.538603</v>
      </c>
      <c r="AC12" s="101">
        <v>81.817499</v>
      </c>
      <c r="AD12" s="101">
        <v>82.012162</v>
      </c>
      <c r="AE12" s="101">
        <v>82.057379</v>
      </c>
      <c r="AF12" s="101">
        <v>82.037011</v>
      </c>
      <c r="AG12" s="101">
        <v>82.163475</v>
      </c>
      <c r="AH12" s="101">
        <v>82.25954</v>
      </c>
      <c r="AI12" s="101">
        <v>82.440309</v>
      </c>
      <c r="AJ12" s="101">
        <v>82.53668</v>
      </c>
      <c r="AK12" s="101">
        <v>82.531671</v>
      </c>
      <c r="AL12" s="101">
        <v>82.500849</v>
      </c>
      <c r="AM12" s="101">
        <v>82.437995</v>
      </c>
      <c r="AN12" s="101">
        <v>82.314906</v>
      </c>
      <c r="AO12" s="101">
        <v>82.217837</v>
      </c>
      <c r="AP12" s="101">
        <v>82.002356</v>
      </c>
      <c r="AQ12" s="101">
        <v>81.802257</v>
      </c>
      <c r="AR12" s="426">
        <v>80.222065</v>
      </c>
      <c r="AS12" s="101">
        <v>80.3279</v>
      </c>
      <c r="AT12" s="101">
        <v>80.523746</v>
      </c>
      <c r="AU12" s="101">
        <v>80.767463</v>
      </c>
      <c r="AV12" s="101">
        <v>81.197537</v>
      </c>
      <c r="AW12" s="101">
        <v>82.175684</v>
      </c>
      <c r="AX12" s="244">
        <f t="shared" si="2"/>
        <v>1.2046510721131796</v>
      </c>
      <c r="AY12" s="61" t="s">
        <v>50</v>
      </c>
      <c r="AZ12" s="227"/>
    </row>
    <row r="13" spans="1:52" s="53" customFormat="1" ht="12" customHeight="1">
      <c r="A13" s="60"/>
      <c r="B13" s="87" t="s">
        <v>52</v>
      </c>
      <c r="C13" s="98">
        <v>1.35164</v>
      </c>
      <c r="D13" s="99">
        <v>1.368511</v>
      </c>
      <c r="E13" s="99">
        <v>1.385399</v>
      </c>
      <c r="F13" s="99">
        <v>1.399637</v>
      </c>
      <c r="G13" s="99">
        <v>1.412265</v>
      </c>
      <c r="H13" s="99">
        <v>1.424073</v>
      </c>
      <c r="I13" s="99">
        <v>1.43463</v>
      </c>
      <c r="J13" s="99">
        <v>1.444522</v>
      </c>
      <c r="K13" s="99">
        <v>1.4559</v>
      </c>
      <c r="L13" s="99">
        <v>1.4644759999999999</v>
      </c>
      <c r="M13" s="99">
        <v>1.47219</v>
      </c>
      <c r="N13" s="99">
        <v>1.482247</v>
      </c>
      <c r="O13" s="99">
        <v>1.493085</v>
      </c>
      <c r="P13" s="99">
        <v>1.503743</v>
      </c>
      <c r="Q13" s="99">
        <v>1.513747</v>
      </c>
      <c r="R13" s="99">
        <v>1.523486</v>
      </c>
      <c r="S13" s="99">
        <v>1.534076</v>
      </c>
      <c r="T13" s="99">
        <v>1.546304</v>
      </c>
      <c r="U13" s="99">
        <v>1.558137</v>
      </c>
      <c r="V13" s="99">
        <v>1.565662</v>
      </c>
      <c r="W13" s="99">
        <v>1.570599</v>
      </c>
      <c r="X13" s="99">
        <v>1.567749</v>
      </c>
      <c r="Y13" s="99">
        <v>1.554878</v>
      </c>
      <c r="Z13" s="99">
        <v>1.511303</v>
      </c>
      <c r="AA13" s="99">
        <v>1.476952</v>
      </c>
      <c r="AB13" s="99">
        <v>1.448075</v>
      </c>
      <c r="AC13" s="99">
        <v>1.425192</v>
      </c>
      <c r="AD13" s="99">
        <v>1.405996</v>
      </c>
      <c r="AE13" s="99">
        <v>1.393074</v>
      </c>
      <c r="AF13" s="99">
        <v>1.379237</v>
      </c>
      <c r="AG13" s="99">
        <v>1.40125</v>
      </c>
      <c r="AH13" s="99">
        <v>1.39272</v>
      </c>
      <c r="AI13" s="99">
        <v>1.38351</v>
      </c>
      <c r="AJ13" s="99">
        <v>1.37519</v>
      </c>
      <c r="AK13" s="99">
        <v>1.36625</v>
      </c>
      <c r="AL13" s="99">
        <v>1.35885</v>
      </c>
      <c r="AM13" s="99">
        <v>1.3507</v>
      </c>
      <c r="AN13" s="99">
        <v>1.34292</v>
      </c>
      <c r="AO13" s="99">
        <v>1.33844</v>
      </c>
      <c r="AP13" s="99">
        <v>1.33574</v>
      </c>
      <c r="AQ13" s="99">
        <v>1.33329</v>
      </c>
      <c r="AR13" s="99">
        <v>1.32966</v>
      </c>
      <c r="AS13" s="99">
        <v>1.325217</v>
      </c>
      <c r="AT13" s="99">
        <v>1.320174</v>
      </c>
      <c r="AU13" s="99">
        <v>1.315819</v>
      </c>
      <c r="AV13" s="99">
        <v>1.31487</v>
      </c>
      <c r="AW13" s="99">
        <v>1.315944</v>
      </c>
      <c r="AX13" s="242">
        <f t="shared" si="2"/>
        <v>0.08168107873783015</v>
      </c>
      <c r="AY13" s="87" t="s">
        <v>52</v>
      </c>
      <c r="AZ13" s="227"/>
    </row>
    <row r="14" spans="1:52" s="53" customFormat="1" ht="12" customHeight="1">
      <c r="A14" s="60"/>
      <c r="B14" s="61" t="s">
        <v>54</v>
      </c>
      <c r="C14" s="100">
        <v>2.9433</v>
      </c>
      <c r="D14" s="101">
        <v>2.9712</v>
      </c>
      <c r="E14" s="101">
        <v>3.0129</v>
      </c>
      <c r="F14" s="101">
        <v>3.0608</v>
      </c>
      <c r="G14" s="101">
        <v>3.1111</v>
      </c>
      <c r="H14" s="101">
        <v>3.1639</v>
      </c>
      <c r="I14" s="101">
        <v>3.2152</v>
      </c>
      <c r="J14" s="101">
        <v>3.2609</v>
      </c>
      <c r="K14" s="101">
        <v>3.3035</v>
      </c>
      <c r="L14" s="101">
        <v>3.3547</v>
      </c>
      <c r="M14" s="101">
        <v>3.3928</v>
      </c>
      <c r="N14" s="101">
        <v>3.4328</v>
      </c>
      <c r="O14" s="101">
        <v>3.4732</v>
      </c>
      <c r="P14" s="101">
        <v>3.4984</v>
      </c>
      <c r="Q14" s="101">
        <v>3.5228</v>
      </c>
      <c r="R14" s="101">
        <v>3.542046</v>
      </c>
      <c r="S14" s="101">
        <v>3.534117</v>
      </c>
      <c r="T14" s="101">
        <v>3.545263</v>
      </c>
      <c r="U14" s="101">
        <v>3.53485</v>
      </c>
      <c r="V14" s="101">
        <v>3.515048</v>
      </c>
      <c r="W14" s="101">
        <v>3.50697</v>
      </c>
      <c r="X14" s="101">
        <v>3.520977</v>
      </c>
      <c r="Y14" s="101">
        <v>3.547492</v>
      </c>
      <c r="Z14" s="101">
        <v>3.569367</v>
      </c>
      <c r="AA14" s="101">
        <v>3.583154</v>
      </c>
      <c r="AB14" s="101">
        <v>3.597617</v>
      </c>
      <c r="AC14" s="101">
        <v>3.620065</v>
      </c>
      <c r="AD14" s="101">
        <v>3.654955</v>
      </c>
      <c r="AE14" s="101">
        <v>3.693386</v>
      </c>
      <c r="AF14" s="101">
        <v>3.732006</v>
      </c>
      <c r="AG14" s="101">
        <v>3.777565</v>
      </c>
      <c r="AH14" s="101">
        <v>3.832783</v>
      </c>
      <c r="AI14" s="101">
        <v>3.899702</v>
      </c>
      <c r="AJ14" s="101">
        <v>3.964191</v>
      </c>
      <c r="AK14" s="101">
        <v>4.028851</v>
      </c>
      <c r="AL14" s="101">
        <v>4.111672</v>
      </c>
      <c r="AM14" s="101">
        <v>4.208156</v>
      </c>
      <c r="AN14" s="101">
        <v>4.340118</v>
      </c>
      <c r="AO14" s="101">
        <v>4.457765</v>
      </c>
      <c r="AP14" s="101">
        <v>4.521322</v>
      </c>
      <c r="AQ14" s="101">
        <v>4.549428</v>
      </c>
      <c r="AR14" s="101">
        <v>4.570881</v>
      </c>
      <c r="AS14" s="101">
        <v>4.582707</v>
      </c>
      <c r="AT14" s="101">
        <v>4.591087</v>
      </c>
      <c r="AU14" s="101">
        <v>4.605501</v>
      </c>
      <c r="AV14" s="101">
        <v>4.628949</v>
      </c>
      <c r="AW14" s="482">
        <v>4.72472</v>
      </c>
      <c r="AX14" s="244">
        <f t="shared" si="2"/>
        <v>2.0689577698954906</v>
      </c>
      <c r="AY14" s="61" t="s">
        <v>54</v>
      </c>
      <c r="AZ14" s="227"/>
    </row>
    <row r="15" spans="1:52" s="53" customFormat="1" ht="12" customHeight="1">
      <c r="A15" s="60"/>
      <c r="B15" s="87" t="s">
        <v>56</v>
      </c>
      <c r="C15" s="98">
        <v>8.780514</v>
      </c>
      <c r="D15" s="99">
        <v>8.805098</v>
      </c>
      <c r="E15" s="99">
        <v>8.856974</v>
      </c>
      <c r="F15" s="99">
        <v>8.920282</v>
      </c>
      <c r="G15" s="99">
        <v>8.93789</v>
      </c>
      <c r="H15" s="99">
        <v>8.986153</v>
      </c>
      <c r="I15" s="99">
        <v>9.106928</v>
      </c>
      <c r="J15" s="99">
        <v>9.269372</v>
      </c>
      <c r="K15" s="99">
        <v>9.347586</v>
      </c>
      <c r="L15" s="99">
        <v>9.512332</v>
      </c>
      <c r="M15" s="99">
        <v>9.584184</v>
      </c>
      <c r="N15" s="99">
        <v>9.700826</v>
      </c>
      <c r="O15" s="99">
        <v>9.757874</v>
      </c>
      <c r="P15" s="99">
        <v>9.821152</v>
      </c>
      <c r="Q15" s="99">
        <v>9.872102</v>
      </c>
      <c r="R15" s="99">
        <v>9.9195</v>
      </c>
      <c r="S15" s="99">
        <v>9.9491</v>
      </c>
      <c r="T15" s="99">
        <v>9.985326</v>
      </c>
      <c r="U15" s="99">
        <v>10.015863</v>
      </c>
      <c r="V15" s="99">
        <v>10.058103</v>
      </c>
      <c r="W15" s="99">
        <v>10.120892</v>
      </c>
      <c r="X15" s="99">
        <v>10.272691</v>
      </c>
      <c r="Y15" s="99">
        <v>10.367163</v>
      </c>
      <c r="Z15" s="99">
        <v>10.430958</v>
      </c>
      <c r="AA15" s="99">
        <v>10.489871</v>
      </c>
      <c r="AB15" s="99">
        <v>10.535973</v>
      </c>
      <c r="AC15" s="99">
        <v>10.588332</v>
      </c>
      <c r="AD15" s="99">
        <v>10.629267</v>
      </c>
      <c r="AE15" s="99">
        <v>10.69325</v>
      </c>
      <c r="AF15" s="99">
        <v>10.747768</v>
      </c>
      <c r="AG15" s="99">
        <v>10.775627</v>
      </c>
      <c r="AH15" s="99">
        <v>10.835989</v>
      </c>
      <c r="AI15" s="99">
        <v>10.888274</v>
      </c>
      <c r="AJ15" s="99">
        <v>10.91577</v>
      </c>
      <c r="AK15" s="99">
        <v>10.940369</v>
      </c>
      <c r="AL15" s="99">
        <v>10.969912</v>
      </c>
      <c r="AM15" s="99">
        <v>11.004716</v>
      </c>
      <c r="AN15" s="99">
        <v>11.036008</v>
      </c>
      <c r="AO15" s="99">
        <v>11.060937</v>
      </c>
      <c r="AP15" s="99">
        <v>11.094745</v>
      </c>
      <c r="AQ15" s="99">
        <v>11.119289</v>
      </c>
      <c r="AR15" s="99">
        <v>11.123392</v>
      </c>
      <c r="AS15" s="99">
        <v>11.086406</v>
      </c>
      <c r="AT15" s="99">
        <v>11.003615</v>
      </c>
      <c r="AU15" s="99">
        <v>10.926807</v>
      </c>
      <c r="AV15" s="99">
        <v>10.858018</v>
      </c>
      <c r="AW15" s="99">
        <v>10.783748</v>
      </c>
      <c r="AX15" s="242">
        <f t="shared" si="2"/>
        <v>-0.6840106546148661</v>
      </c>
      <c r="AY15" s="87" t="s">
        <v>56</v>
      </c>
      <c r="AZ15" s="227"/>
    </row>
    <row r="16" spans="1:52" s="53" customFormat="1" ht="12" customHeight="1">
      <c r="A16" s="60"/>
      <c r="B16" s="61" t="s">
        <v>58</v>
      </c>
      <c r="C16" s="100">
        <v>33.58761</v>
      </c>
      <c r="D16" s="101">
        <v>34.041452</v>
      </c>
      <c r="E16" s="101">
        <v>34.341903</v>
      </c>
      <c r="F16" s="101">
        <v>34.663507</v>
      </c>
      <c r="G16" s="101">
        <v>34.970634</v>
      </c>
      <c r="H16" s="101">
        <v>35.338041</v>
      </c>
      <c r="I16" s="101">
        <v>35.723408</v>
      </c>
      <c r="J16" s="101">
        <v>36.155465</v>
      </c>
      <c r="K16" s="101">
        <v>36.584635</v>
      </c>
      <c r="L16" s="101">
        <v>37.160377</v>
      </c>
      <c r="M16" s="101">
        <v>37.241868</v>
      </c>
      <c r="N16" s="101">
        <v>37.636201</v>
      </c>
      <c r="O16" s="101">
        <v>37.84491</v>
      </c>
      <c r="P16" s="101">
        <v>38.040699</v>
      </c>
      <c r="Q16" s="101">
        <v>38.204159</v>
      </c>
      <c r="R16" s="101">
        <v>38.352991</v>
      </c>
      <c r="S16" s="101">
        <v>38.484642</v>
      </c>
      <c r="T16" s="101">
        <v>38.586591</v>
      </c>
      <c r="U16" s="101">
        <v>38.675049</v>
      </c>
      <c r="V16" s="101">
        <v>38.756648</v>
      </c>
      <c r="W16" s="101">
        <v>38.826297</v>
      </c>
      <c r="X16" s="101">
        <v>38.874573</v>
      </c>
      <c r="Y16" s="101">
        <v>39.003524</v>
      </c>
      <c r="Z16" s="101">
        <v>39.131966</v>
      </c>
      <c r="AA16" s="101">
        <v>39.246833</v>
      </c>
      <c r="AB16" s="101">
        <v>39.3431</v>
      </c>
      <c r="AC16" s="101">
        <v>39.430933</v>
      </c>
      <c r="AD16" s="101">
        <v>39.525438</v>
      </c>
      <c r="AE16" s="101">
        <v>39.639388</v>
      </c>
      <c r="AF16" s="101">
        <v>39.802827</v>
      </c>
      <c r="AG16" s="101">
        <v>40.049708</v>
      </c>
      <c r="AH16" s="101">
        <v>40.476723</v>
      </c>
      <c r="AI16" s="101">
        <v>41.035278</v>
      </c>
      <c r="AJ16" s="101">
        <v>41.827838</v>
      </c>
      <c r="AK16" s="101">
        <v>42.547451</v>
      </c>
      <c r="AL16" s="101">
        <v>43.296338</v>
      </c>
      <c r="AM16" s="101">
        <v>44.009971</v>
      </c>
      <c r="AN16" s="101">
        <v>44.784666</v>
      </c>
      <c r="AO16" s="101">
        <v>45.668939</v>
      </c>
      <c r="AP16" s="101">
        <v>46.239273</v>
      </c>
      <c r="AQ16" s="101">
        <v>46.486619</v>
      </c>
      <c r="AR16" s="101">
        <v>46.667174</v>
      </c>
      <c r="AS16" s="101">
        <v>46.818219</v>
      </c>
      <c r="AT16" s="101">
        <v>46.72789</v>
      </c>
      <c r="AU16" s="101">
        <v>46.512199</v>
      </c>
      <c r="AV16" s="101">
        <v>46.449565</v>
      </c>
      <c r="AW16" s="101">
        <v>46.445828</v>
      </c>
      <c r="AX16" s="244">
        <f t="shared" si="2"/>
        <v>-0.008045285246481626</v>
      </c>
      <c r="AY16" s="61" t="s">
        <v>58</v>
      </c>
      <c r="AZ16" s="227"/>
    </row>
    <row r="17" spans="1:52" s="53" customFormat="1" ht="12" customHeight="1">
      <c r="A17" s="60"/>
      <c r="B17" s="88" t="s">
        <v>60</v>
      </c>
      <c r="C17" s="98">
        <v>50.528219</v>
      </c>
      <c r="D17" s="99">
        <v>51.016234</v>
      </c>
      <c r="E17" s="99">
        <v>51.485953</v>
      </c>
      <c r="F17" s="99">
        <v>51.915873</v>
      </c>
      <c r="G17" s="99">
        <v>52.320725</v>
      </c>
      <c r="H17" s="99">
        <v>52.6</v>
      </c>
      <c r="I17" s="99">
        <v>52.798338</v>
      </c>
      <c r="J17" s="99">
        <v>53.019005</v>
      </c>
      <c r="K17" s="99">
        <v>53.271566</v>
      </c>
      <c r="L17" s="99">
        <v>53.481073</v>
      </c>
      <c r="M17" s="99">
        <v>53.731387</v>
      </c>
      <c r="N17" s="99">
        <v>54.02863</v>
      </c>
      <c r="O17" s="99">
        <v>54.335</v>
      </c>
      <c r="P17" s="99">
        <v>54.649984</v>
      </c>
      <c r="Q17" s="99">
        <v>54.894854</v>
      </c>
      <c r="R17" s="99">
        <v>55.157303</v>
      </c>
      <c r="S17" s="99">
        <v>55.411238</v>
      </c>
      <c r="T17" s="99">
        <v>55.68178</v>
      </c>
      <c r="U17" s="99">
        <v>55.966142</v>
      </c>
      <c r="V17" s="99">
        <v>56.26981</v>
      </c>
      <c r="W17" s="99">
        <v>56.577</v>
      </c>
      <c r="X17" s="475">
        <v>58.313439</v>
      </c>
      <c r="Y17" s="99">
        <v>58.604851</v>
      </c>
      <c r="Z17" s="99">
        <v>58.885929</v>
      </c>
      <c r="AA17" s="99">
        <v>59.10432</v>
      </c>
      <c r="AB17" s="99">
        <v>59.315139</v>
      </c>
      <c r="AC17" s="99">
        <v>59.522297</v>
      </c>
      <c r="AD17" s="99">
        <v>59.726386</v>
      </c>
      <c r="AE17" s="99">
        <v>59.934884</v>
      </c>
      <c r="AF17" s="99">
        <v>60.158533</v>
      </c>
      <c r="AG17" s="99">
        <v>60.545022</v>
      </c>
      <c r="AH17" s="99">
        <v>60.979315</v>
      </c>
      <c r="AI17" s="99">
        <v>61.424036</v>
      </c>
      <c r="AJ17" s="99">
        <v>61.864088</v>
      </c>
      <c r="AK17" s="99">
        <v>62.292241</v>
      </c>
      <c r="AL17" s="99">
        <v>62.77287</v>
      </c>
      <c r="AM17" s="99">
        <v>63.229635</v>
      </c>
      <c r="AN17" s="99">
        <v>63.645065</v>
      </c>
      <c r="AO17" s="99">
        <v>64.007193</v>
      </c>
      <c r="AP17" s="99">
        <v>64.350226</v>
      </c>
      <c r="AQ17" s="99">
        <v>64.658856</v>
      </c>
      <c r="AR17" s="99">
        <v>64.978721</v>
      </c>
      <c r="AS17" s="99">
        <v>65.276983</v>
      </c>
      <c r="AT17" s="99">
        <v>65.60035</v>
      </c>
      <c r="AU17" s="99">
        <v>65.942093</v>
      </c>
      <c r="AV17" s="475">
        <v>66.488186</v>
      </c>
      <c r="AW17" s="481">
        <v>66.75995</v>
      </c>
      <c r="AX17" s="242">
        <f t="shared" si="2"/>
        <v>0.4087402835746019</v>
      </c>
      <c r="AY17" s="88" t="s">
        <v>60</v>
      </c>
      <c r="AZ17" s="227"/>
    </row>
    <row r="18" spans="1:52" s="53" customFormat="1" ht="12" customHeight="1">
      <c r="A18" s="60"/>
      <c r="B18" s="61" t="s">
        <v>105</v>
      </c>
      <c r="C18" s="100">
        <v>4.403352</v>
      </c>
      <c r="D18" s="101">
        <v>4.421151</v>
      </c>
      <c r="E18" s="101">
        <v>4.441399</v>
      </c>
      <c r="F18" s="101">
        <v>4.459729</v>
      </c>
      <c r="G18" s="101">
        <v>4.480592</v>
      </c>
      <c r="H18" s="101">
        <v>4.500727</v>
      </c>
      <c r="I18" s="101">
        <v>4.523436</v>
      </c>
      <c r="J18" s="101">
        <v>4.548432</v>
      </c>
      <c r="K18" s="101">
        <v>4.570709</v>
      </c>
      <c r="L18" s="101">
        <v>4.59146</v>
      </c>
      <c r="M18" s="101">
        <v>4.598095</v>
      </c>
      <c r="N18" s="101">
        <v>4.601469</v>
      </c>
      <c r="O18" s="101">
        <v>4.621548</v>
      </c>
      <c r="P18" s="101">
        <v>4.646921</v>
      </c>
      <c r="Q18" s="101">
        <v>4.669587</v>
      </c>
      <c r="R18" s="101">
        <v>4.690983</v>
      </c>
      <c r="S18" s="101">
        <v>4.711852</v>
      </c>
      <c r="T18" s="101">
        <v>4.731041</v>
      </c>
      <c r="U18" s="101">
        <v>4.74845</v>
      </c>
      <c r="V18" s="101">
        <v>4.761965</v>
      </c>
      <c r="W18" s="101">
        <v>4.772556</v>
      </c>
      <c r="X18" s="101">
        <v>4.782179</v>
      </c>
      <c r="Y18" s="101">
        <v>4.595866</v>
      </c>
      <c r="Z18" s="101">
        <v>4.555771</v>
      </c>
      <c r="AA18" s="101">
        <v>4.645155</v>
      </c>
      <c r="AB18" s="101">
        <v>4.658893</v>
      </c>
      <c r="AC18" s="101">
        <v>4.581167</v>
      </c>
      <c r="AD18" s="101">
        <v>4.533028</v>
      </c>
      <c r="AE18" s="101">
        <v>4.536812</v>
      </c>
      <c r="AF18" s="101">
        <v>4.527459</v>
      </c>
      <c r="AG18" s="101">
        <v>4.497735</v>
      </c>
      <c r="AH18" s="101">
        <v>4.295406</v>
      </c>
      <c r="AI18" s="101">
        <v>4.305494</v>
      </c>
      <c r="AJ18" s="101">
        <v>4.305384</v>
      </c>
      <c r="AK18" s="101">
        <v>4.305725</v>
      </c>
      <c r="AL18" s="101">
        <v>4.310861</v>
      </c>
      <c r="AM18" s="101">
        <v>4.312487</v>
      </c>
      <c r="AN18" s="101">
        <v>4.31353</v>
      </c>
      <c r="AO18" s="101">
        <v>4.311967</v>
      </c>
      <c r="AP18" s="101">
        <v>4.309796</v>
      </c>
      <c r="AQ18" s="101">
        <v>4.302847</v>
      </c>
      <c r="AR18" s="101">
        <v>4.289857</v>
      </c>
      <c r="AS18" s="101">
        <v>4.275984</v>
      </c>
      <c r="AT18" s="101">
        <v>4.26214</v>
      </c>
      <c r="AU18" s="101">
        <v>4.2467</v>
      </c>
      <c r="AV18" s="101">
        <v>4.225316</v>
      </c>
      <c r="AW18" s="101">
        <v>4.190669</v>
      </c>
      <c r="AX18" s="244">
        <f t="shared" si="2"/>
        <v>-0.8199860081470973</v>
      </c>
      <c r="AY18" s="61" t="s">
        <v>105</v>
      </c>
      <c r="AZ18" s="227"/>
    </row>
    <row r="19" spans="1:52" s="53" customFormat="1" ht="12" customHeight="1">
      <c r="A19" s="60"/>
      <c r="B19" s="87" t="s">
        <v>64</v>
      </c>
      <c r="C19" s="98">
        <v>53.6853</v>
      </c>
      <c r="D19" s="99">
        <v>53.9584</v>
      </c>
      <c r="E19" s="99">
        <v>54.188579</v>
      </c>
      <c r="F19" s="99">
        <v>54.574111</v>
      </c>
      <c r="G19" s="99">
        <v>54.9287</v>
      </c>
      <c r="H19" s="99">
        <v>55.293036</v>
      </c>
      <c r="I19" s="99">
        <v>55.588966</v>
      </c>
      <c r="J19" s="99">
        <v>55.847553</v>
      </c>
      <c r="K19" s="99">
        <v>56.063269</v>
      </c>
      <c r="L19" s="99">
        <v>56.247017</v>
      </c>
      <c r="M19" s="99">
        <v>56.38848</v>
      </c>
      <c r="N19" s="99">
        <v>56.479285</v>
      </c>
      <c r="O19" s="99">
        <v>56.524064</v>
      </c>
      <c r="P19" s="99">
        <v>56.563031</v>
      </c>
      <c r="Q19" s="99">
        <v>56.565117</v>
      </c>
      <c r="R19" s="99">
        <v>56.588319</v>
      </c>
      <c r="S19" s="99">
        <v>56.597823</v>
      </c>
      <c r="T19" s="99">
        <v>56.594487</v>
      </c>
      <c r="U19" s="99">
        <v>56.609375</v>
      </c>
      <c r="V19" s="99">
        <v>56.649201</v>
      </c>
      <c r="W19" s="99">
        <v>56.69436</v>
      </c>
      <c r="X19" s="99">
        <v>56.744119</v>
      </c>
      <c r="Y19" s="99">
        <v>56.772923</v>
      </c>
      <c r="Z19" s="99">
        <v>56.82125</v>
      </c>
      <c r="AA19" s="99">
        <v>56.842392</v>
      </c>
      <c r="AB19" s="99">
        <v>56.844408</v>
      </c>
      <c r="AC19" s="99">
        <v>56.844197</v>
      </c>
      <c r="AD19" s="99">
        <v>56.876364</v>
      </c>
      <c r="AE19" s="99">
        <v>56.904379</v>
      </c>
      <c r="AF19" s="99">
        <v>56.909109</v>
      </c>
      <c r="AG19" s="99">
        <v>56.923524</v>
      </c>
      <c r="AH19" s="99">
        <v>56.960692</v>
      </c>
      <c r="AI19" s="99">
        <v>56.987507</v>
      </c>
      <c r="AJ19" s="99">
        <v>57.130506</v>
      </c>
      <c r="AK19" s="99">
        <v>57.4959</v>
      </c>
      <c r="AL19" s="99">
        <v>57.874753</v>
      </c>
      <c r="AM19" s="99">
        <v>58.064214</v>
      </c>
      <c r="AN19" s="99">
        <v>58.223744</v>
      </c>
      <c r="AO19" s="99">
        <v>58.652875</v>
      </c>
      <c r="AP19" s="99">
        <v>59.000586</v>
      </c>
      <c r="AQ19" s="99">
        <v>59.190143</v>
      </c>
      <c r="AR19" s="99">
        <v>59.36469</v>
      </c>
      <c r="AS19" s="99">
        <v>59.394207</v>
      </c>
      <c r="AT19" s="99">
        <v>59.685227</v>
      </c>
      <c r="AU19" s="99">
        <v>60.782668</v>
      </c>
      <c r="AV19" s="99">
        <v>60.795612</v>
      </c>
      <c r="AW19" s="99">
        <v>60.665551</v>
      </c>
      <c r="AX19" s="242">
        <f t="shared" si="2"/>
        <v>-0.21393155808678443</v>
      </c>
      <c r="AY19" s="87" t="s">
        <v>64</v>
      </c>
      <c r="AZ19" s="227"/>
    </row>
    <row r="20" spans="1:52" s="53" customFormat="1" ht="12" customHeight="1">
      <c r="A20" s="60"/>
      <c r="B20" s="61" t="s">
        <v>46</v>
      </c>
      <c r="C20" s="100">
        <v>0.612</v>
      </c>
      <c r="D20" s="101">
        <v>0.6169</v>
      </c>
      <c r="E20" s="101">
        <v>0.6231</v>
      </c>
      <c r="F20" s="101">
        <v>0.631778</v>
      </c>
      <c r="G20" s="101">
        <v>0.6378</v>
      </c>
      <c r="H20" s="101">
        <v>0.5057</v>
      </c>
      <c r="I20" s="101">
        <v>0.497879</v>
      </c>
      <c r="J20" s="101">
        <v>0.4976</v>
      </c>
      <c r="K20" s="101">
        <v>0.498</v>
      </c>
      <c r="L20" s="101">
        <v>0.5013</v>
      </c>
      <c r="M20" s="101">
        <v>0.5058</v>
      </c>
      <c r="N20" s="101">
        <v>0.5123</v>
      </c>
      <c r="O20" s="101">
        <v>0.522845</v>
      </c>
      <c r="P20" s="101">
        <v>0.524623</v>
      </c>
      <c r="Q20" s="101">
        <v>0.531518</v>
      </c>
      <c r="R20" s="101">
        <v>0.538397</v>
      </c>
      <c r="S20" s="101">
        <v>0.544605</v>
      </c>
      <c r="T20" s="101">
        <v>0.550888</v>
      </c>
      <c r="U20" s="101">
        <v>0.556584</v>
      </c>
      <c r="V20" s="101">
        <v>0.562693</v>
      </c>
      <c r="W20" s="101">
        <v>0.572655</v>
      </c>
      <c r="X20" s="101">
        <v>0.587141</v>
      </c>
      <c r="Y20" s="101">
        <v>0.603069</v>
      </c>
      <c r="Z20" s="101">
        <v>0.619231</v>
      </c>
      <c r="AA20" s="101">
        <v>0.632944</v>
      </c>
      <c r="AB20" s="101">
        <v>0.645399</v>
      </c>
      <c r="AC20" s="101">
        <v>0.656333</v>
      </c>
      <c r="AD20" s="101">
        <v>0.666313</v>
      </c>
      <c r="AE20" s="101">
        <v>0.675215</v>
      </c>
      <c r="AF20" s="101">
        <v>0.682862</v>
      </c>
      <c r="AG20" s="101">
        <v>0.690497</v>
      </c>
      <c r="AH20" s="101">
        <v>0.697549</v>
      </c>
      <c r="AI20" s="101">
        <v>0.705539</v>
      </c>
      <c r="AJ20" s="101">
        <v>0.71372</v>
      </c>
      <c r="AK20" s="101">
        <v>0.722893</v>
      </c>
      <c r="AL20" s="101">
        <v>0.733067</v>
      </c>
      <c r="AM20" s="101">
        <v>0.744013</v>
      </c>
      <c r="AN20" s="101">
        <v>0.757916</v>
      </c>
      <c r="AO20" s="101">
        <v>0.776333</v>
      </c>
      <c r="AP20" s="101">
        <v>0.79693</v>
      </c>
      <c r="AQ20" s="101">
        <v>0.81914</v>
      </c>
      <c r="AR20" s="101">
        <v>0.839751</v>
      </c>
      <c r="AS20" s="101">
        <v>0.862011</v>
      </c>
      <c r="AT20" s="101">
        <v>0.865878</v>
      </c>
      <c r="AU20" s="101">
        <v>0.858</v>
      </c>
      <c r="AV20" s="101">
        <v>0.847008</v>
      </c>
      <c r="AW20" s="101">
        <v>0.848319</v>
      </c>
      <c r="AX20" s="244">
        <f t="shared" si="2"/>
        <v>0.15478012014054343</v>
      </c>
      <c r="AY20" s="61" t="s">
        <v>46</v>
      </c>
      <c r="AZ20" s="227"/>
    </row>
    <row r="21" spans="1:52" s="53" customFormat="1" ht="12" customHeight="1">
      <c r="A21" s="60"/>
      <c r="B21" s="87" t="s">
        <v>68</v>
      </c>
      <c r="C21" s="98">
        <v>2.351903</v>
      </c>
      <c r="D21" s="99">
        <v>2.366424</v>
      </c>
      <c r="E21" s="99">
        <v>2.386353</v>
      </c>
      <c r="F21" s="99">
        <v>2.404995</v>
      </c>
      <c r="G21" s="99">
        <v>2.426642</v>
      </c>
      <c r="H21" s="99">
        <v>2.44773</v>
      </c>
      <c r="I21" s="99">
        <v>2.464529</v>
      </c>
      <c r="J21" s="99">
        <v>2.477449</v>
      </c>
      <c r="K21" s="99">
        <v>2.492697</v>
      </c>
      <c r="L21" s="99">
        <v>2.503145</v>
      </c>
      <c r="M21" s="99">
        <v>2.508761</v>
      </c>
      <c r="N21" s="99">
        <v>2.51464</v>
      </c>
      <c r="O21" s="99">
        <v>2.524202</v>
      </c>
      <c r="P21" s="99">
        <v>2.537958</v>
      </c>
      <c r="Q21" s="99">
        <v>2.554063</v>
      </c>
      <c r="R21" s="99">
        <v>2.57003</v>
      </c>
      <c r="S21" s="99">
        <v>2.587716</v>
      </c>
      <c r="T21" s="99">
        <v>2.612068</v>
      </c>
      <c r="U21" s="99">
        <v>2.641097</v>
      </c>
      <c r="V21" s="99">
        <v>2.66577</v>
      </c>
      <c r="W21" s="99">
        <v>2.66814</v>
      </c>
      <c r="X21" s="99">
        <v>2.658161</v>
      </c>
      <c r="Y21" s="99">
        <v>2.643</v>
      </c>
      <c r="Z21" s="99">
        <v>2.585675</v>
      </c>
      <c r="AA21" s="99">
        <v>2.540904</v>
      </c>
      <c r="AB21" s="99">
        <v>2.50058</v>
      </c>
      <c r="AC21" s="99">
        <v>2.469531</v>
      </c>
      <c r="AD21" s="99">
        <v>2.444912</v>
      </c>
      <c r="AE21" s="99">
        <v>2.420789</v>
      </c>
      <c r="AF21" s="99">
        <v>2.399248</v>
      </c>
      <c r="AG21" s="99">
        <v>2.381715</v>
      </c>
      <c r="AH21" s="99">
        <v>2.353384</v>
      </c>
      <c r="AI21" s="99">
        <v>2.320956</v>
      </c>
      <c r="AJ21" s="99">
        <v>2.29939</v>
      </c>
      <c r="AK21" s="99">
        <v>2.27652</v>
      </c>
      <c r="AL21" s="99">
        <v>2.249724</v>
      </c>
      <c r="AM21" s="99">
        <v>2.227874</v>
      </c>
      <c r="AN21" s="99">
        <v>2.20884</v>
      </c>
      <c r="AO21" s="99">
        <v>2.19181</v>
      </c>
      <c r="AP21" s="99">
        <v>2.162834</v>
      </c>
      <c r="AQ21" s="99">
        <v>2.120504</v>
      </c>
      <c r="AR21" s="99">
        <v>2.074605</v>
      </c>
      <c r="AS21" s="99">
        <v>2.044813</v>
      </c>
      <c r="AT21" s="99">
        <v>2.023825</v>
      </c>
      <c r="AU21" s="99">
        <v>2.001468</v>
      </c>
      <c r="AV21" s="99">
        <v>1.986096</v>
      </c>
      <c r="AW21" s="99">
        <v>1.968957</v>
      </c>
      <c r="AX21" s="242">
        <f t="shared" si="2"/>
        <v>-0.8629492229982816</v>
      </c>
      <c r="AY21" s="87" t="s">
        <v>68</v>
      </c>
      <c r="AZ21" s="227"/>
    </row>
    <row r="22" spans="1:52" s="53" customFormat="1" ht="12" customHeight="1">
      <c r="A22" s="60"/>
      <c r="B22" s="61" t="s">
        <v>70</v>
      </c>
      <c r="C22" s="100">
        <v>3.118941</v>
      </c>
      <c r="D22" s="101">
        <v>3.160437</v>
      </c>
      <c r="E22" s="101">
        <v>3.197645</v>
      </c>
      <c r="F22" s="101">
        <v>3.229598</v>
      </c>
      <c r="G22" s="101">
        <v>3.259277</v>
      </c>
      <c r="H22" s="101">
        <v>3.28851</v>
      </c>
      <c r="I22" s="101">
        <v>3.314794</v>
      </c>
      <c r="J22" s="101">
        <v>3.342533</v>
      </c>
      <c r="K22" s="101">
        <v>3.367538</v>
      </c>
      <c r="L22" s="101">
        <v>3.39149</v>
      </c>
      <c r="M22" s="101">
        <v>3.404194</v>
      </c>
      <c r="N22" s="101">
        <v>3.42221</v>
      </c>
      <c r="O22" s="101">
        <v>3.443684</v>
      </c>
      <c r="P22" s="101">
        <v>3.470673</v>
      </c>
      <c r="Q22" s="101">
        <v>3.499711</v>
      </c>
      <c r="R22" s="101">
        <v>3.528698</v>
      </c>
      <c r="S22" s="101">
        <v>3.560388</v>
      </c>
      <c r="T22" s="101">
        <v>3.597439</v>
      </c>
      <c r="U22" s="101">
        <v>3.635295</v>
      </c>
      <c r="V22" s="101">
        <v>3.674802</v>
      </c>
      <c r="W22" s="101">
        <v>3.693708</v>
      </c>
      <c r="X22" s="101">
        <v>3.701968</v>
      </c>
      <c r="Y22" s="101">
        <v>3.706299</v>
      </c>
      <c r="Z22" s="101">
        <v>3.693929</v>
      </c>
      <c r="AA22" s="101">
        <v>3.671296</v>
      </c>
      <c r="AB22" s="101">
        <v>3.642991</v>
      </c>
      <c r="AC22" s="101">
        <v>3.615212</v>
      </c>
      <c r="AD22" s="101">
        <v>3.588013</v>
      </c>
      <c r="AE22" s="101">
        <v>3.562261</v>
      </c>
      <c r="AF22" s="101">
        <v>3.536401</v>
      </c>
      <c r="AG22" s="101">
        <v>3.512074</v>
      </c>
      <c r="AH22" s="101">
        <v>3.486998</v>
      </c>
      <c r="AI22" s="101">
        <v>3.454637</v>
      </c>
      <c r="AJ22" s="101">
        <v>3.431497</v>
      </c>
      <c r="AK22" s="101">
        <v>3.398929</v>
      </c>
      <c r="AL22" s="101">
        <v>3.35522</v>
      </c>
      <c r="AM22" s="101">
        <v>3.289835</v>
      </c>
      <c r="AN22" s="101">
        <v>3.249983</v>
      </c>
      <c r="AO22" s="101">
        <v>3.212605</v>
      </c>
      <c r="AP22" s="101">
        <v>3.183856</v>
      </c>
      <c r="AQ22" s="101">
        <v>3.141976</v>
      </c>
      <c r="AR22" s="101">
        <v>3.052588</v>
      </c>
      <c r="AS22" s="101">
        <v>3.003641</v>
      </c>
      <c r="AT22" s="101">
        <v>2.971905</v>
      </c>
      <c r="AU22" s="101">
        <v>2.943472</v>
      </c>
      <c r="AV22" s="101">
        <v>2.921262</v>
      </c>
      <c r="AW22" s="101">
        <v>2.888558</v>
      </c>
      <c r="AX22" s="244">
        <f t="shared" si="2"/>
        <v>-1.119516154319598</v>
      </c>
      <c r="AY22" s="61" t="s">
        <v>70</v>
      </c>
      <c r="AZ22" s="227"/>
    </row>
    <row r="23" spans="1:52" s="53" customFormat="1" ht="12" customHeight="1">
      <c r="A23" s="60"/>
      <c r="B23" s="87" t="s">
        <v>72</v>
      </c>
      <c r="C23" s="98">
        <v>0.3385</v>
      </c>
      <c r="D23" s="99">
        <v>0.339841</v>
      </c>
      <c r="E23" s="99">
        <v>0.345</v>
      </c>
      <c r="F23" s="99">
        <v>0.3482</v>
      </c>
      <c r="G23" s="99">
        <v>0.3527</v>
      </c>
      <c r="H23" s="99">
        <v>0.3574</v>
      </c>
      <c r="I23" s="99">
        <v>0.3605</v>
      </c>
      <c r="J23" s="99">
        <v>0.360962</v>
      </c>
      <c r="K23" s="99">
        <v>0.361753</v>
      </c>
      <c r="L23" s="99">
        <v>0.362261</v>
      </c>
      <c r="M23" s="99">
        <v>0.36345</v>
      </c>
      <c r="N23" s="99">
        <v>0.36485</v>
      </c>
      <c r="O23" s="99">
        <v>0.3656</v>
      </c>
      <c r="P23" s="99">
        <v>0.36545</v>
      </c>
      <c r="Q23" s="99">
        <v>0.365794</v>
      </c>
      <c r="R23" s="99">
        <v>0.366202</v>
      </c>
      <c r="S23" s="99">
        <v>0.36721</v>
      </c>
      <c r="T23" s="99">
        <v>0.3695</v>
      </c>
      <c r="U23" s="99">
        <v>0.372</v>
      </c>
      <c r="V23" s="99">
        <v>0.3749</v>
      </c>
      <c r="W23" s="99">
        <v>0.3793</v>
      </c>
      <c r="X23" s="99">
        <v>0.3844</v>
      </c>
      <c r="Y23" s="99">
        <v>0.3896</v>
      </c>
      <c r="Z23" s="99">
        <v>0.39475</v>
      </c>
      <c r="AA23" s="99">
        <v>0.4002</v>
      </c>
      <c r="AB23" s="99">
        <v>0.40565</v>
      </c>
      <c r="AC23" s="99">
        <v>0.4116</v>
      </c>
      <c r="AD23" s="99">
        <v>0.41685</v>
      </c>
      <c r="AE23" s="99">
        <v>0.42205</v>
      </c>
      <c r="AF23" s="99">
        <v>0.42735</v>
      </c>
      <c r="AG23" s="99">
        <v>0.4336</v>
      </c>
      <c r="AH23" s="99">
        <v>0.439</v>
      </c>
      <c r="AI23" s="99">
        <v>0.44405</v>
      </c>
      <c r="AJ23" s="99">
        <v>0.4483</v>
      </c>
      <c r="AK23" s="99">
        <v>0.45496</v>
      </c>
      <c r="AL23" s="99">
        <v>0.46123</v>
      </c>
      <c r="AM23" s="99">
        <v>0.469086</v>
      </c>
      <c r="AN23" s="99">
        <v>0.476187</v>
      </c>
      <c r="AO23" s="99">
        <v>0.483799</v>
      </c>
      <c r="AP23" s="99">
        <v>0.4935</v>
      </c>
      <c r="AQ23" s="99">
        <v>0.502066</v>
      </c>
      <c r="AR23" s="99">
        <v>0.51184</v>
      </c>
      <c r="AS23" s="99">
        <v>0.524853</v>
      </c>
      <c r="AT23" s="99">
        <v>0.537039</v>
      </c>
      <c r="AU23" s="99">
        <v>0.54968</v>
      </c>
      <c r="AV23" s="99">
        <v>0.562958</v>
      </c>
      <c r="AW23" s="99">
        <v>0.576249</v>
      </c>
      <c r="AX23" s="242">
        <f t="shared" si="2"/>
        <v>2.3609221291819296</v>
      </c>
      <c r="AY23" s="87" t="s">
        <v>72</v>
      </c>
      <c r="AZ23" s="227"/>
    </row>
    <row r="24" spans="1:52" s="53" customFormat="1" ht="12" customHeight="1">
      <c r="A24" s="60"/>
      <c r="B24" s="61" t="s">
        <v>66</v>
      </c>
      <c r="C24" s="100">
        <v>10.322099</v>
      </c>
      <c r="D24" s="101">
        <v>10.353721</v>
      </c>
      <c r="E24" s="101">
        <v>10.381352</v>
      </c>
      <c r="F24" s="101">
        <v>10.415626</v>
      </c>
      <c r="G24" s="101">
        <v>10.448484</v>
      </c>
      <c r="H24" s="101">
        <v>10.508956</v>
      </c>
      <c r="I24" s="101">
        <v>10.572094</v>
      </c>
      <c r="J24" s="101">
        <v>10.625259</v>
      </c>
      <c r="K24" s="101">
        <v>10.670802</v>
      </c>
      <c r="L24" s="101">
        <v>10.698841</v>
      </c>
      <c r="M24" s="101">
        <v>10.709463</v>
      </c>
      <c r="N24" s="101">
        <v>10.712781</v>
      </c>
      <c r="O24" s="101">
        <v>10.710914</v>
      </c>
      <c r="P24" s="101">
        <v>10.700155</v>
      </c>
      <c r="Q24" s="101">
        <v>10.67877</v>
      </c>
      <c r="R24" s="101">
        <v>10.65742</v>
      </c>
      <c r="S24" s="101">
        <v>10.640006</v>
      </c>
      <c r="T24" s="101">
        <v>10.621121</v>
      </c>
      <c r="U24" s="101">
        <v>10.60436</v>
      </c>
      <c r="V24" s="101">
        <v>10.588614</v>
      </c>
      <c r="W24" s="101">
        <v>10.374823</v>
      </c>
      <c r="X24" s="101">
        <v>10.373153</v>
      </c>
      <c r="Y24" s="101">
        <v>10.373647</v>
      </c>
      <c r="Z24" s="101">
        <v>10.365035</v>
      </c>
      <c r="AA24" s="101">
        <v>10.35001</v>
      </c>
      <c r="AB24" s="101">
        <v>10.3367</v>
      </c>
      <c r="AC24" s="101">
        <v>10.321229</v>
      </c>
      <c r="AD24" s="101">
        <v>10.301247</v>
      </c>
      <c r="AE24" s="101">
        <v>10.279724</v>
      </c>
      <c r="AF24" s="101">
        <v>10.253416</v>
      </c>
      <c r="AG24" s="101">
        <v>10.221644</v>
      </c>
      <c r="AH24" s="101">
        <v>10.200298</v>
      </c>
      <c r="AI24" s="101">
        <v>10.174853</v>
      </c>
      <c r="AJ24" s="101">
        <v>10.142362</v>
      </c>
      <c r="AK24" s="101">
        <v>10.116742</v>
      </c>
      <c r="AL24" s="101">
        <v>10.097549</v>
      </c>
      <c r="AM24" s="101">
        <v>10.076581</v>
      </c>
      <c r="AN24" s="101">
        <v>10.066158</v>
      </c>
      <c r="AO24" s="101">
        <v>10.045401</v>
      </c>
      <c r="AP24" s="101">
        <v>10.030975</v>
      </c>
      <c r="AQ24" s="101">
        <v>10.014324</v>
      </c>
      <c r="AR24" s="101">
        <v>9.985722</v>
      </c>
      <c r="AS24" s="101">
        <v>9.931925</v>
      </c>
      <c r="AT24" s="101">
        <v>9.908798</v>
      </c>
      <c r="AU24" s="101">
        <v>9.877365</v>
      </c>
      <c r="AV24" s="101">
        <v>9.855571</v>
      </c>
      <c r="AW24" s="101">
        <v>9.830485</v>
      </c>
      <c r="AX24" s="244">
        <f t="shared" si="2"/>
        <v>-0.25453624148209997</v>
      </c>
      <c r="AY24" s="61" t="s">
        <v>66</v>
      </c>
      <c r="AZ24" s="227"/>
    </row>
    <row r="25" spans="1:52" s="53" customFormat="1" ht="12" customHeight="1">
      <c r="A25" s="60"/>
      <c r="B25" s="88" t="s">
        <v>74</v>
      </c>
      <c r="C25" s="98">
        <v>0.3025</v>
      </c>
      <c r="D25" s="99">
        <v>0.3028</v>
      </c>
      <c r="E25" s="355">
        <v>0.303</v>
      </c>
      <c r="F25" s="355">
        <v>0.302</v>
      </c>
      <c r="G25" s="355">
        <v>0.302</v>
      </c>
      <c r="H25" s="99">
        <v>0.301892</v>
      </c>
      <c r="I25" s="99">
        <v>0.306551</v>
      </c>
      <c r="J25" s="99">
        <v>0.304997</v>
      </c>
      <c r="K25" s="99">
        <v>0.308942</v>
      </c>
      <c r="L25" s="99">
        <v>0.311421</v>
      </c>
      <c r="M25" s="99">
        <v>0.315262</v>
      </c>
      <c r="N25" s="99">
        <v>0.318028</v>
      </c>
      <c r="O25" s="99">
        <v>0.319936</v>
      </c>
      <c r="P25" s="99">
        <v>0.331859</v>
      </c>
      <c r="Q25" s="99">
        <v>0.329189</v>
      </c>
      <c r="R25" s="99">
        <v>0.331997</v>
      </c>
      <c r="S25" s="99">
        <v>0.340907</v>
      </c>
      <c r="T25" s="99">
        <v>0.343334</v>
      </c>
      <c r="U25" s="99">
        <v>0.345636</v>
      </c>
      <c r="V25" s="99">
        <v>0.349014</v>
      </c>
      <c r="W25" s="99">
        <v>0.35243</v>
      </c>
      <c r="X25" s="99">
        <v>0.35591</v>
      </c>
      <c r="Y25" s="99">
        <v>0.359543</v>
      </c>
      <c r="Z25" s="99">
        <v>0.362977</v>
      </c>
      <c r="AA25" s="99">
        <v>0.366431</v>
      </c>
      <c r="AB25" s="99">
        <v>0.369451</v>
      </c>
      <c r="AC25" s="99">
        <v>0.371415</v>
      </c>
      <c r="AD25" s="99">
        <v>0.373958</v>
      </c>
      <c r="AE25" s="99">
        <v>0.376513</v>
      </c>
      <c r="AF25" s="99">
        <v>0.378518</v>
      </c>
      <c r="AG25" s="99">
        <v>0.380201</v>
      </c>
      <c r="AH25" s="99">
        <v>0.391415</v>
      </c>
      <c r="AI25" s="99">
        <v>0.394641</v>
      </c>
      <c r="AJ25" s="99">
        <v>0.397296</v>
      </c>
      <c r="AK25" s="99">
        <v>0.399867</v>
      </c>
      <c r="AL25" s="99">
        <v>0.402668</v>
      </c>
      <c r="AM25" s="99">
        <v>0.404999</v>
      </c>
      <c r="AN25" s="99">
        <v>0.405616</v>
      </c>
      <c r="AO25" s="99">
        <v>0.407832</v>
      </c>
      <c r="AP25" s="99">
        <v>0.410926</v>
      </c>
      <c r="AQ25" s="99">
        <v>0.414027</v>
      </c>
      <c r="AR25" s="99">
        <v>0.414989</v>
      </c>
      <c r="AS25" s="99">
        <v>0.417546</v>
      </c>
      <c r="AT25" s="99">
        <v>0.421364</v>
      </c>
      <c r="AU25" s="99">
        <v>0.425384</v>
      </c>
      <c r="AV25" s="99">
        <v>0.429344</v>
      </c>
      <c r="AW25" s="99">
        <v>0.434403</v>
      </c>
      <c r="AX25" s="242">
        <f t="shared" si="2"/>
        <v>1.1783092345531827</v>
      </c>
      <c r="AY25" s="88" t="s">
        <v>74</v>
      </c>
      <c r="AZ25" s="227"/>
    </row>
    <row r="26" spans="1:52" s="53" customFormat="1" ht="12" customHeight="1">
      <c r="A26" s="60"/>
      <c r="B26" s="61" t="s">
        <v>76</v>
      </c>
      <c r="C26" s="100">
        <v>12.957621</v>
      </c>
      <c r="D26" s="101">
        <v>13.11943</v>
      </c>
      <c r="E26" s="101">
        <v>13.269563</v>
      </c>
      <c r="F26" s="101">
        <v>13.387623</v>
      </c>
      <c r="G26" s="101">
        <v>13.49102</v>
      </c>
      <c r="H26" s="101">
        <v>13.599092</v>
      </c>
      <c r="I26" s="101">
        <v>13.733578</v>
      </c>
      <c r="J26" s="101">
        <v>13.814495</v>
      </c>
      <c r="K26" s="101">
        <v>13.897874</v>
      </c>
      <c r="L26" s="101">
        <v>13.985526</v>
      </c>
      <c r="M26" s="101">
        <v>14.091014</v>
      </c>
      <c r="N26" s="101">
        <v>14.208586</v>
      </c>
      <c r="O26" s="101">
        <v>14.285829</v>
      </c>
      <c r="P26" s="101">
        <v>14.339551</v>
      </c>
      <c r="Q26" s="101">
        <v>14.394589</v>
      </c>
      <c r="R26" s="101">
        <v>14.453833</v>
      </c>
      <c r="S26" s="101">
        <v>14.52943</v>
      </c>
      <c r="T26" s="101">
        <v>14.615125</v>
      </c>
      <c r="U26" s="101">
        <v>14.714948</v>
      </c>
      <c r="V26" s="101">
        <v>14.80524</v>
      </c>
      <c r="W26" s="101">
        <v>14.892574</v>
      </c>
      <c r="X26" s="101">
        <v>15.010445</v>
      </c>
      <c r="Y26" s="101">
        <v>15.12915</v>
      </c>
      <c r="Z26" s="101">
        <v>15.239182</v>
      </c>
      <c r="AA26" s="101">
        <v>15.341553</v>
      </c>
      <c r="AB26" s="101">
        <v>15.424122</v>
      </c>
      <c r="AC26" s="101">
        <v>15.493889</v>
      </c>
      <c r="AD26" s="101">
        <v>15.567107</v>
      </c>
      <c r="AE26" s="101">
        <v>15.654192</v>
      </c>
      <c r="AF26" s="101">
        <v>15.760225</v>
      </c>
      <c r="AG26" s="101">
        <v>15.86395</v>
      </c>
      <c r="AH26" s="101">
        <v>15.987075</v>
      </c>
      <c r="AI26" s="101">
        <v>16.105285</v>
      </c>
      <c r="AJ26" s="101">
        <v>16.192572</v>
      </c>
      <c r="AK26" s="101">
        <v>16.258032</v>
      </c>
      <c r="AL26" s="101">
        <v>16.305526</v>
      </c>
      <c r="AM26" s="101">
        <v>16.33421</v>
      </c>
      <c r="AN26" s="101">
        <v>16.357992</v>
      </c>
      <c r="AO26" s="101">
        <v>16.405399</v>
      </c>
      <c r="AP26" s="101">
        <v>16.485787</v>
      </c>
      <c r="AQ26" s="101">
        <v>16.574989</v>
      </c>
      <c r="AR26" s="101">
        <v>16.655799</v>
      </c>
      <c r="AS26" s="101">
        <v>16.730348</v>
      </c>
      <c r="AT26" s="101">
        <v>16.779575</v>
      </c>
      <c r="AU26" s="101">
        <v>16.829289</v>
      </c>
      <c r="AV26" s="101">
        <v>16.900726</v>
      </c>
      <c r="AW26" s="101">
        <v>16.97912</v>
      </c>
      <c r="AX26" s="244">
        <f t="shared" si="2"/>
        <v>0.46384989615239647</v>
      </c>
      <c r="AY26" s="61" t="s">
        <v>76</v>
      </c>
      <c r="AZ26" s="227"/>
    </row>
    <row r="27" spans="1:52" s="53" customFormat="1" ht="12" customHeight="1">
      <c r="A27" s="60"/>
      <c r="B27" s="87" t="s">
        <v>38</v>
      </c>
      <c r="C27" s="98">
        <v>7.455142</v>
      </c>
      <c r="D27" s="99">
        <v>7.47903</v>
      </c>
      <c r="E27" s="99">
        <v>7.521933</v>
      </c>
      <c r="F27" s="99">
        <v>7.566469</v>
      </c>
      <c r="G27" s="99">
        <v>7.60576</v>
      </c>
      <c r="H27" s="99">
        <v>7.592316</v>
      </c>
      <c r="I27" s="99">
        <v>7.565489</v>
      </c>
      <c r="J27" s="99">
        <v>7.565561</v>
      </c>
      <c r="K27" s="99">
        <v>7.571299</v>
      </c>
      <c r="L27" s="99">
        <v>7.55331</v>
      </c>
      <c r="M27" s="99">
        <v>7.545539</v>
      </c>
      <c r="N27" s="99">
        <v>7.553326</v>
      </c>
      <c r="O27" s="99">
        <v>7.584094</v>
      </c>
      <c r="P27" s="99">
        <v>7.564185</v>
      </c>
      <c r="Q27" s="99">
        <v>7.559635</v>
      </c>
      <c r="R27" s="99">
        <v>7.563233</v>
      </c>
      <c r="S27" s="99">
        <v>7.566736</v>
      </c>
      <c r="T27" s="99">
        <v>7.572852</v>
      </c>
      <c r="U27" s="99">
        <v>7.576319</v>
      </c>
      <c r="V27" s="99">
        <v>7.594315</v>
      </c>
      <c r="W27" s="99">
        <v>7.644818</v>
      </c>
      <c r="X27" s="99">
        <v>7.710882</v>
      </c>
      <c r="Y27" s="99">
        <v>7.798899</v>
      </c>
      <c r="Z27" s="99">
        <v>7.882519</v>
      </c>
      <c r="AA27" s="99">
        <v>7.928746</v>
      </c>
      <c r="AB27" s="99">
        <v>7.943489</v>
      </c>
      <c r="AC27" s="99">
        <v>7.953067</v>
      </c>
      <c r="AD27" s="99">
        <v>7.964966</v>
      </c>
      <c r="AE27" s="99">
        <v>7.971116</v>
      </c>
      <c r="AF27" s="99">
        <v>7.982461</v>
      </c>
      <c r="AG27" s="99">
        <v>8.002186</v>
      </c>
      <c r="AH27" s="99">
        <v>8.020946</v>
      </c>
      <c r="AI27" s="99">
        <v>8.06364</v>
      </c>
      <c r="AJ27" s="99">
        <v>8.100273</v>
      </c>
      <c r="AK27" s="99">
        <v>8.142573</v>
      </c>
      <c r="AL27" s="99">
        <v>8.201359</v>
      </c>
      <c r="AM27" s="99">
        <v>8.254298</v>
      </c>
      <c r="AN27" s="99">
        <v>8.282984</v>
      </c>
      <c r="AO27" s="99">
        <v>8.307989</v>
      </c>
      <c r="AP27" s="99">
        <v>8.335003</v>
      </c>
      <c r="AQ27" s="99">
        <v>8.351643</v>
      </c>
      <c r="AR27" s="99">
        <v>8.375164</v>
      </c>
      <c r="AS27" s="99">
        <v>8.408121</v>
      </c>
      <c r="AT27" s="99">
        <v>8.45186</v>
      </c>
      <c r="AU27" s="99">
        <v>8.506889</v>
      </c>
      <c r="AV27" s="99">
        <v>8.576261</v>
      </c>
      <c r="AW27" s="99">
        <v>8.690076</v>
      </c>
      <c r="AX27" s="242">
        <f t="shared" si="2"/>
        <v>1.327093473484524</v>
      </c>
      <c r="AY27" s="87" t="s">
        <v>38</v>
      </c>
      <c r="AZ27" s="227"/>
    </row>
    <row r="28" spans="1:52" s="53" customFormat="1" ht="12" customHeight="1">
      <c r="A28" s="60"/>
      <c r="B28" s="61" t="s">
        <v>77</v>
      </c>
      <c r="C28" s="100">
        <v>32.6706</v>
      </c>
      <c r="D28" s="101">
        <v>32.658</v>
      </c>
      <c r="E28" s="101">
        <v>32.909</v>
      </c>
      <c r="F28" s="101">
        <v>33.2023</v>
      </c>
      <c r="G28" s="101">
        <v>33.5121</v>
      </c>
      <c r="H28" s="101">
        <v>33.845698</v>
      </c>
      <c r="I28" s="101">
        <v>34.1847</v>
      </c>
      <c r="J28" s="101">
        <v>34.5279</v>
      </c>
      <c r="K28" s="101">
        <v>34.8502</v>
      </c>
      <c r="L28" s="101">
        <v>35.081</v>
      </c>
      <c r="M28" s="101">
        <v>35.413434</v>
      </c>
      <c r="N28" s="101">
        <v>35.734865</v>
      </c>
      <c r="O28" s="101">
        <v>36.062309</v>
      </c>
      <c r="P28" s="101">
        <v>36.398652</v>
      </c>
      <c r="Q28" s="101">
        <v>36.744964</v>
      </c>
      <c r="R28" s="101">
        <v>37.063303</v>
      </c>
      <c r="S28" s="101">
        <v>37.340467</v>
      </c>
      <c r="T28" s="101">
        <v>37.571771</v>
      </c>
      <c r="U28" s="101">
        <v>37.764318</v>
      </c>
      <c r="V28" s="101">
        <v>37.884655</v>
      </c>
      <c r="W28" s="101">
        <v>38.038403</v>
      </c>
      <c r="X28" s="101">
        <v>38.18316</v>
      </c>
      <c r="Y28" s="101">
        <v>38.309226</v>
      </c>
      <c r="Z28" s="101">
        <v>38.418108</v>
      </c>
      <c r="AA28" s="101">
        <v>38.504707</v>
      </c>
      <c r="AB28" s="101">
        <v>38.580597</v>
      </c>
      <c r="AC28" s="101">
        <v>38.609399</v>
      </c>
      <c r="AD28" s="101">
        <v>38.639341</v>
      </c>
      <c r="AE28" s="101">
        <v>38.659979</v>
      </c>
      <c r="AF28" s="101">
        <v>38.666983</v>
      </c>
      <c r="AG28" s="101">
        <v>38.263303</v>
      </c>
      <c r="AH28" s="101">
        <v>38.253955</v>
      </c>
      <c r="AI28" s="101">
        <v>38.242197</v>
      </c>
      <c r="AJ28" s="101">
        <v>38.218531</v>
      </c>
      <c r="AK28" s="101">
        <v>38.190608</v>
      </c>
      <c r="AL28" s="101">
        <v>38.173835</v>
      </c>
      <c r="AM28" s="101">
        <v>38.157055</v>
      </c>
      <c r="AN28" s="101">
        <v>38.125479</v>
      </c>
      <c r="AO28" s="101">
        <v>38.115641</v>
      </c>
      <c r="AP28" s="101">
        <v>38.135876</v>
      </c>
      <c r="AQ28" s="101">
        <v>38.022869</v>
      </c>
      <c r="AR28" s="101">
        <v>38.062718</v>
      </c>
      <c r="AS28" s="101">
        <v>38.063792</v>
      </c>
      <c r="AT28" s="101">
        <v>38.062535</v>
      </c>
      <c r="AU28" s="101">
        <v>38.017856</v>
      </c>
      <c r="AV28" s="101">
        <v>38.005614</v>
      </c>
      <c r="AW28" s="101">
        <v>37.967209</v>
      </c>
      <c r="AX28" s="244">
        <f t="shared" si="2"/>
        <v>-0.1010508605386633</v>
      </c>
      <c r="AY28" s="61" t="s">
        <v>77</v>
      </c>
      <c r="AZ28" s="227"/>
    </row>
    <row r="29" spans="1:52" s="53" customFormat="1" ht="12" customHeight="1">
      <c r="A29" s="60"/>
      <c r="B29" s="87" t="s">
        <v>79</v>
      </c>
      <c r="C29" s="98">
        <v>8.69761</v>
      </c>
      <c r="D29" s="99">
        <v>8.663252</v>
      </c>
      <c r="E29" s="99">
        <v>8.62426</v>
      </c>
      <c r="F29" s="99">
        <v>8.6366</v>
      </c>
      <c r="G29" s="99">
        <v>8.6296</v>
      </c>
      <c r="H29" s="99">
        <v>8.87913</v>
      </c>
      <c r="I29" s="99">
        <v>9.30781</v>
      </c>
      <c r="J29" s="99">
        <v>9.40381</v>
      </c>
      <c r="K29" s="99">
        <v>9.50754</v>
      </c>
      <c r="L29" s="99">
        <v>9.60896</v>
      </c>
      <c r="M29" s="99">
        <v>9.71357</v>
      </c>
      <c r="N29" s="99">
        <v>9.819054</v>
      </c>
      <c r="O29" s="99">
        <v>9.88367</v>
      </c>
      <c r="P29" s="99">
        <v>9.939871</v>
      </c>
      <c r="Q29" s="99">
        <v>9.975859</v>
      </c>
      <c r="R29" s="99">
        <v>10.016605</v>
      </c>
      <c r="S29" s="99">
        <v>10.030621</v>
      </c>
      <c r="T29" s="99">
        <v>10.034846</v>
      </c>
      <c r="U29" s="99">
        <v>10.025215</v>
      </c>
      <c r="V29" s="99">
        <v>10.014005</v>
      </c>
      <c r="W29" s="99">
        <v>9.995995</v>
      </c>
      <c r="X29" s="99">
        <v>9.970441</v>
      </c>
      <c r="Y29" s="99">
        <v>9.950029</v>
      </c>
      <c r="Z29" s="99">
        <v>9.954958</v>
      </c>
      <c r="AA29" s="99">
        <v>9.974391</v>
      </c>
      <c r="AB29" s="99">
        <v>10.008659</v>
      </c>
      <c r="AC29" s="99">
        <v>10.043693</v>
      </c>
      <c r="AD29" s="99">
        <v>10.084196</v>
      </c>
      <c r="AE29" s="99">
        <v>10.133758</v>
      </c>
      <c r="AF29" s="99">
        <v>10.186634</v>
      </c>
      <c r="AG29" s="99">
        <v>10.249022</v>
      </c>
      <c r="AH29" s="99">
        <v>10.330774</v>
      </c>
      <c r="AI29" s="99">
        <v>10.394669</v>
      </c>
      <c r="AJ29" s="99">
        <v>10.444592</v>
      </c>
      <c r="AK29" s="99">
        <v>10.47305</v>
      </c>
      <c r="AL29" s="99">
        <v>10.494672</v>
      </c>
      <c r="AM29" s="99">
        <v>10.511988</v>
      </c>
      <c r="AN29" s="99">
        <v>10.532588</v>
      </c>
      <c r="AO29" s="99">
        <v>10.553339</v>
      </c>
      <c r="AP29" s="99">
        <v>10.563014</v>
      </c>
      <c r="AQ29" s="99">
        <v>10.573479</v>
      </c>
      <c r="AR29" s="99">
        <v>10.572721</v>
      </c>
      <c r="AS29" s="99">
        <v>10.542398</v>
      </c>
      <c r="AT29" s="99">
        <v>10.487289</v>
      </c>
      <c r="AU29" s="99">
        <v>10.427301</v>
      </c>
      <c r="AV29" s="99">
        <v>10.374822</v>
      </c>
      <c r="AW29" s="99">
        <v>10.34133</v>
      </c>
      <c r="AX29" s="242">
        <f t="shared" si="2"/>
        <v>-0.32281999633343617</v>
      </c>
      <c r="AY29" s="87" t="s">
        <v>79</v>
      </c>
      <c r="AZ29" s="227"/>
    </row>
    <row r="30" spans="1:52" s="53" customFormat="1" ht="12" customHeight="1">
      <c r="A30" s="60"/>
      <c r="B30" s="61" t="s">
        <v>81</v>
      </c>
      <c r="C30" s="100">
        <v>20.139603</v>
      </c>
      <c r="D30" s="101">
        <v>20.361192</v>
      </c>
      <c r="E30" s="101">
        <v>20.561942</v>
      </c>
      <c r="F30" s="101">
        <v>20.753972</v>
      </c>
      <c r="G30" s="101">
        <v>20.91739</v>
      </c>
      <c r="H30" s="101">
        <v>21.141468</v>
      </c>
      <c r="I30" s="101">
        <v>21.445698</v>
      </c>
      <c r="J30" s="101">
        <v>21.657569</v>
      </c>
      <c r="K30" s="101">
        <v>21.854622</v>
      </c>
      <c r="L30" s="101">
        <v>22.048305</v>
      </c>
      <c r="M30" s="101">
        <v>22.13267</v>
      </c>
      <c r="N30" s="101">
        <v>22.281894</v>
      </c>
      <c r="O30" s="101">
        <v>22.424246</v>
      </c>
      <c r="P30" s="101">
        <v>22.527235</v>
      </c>
      <c r="Q30" s="101">
        <v>22.59372</v>
      </c>
      <c r="R30" s="101">
        <v>22.687374</v>
      </c>
      <c r="S30" s="101">
        <v>22.778624</v>
      </c>
      <c r="T30" s="101">
        <v>22.895058</v>
      </c>
      <c r="U30" s="101">
        <v>23.003802</v>
      </c>
      <c r="V30" s="101">
        <v>23.111521</v>
      </c>
      <c r="W30" s="101">
        <v>23.211395</v>
      </c>
      <c r="X30" s="101">
        <v>23.192274</v>
      </c>
      <c r="Y30" s="101">
        <v>22.810035</v>
      </c>
      <c r="Z30" s="101">
        <v>22.778533</v>
      </c>
      <c r="AA30" s="101">
        <v>22.748027</v>
      </c>
      <c r="AB30" s="101">
        <v>22.712394</v>
      </c>
      <c r="AC30" s="101">
        <v>22.656145</v>
      </c>
      <c r="AD30" s="101">
        <v>22.581862</v>
      </c>
      <c r="AE30" s="101">
        <v>22.526093</v>
      </c>
      <c r="AF30" s="101">
        <v>22.488595</v>
      </c>
      <c r="AG30" s="101">
        <v>22.455485</v>
      </c>
      <c r="AH30" s="101">
        <v>22.430457</v>
      </c>
      <c r="AI30" s="101">
        <v>21.833483</v>
      </c>
      <c r="AJ30" s="101">
        <v>21.627509</v>
      </c>
      <c r="AK30" s="101">
        <v>21.521142</v>
      </c>
      <c r="AL30" s="101">
        <v>21.382354</v>
      </c>
      <c r="AM30" s="101">
        <v>21.257016</v>
      </c>
      <c r="AN30" s="101">
        <v>21.130503</v>
      </c>
      <c r="AO30" s="101">
        <v>20.63546</v>
      </c>
      <c r="AP30" s="101">
        <v>20.44029</v>
      </c>
      <c r="AQ30" s="101">
        <v>20.294683</v>
      </c>
      <c r="AR30" s="101">
        <v>20.199059</v>
      </c>
      <c r="AS30" s="101">
        <v>20.095996</v>
      </c>
      <c r="AT30" s="101">
        <v>20.020074</v>
      </c>
      <c r="AU30" s="101">
        <v>19.947311</v>
      </c>
      <c r="AV30" s="101">
        <v>19.870647</v>
      </c>
      <c r="AW30" s="101">
        <v>19.760314</v>
      </c>
      <c r="AX30" s="244">
        <f t="shared" si="2"/>
        <v>-0.5552562027799013</v>
      </c>
      <c r="AY30" s="61" t="s">
        <v>81</v>
      </c>
      <c r="AZ30" s="227"/>
    </row>
    <row r="31" spans="1:52" s="53" customFormat="1" ht="12" customHeight="1">
      <c r="A31" s="60"/>
      <c r="B31" s="87" t="s">
        <v>83</v>
      </c>
      <c r="C31" s="98">
        <v>1.717995</v>
      </c>
      <c r="D31" s="99">
        <v>1.731787</v>
      </c>
      <c r="E31" s="99">
        <v>1.744882</v>
      </c>
      <c r="F31" s="99">
        <v>1.759584</v>
      </c>
      <c r="G31" s="99">
        <v>1.773809</v>
      </c>
      <c r="H31" s="99">
        <v>1.778454</v>
      </c>
      <c r="I31" s="99">
        <v>1.808707</v>
      </c>
      <c r="J31" s="99">
        <v>1.83179</v>
      </c>
      <c r="K31" s="99">
        <v>1.852963</v>
      </c>
      <c r="L31" s="99">
        <v>1.872133</v>
      </c>
      <c r="M31" s="99">
        <v>1.893064</v>
      </c>
      <c r="N31" s="99">
        <v>1.909566</v>
      </c>
      <c r="O31" s="99">
        <v>1.903495</v>
      </c>
      <c r="P31" s="99">
        <v>1.917173</v>
      </c>
      <c r="Q31" s="99">
        <v>1.927469</v>
      </c>
      <c r="R31" s="99">
        <v>1.936839</v>
      </c>
      <c r="S31" s="99">
        <v>1.946442</v>
      </c>
      <c r="T31" s="99">
        <v>1.985486</v>
      </c>
      <c r="U31" s="99">
        <v>1.994066</v>
      </c>
      <c r="V31" s="99">
        <v>1.996325</v>
      </c>
      <c r="W31" s="99">
        <v>1.996377</v>
      </c>
      <c r="X31" s="99">
        <v>1.999945</v>
      </c>
      <c r="Y31" s="99">
        <v>1.998912</v>
      </c>
      <c r="Z31" s="99">
        <v>1.994084</v>
      </c>
      <c r="AA31" s="99">
        <v>1.989408</v>
      </c>
      <c r="AB31" s="99">
        <v>1.989477</v>
      </c>
      <c r="AC31" s="99">
        <v>1.990266</v>
      </c>
      <c r="AD31" s="99">
        <v>1.986989</v>
      </c>
      <c r="AE31" s="99">
        <v>1.984923</v>
      </c>
      <c r="AF31" s="99">
        <v>1.978334</v>
      </c>
      <c r="AG31" s="99">
        <v>1.987755</v>
      </c>
      <c r="AH31" s="99">
        <v>1.990094</v>
      </c>
      <c r="AI31" s="99">
        <v>1.994026</v>
      </c>
      <c r="AJ31" s="99">
        <v>1.995033</v>
      </c>
      <c r="AK31" s="99">
        <v>1.996433</v>
      </c>
      <c r="AL31" s="99">
        <v>1.99759</v>
      </c>
      <c r="AM31" s="99">
        <v>2.003358</v>
      </c>
      <c r="AN31" s="99">
        <v>2.010377</v>
      </c>
      <c r="AO31" s="99">
        <v>2.010269</v>
      </c>
      <c r="AP31" s="99">
        <v>2.032362</v>
      </c>
      <c r="AQ31" s="99">
        <v>2.046976</v>
      </c>
      <c r="AR31" s="99">
        <v>2.050189</v>
      </c>
      <c r="AS31" s="99">
        <v>2.055496</v>
      </c>
      <c r="AT31" s="99">
        <v>2.058821</v>
      </c>
      <c r="AU31" s="99">
        <v>2.061085</v>
      </c>
      <c r="AV31" s="99">
        <v>2.062874</v>
      </c>
      <c r="AW31" s="99">
        <v>2.064188</v>
      </c>
      <c r="AX31" s="242">
        <f t="shared" si="2"/>
        <v>0.06369754042177078</v>
      </c>
      <c r="AY31" s="87" t="s">
        <v>83</v>
      </c>
      <c r="AZ31" s="227"/>
    </row>
    <row r="32" spans="1:52" s="53" customFormat="1" ht="12" customHeight="1">
      <c r="A32" s="60"/>
      <c r="B32" s="61" t="s">
        <v>87</v>
      </c>
      <c r="C32" s="100">
        <v>4.536555</v>
      </c>
      <c r="D32" s="101">
        <v>4.53989</v>
      </c>
      <c r="E32" s="101">
        <v>4.575007</v>
      </c>
      <c r="F32" s="101">
        <v>4.618236</v>
      </c>
      <c r="G32" s="101">
        <v>4.664653</v>
      </c>
      <c r="H32" s="101">
        <v>4.714593</v>
      </c>
      <c r="I32" s="101">
        <v>4.763617</v>
      </c>
      <c r="J32" s="101">
        <v>4.815396</v>
      </c>
      <c r="K32" s="101">
        <v>4.865605</v>
      </c>
      <c r="L32" s="101">
        <v>4.914644</v>
      </c>
      <c r="M32" s="101">
        <v>4.963301</v>
      </c>
      <c r="N32" s="101">
        <v>4.996329</v>
      </c>
      <c r="O32" s="101">
        <v>5.035881</v>
      </c>
      <c r="P32" s="101">
        <v>5.074316</v>
      </c>
      <c r="Q32" s="101">
        <v>5.109626</v>
      </c>
      <c r="R32" s="101">
        <v>5.144568</v>
      </c>
      <c r="S32" s="101">
        <v>5.178967</v>
      </c>
      <c r="T32" s="101">
        <v>5.208708</v>
      </c>
      <c r="U32" s="101">
        <v>5.236972</v>
      </c>
      <c r="V32" s="101">
        <v>5.26422</v>
      </c>
      <c r="W32" s="101">
        <v>5.287663</v>
      </c>
      <c r="X32" s="101">
        <v>5.310711</v>
      </c>
      <c r="Y32" s="101">
        <v>5.295877</v>
      </c>
      <c r="Z32" s="101">
        <v>5.314155</v>
      </c>
      <c r="AA32" s="101">
        <v>5.336455</v>
      </c>
      <c r="AB32" s="101">
        <v>5.356207</v>
      </c>
      <c r="AC32" s="101">
        <v>5.36779</v>
      </c>
      <c r="AD32" s="101">
        <v>5.378932</v>
      </c>
      <c r="AE32" s="101">
        <v>5.38765</v>
      </c>
      <c r="AF32" s="101">
        <v>5.393382</v>
      </c>
      <c r="AG32" s="101">
        <v>5.398657</v>
      </c>
      <c r="AH32" s="101">
        <v>5.378783</v>
      </c>
      <c r="AI32" s="101">
        <v>5.378951</v>
      </c>
      <c r="AJ32" s="101">
        <v>5.374873</v>
      </c>
      <c r="AK32" s="101">
        <v>5.371875</v>
      </c>
      <c r="AL32" s="101">
        <v>5.372685</v>
      </c>
      <c r="AM32" s="101">
        <v>5.372928</v>
      </c>
      <c r="AN32" s="101">
        <v>5.37318</v>
      </c>
      <c r="AO32" s="101">
        <v>5.376064</v>
      </c>
      <c r="AP32" s="101">
        <v>5.382401</v>
      </c>
      <c r="AQ32" s="101">
        <v>5.39041</v>
      </c>
      <c r="AR32" s="101">
        <v>5.392446</v>
      </c>
      <c r="AS32" s="101">
        <v>5.404322</v>
      </c>
      <c r="AT32" s="101">
        <v>5.410836</v>
      </c>
      <c r="AU32" s="101">
        <v>5.415949</v>
      </c>
      <c r="AV32" s="101">
        <v>5.421349</v>
      </c>
      <c r="AW32" s="101">
        <v>5.426252</v>
      </c>
      <c r="AX32" s="244">
        <f t="shared" si="2"/>
        <v>0.09043874504297378</v>
      </c>
      <c r="AY32" s="61" t="s">
        <v>87</v>
      </c>
      <c r="AZ32" s="227"/>
    </row>
    <row r="33" spans="1:52" s="53" customFormat="1" ht="12" customHeight="1">
      <c r="A33" s="60"/>
      <c r="B33" s="87" t="s">
        <v>62</v>
      </c>
      <c r="C33" s="98">
        <v>4.614277</v>
      </c>
      <c r="D33" s="99">
        <v>4.598336</v>
      </c>
      <c r="E33" s="99">
        <v>4.625912</v>
      </c>
      <c r="F33" s="99">
        <v>4.653401</v>
      </c>
      <c r="G33" s="99">
        <v>4.678761</v>
      </c>
      <c r="H33" s="99">
        <v>4.702387</v>
      </c>
      <c r="I33" s="99">
        <v>4.720492</v>
      </c>
      <c r="J33" s="99">
        <v>4.730836</v>
      </c>
      <c r="K33" s="99">
        <v>4.746967</v>
      </c>
      <c r="L33" s="99">
        <v>4.758088</v>
      </c>
      <c r="M33" s="99">
        <v>4.771292</v>
      </c>
      <c r="N33" s="99">
        <v>4.787778</v>
      </c>
      <c r="O33" s="99">
        <v>4.81215</v>
      </c>
      <c r="P33" s="99">
        <v>4.841715</v>
      </c>
      <c r="Q33" s="99">
        <v>4.869858</v>
      </c>
      <c r="R33" s="99">
        <v>4.893748</v>
      </c>
      <c r="S33" s="99">
        <v>4.910664</v>
      </c>
      <c r="T33" s="99">
        <v>4.925644</v>
      </c>
      <c r="U33" s="99">
        <v>4.938602</v>
      </c>
      <c r="V33" s="99">
        <v>4.954359</v>
      </c>
      <c r="W33" s="99">
        <v>4.974383</v>
      </c>
      <c r="X33" s="99">
        <v>4.998478</v>
      </c>
      <c r="Y33" s="99">
        <v>5.029002</v>
      </c>
      <c r="Z33" s="99">
        <v>5.054982</v>
      </c>
      <c r="AA33" s="99">
        <v>5.077912</v>
      </c>
      <c r="AB33" s="99">
        <v>5.098754</v>
      </c>
      <c r="AC33" s="99">
        <v>5.116826</v>
      </c>
      <c r="AD33" s="99">
        <v>5.13232</v>
      </c>
      <c r="AE33" s="99">
        <v>5.147349</v>
      </c>
      <c r="AF33" s="99">
        <v>5.159646</v>
      </c>
      <c r="AG33" s="99">
        <v>5.171302</v>
      </c>
      <c r="AH33" s="99">
        <v>5.181115</v>
      </c>
      <c r="AI33" s="99">
        <v>5.194901</v>
      </c>
      <c r="AJ33" s="99">
        <v>5.206295</v>
      </c>
      <c r="AK33" s="99">
        <v>5.219732</v>
      </c>
      <c r="AL33" s="99">
        <v>5.236611</v>
      </c>
      <c r="AM33" s="99">
        <v>5.25558</v>
      </c>
      <c r="AN33" s="99">
        <v>5.276955</v>
      </c>
      <c r="AO33" s="99">
        <v>5.300484</v>
      </c>
      <c r="AP33" s="99">
        <v>5.326314</v>
      </c>
      <c r="AQ33" s="99">
        <v>5.351427</v>
      </c>
      <c r="AR33" s="99">
        <v>5.375276</v>
      </c>
      <c r="AS33" s="99">
        <v>5.401267</v>
      </c>
      <c r="AT33" s="99">
        <v>5.426674</v>
      </c>
      <c r="AU33" s="99">
        <v>5.45127</v>
      </c>
      <c r="AV33" s="99">
        <v>5.471753</v>
      </c>
      <c r="AW33" s="99">
        <v>5.487308</v>
      </c>
      <c r="AX33" s="242">
        <f t="shared" si="2"/>
        <v>0.28427818287850926</v>
      </c>
      <c r="AY33" s="87" t="s">
        <v>62</v>
      </c>
      <c r="AZ33" s="227"/>
    </row>
    <row r="34" spans="1:52" s="53" customFormat="1" ht="12" customHeight="1">
      <c r="A34" s="60"/>
      <c r="B34" s="61" t="s">
        <v>85</v>
      </c>
      <c r="C34" s="100">
        <v>8.004371</v>
      </c>
      <c r="D34" s="101">
        <v>8.08123</v>
      </c>
      <c r="E34" s="101">
        <v>8.115438</v>
      </c>
      <c r="F34" s="101">
        <v>8.129161</v>
      </c>
      <c r="G34" s="101">
        <v>8.143463</v>
      </c>
      <c r="H34" s="101">
        <v>8.176447</v>
      </c>
      <c r="I34" s="101">
        <v>8.208427</v>
      </c>
      <c r="J34" s="101">
        <v>8.236144</v>
      </c>
      <c r="K34" s="101">
        <v>8.266936</v>
      </c>
      <c r="L34" s="101">
        <v>8.284261</v>
      </c>
      <c r="M34" s="101">
        <v>8.303094</v>
      </c>
      <c r="N34" s="101">
        <v>8.317967</v>
      </c>
      <c r="O34" s="101">
        <v>8.323038</v>
      </c>
      <c r="P34" s="101">
        <v>8.327488</v>
      </c>
      <c r="Q34" s="101">
        <v>8.330577</v>
      </c>
      <c r="R34" s="101">
        <v>8.342633</v>
      </c>
      <c r="S34" s="101">
        <v>8.358139</v>
      </c>
      <c r="T34" s="101">
        <v>8.381519</v>
      </c>
      <c r="U34" s="101">
        <v>8.414089</v>
      </c>
      <c r="V34" s="101">
        <v>8.458888</v>
      </c>
      <c r="W34" s="101">
        <v>8.527039</v>
      </c>
      <c r="X34" s="101">
        <v>8.59063</v>
      </c>
      <c r="Y34" s="101">
        <v>8.64412</v>
      </c>
      <c r="Z34" s="101">
        <v>8.692013</v>
      </c>
      <c r="AA34" s="101">
        <v>8.745109</v>
      </c>
      <c r="AB34" s="101">
        <v>8.816381</v>
      </c>
      <c r="AC34" s="101">
        <v>8.837496</v>
      </c>
      <c r="AD34" s="101">
        <v>8.844499</v>
      </c>
      <c r="AE34" s="101">
        <v>8.847625</v>
      </c>
      <c r="AF34" s="101">
        <v>8.854322</v>
      </c>
      <c r="AG34" s="101">
        <v>8.861426</v>
      </c>
      <c r="AH34" s="101">
        <v>8.882792</v>
      </c>
      <c r="AI34" s="101">
        <v>8.909128</v>
      </c>
      <c r="AJ34" s="101">
        <v>8.940788</v>
      </c>
      <c r="AK34" s="101">
        <v>8.97567</v>
      </c>
      <c r="AL34" s="101">
        <v>9.011392</v>
      </c>
      <c r="AM34" s="101">
        <v>9.047752</v>
      </c>
      <c r="AN34" s="101">
        <v>9.113257</v>
      </c>
      <c r="AO34" s="101">
        <v>9.182927</v>
      </c>
      <c r="AP34" s="101">
        <v>9.256347</v>
      </c>
      <c r="AQ34" s="101">
        <v>9.340682</v>
      </c>
      <c r="AR34" s="101">
        <v>9.41557</v>
      </c>
      <c r="AS34" s="101">
        <v>9.482855</v>
      </c>
      <c r="AT34" s="101">
        <v>9.555893</v>
      </c>
      <c r="AU34" s="101">
        <v>9.644864</v>
      </c>
      <c r="AV34" s="101">
        <v>9.747355</v>
      </c>
      <c r="AW34" s="101">
        <v>9.851017</v>
      </c>
      <c r="AX34" s="244">
        <f t="shared" si="2"/>
        <v>1.06348850534323</v>
      </c>
      <c r="AY34" s="61" t="s">
        <v>85</v>
      </c>
      <c r="AZ34" s="227"/>
    </row>
    <row r="35" spans="1:52" s="53" customFormat="1" ht="12" customHeight="1">
      <c r="A35" s="60"/>
      <c r="B35" s="89" t="s">
        <v>89</v>
      </c>
      <c r="C35" s="102">
        <v>55.5464</v>
      </c>
      <c r="D35" s="103">
        <v>55.7801</v>
      </c>
      <c r="E35" s="103">
        <v>56.012345</v>
      </c>
      <c r="F35" s="103">
        <v>56.159785</v>
      </c>
      <c r="G35" s="103">
        <v>56.229268</v>
      </c>
      <c r="H35" s="103">
        <v>56.23068</v>
      </c>
      <c r="I35" s="103">
        <v>56.22092</v>
      </c>
      <c r="J35" s="103">
        <v>56.203016</v>
      </c>
      <c r="K35" s="103">
        <v>56.183968</v>
      </c>
      <c r="L35" s="103">
        <v>56.209039</v>
      </c>
      <c r="M35" s="103">
        <v>56.284863</v>
      </c>
      <c r="N35" s="103">
        <v>56.343569</v>
      </c>
      <c r="O35" s="103">
        <v>56.324088</v>
      </c>
      <c r="P35" s="103">
        <v>56.303194</v>
      </c>
      <c r="Q35" s="103">
        <v>56.362502</v>
      </c>
      <c r="R35" s="103">
        <v>56.481641</v>
      </c>
      <c r="S35" s="103">
        <v>56.618895</v>
      </c>
      <c r="T35" s="103">
        <v>56.743897</v>
      </c>
      <c r="U35" s="103">
        <v>56.860203</v>
      </c>
      <c r="V35" s="103">
        <v>56.99645</v>
      </c>
      <c r="W35" s="103">
        <v>57.156972</v>
      </c>
      <c r="X35" s="103">
        <v>57.338199</v>
      </c>
      <c r="Y35" s="103">
        <v>57.511594</v>
      </c>
      <c r="Z35" s="103">
        <v>57.64921</v>
      </c>
      <c r="AA35" s="103">
        <v>57.788017</v>
      </c>
      <c r="AB35" s="103">
        <v>57.943472</v>
      </c>
      <c r="AC35" s="103">
        <v>58.094587</v>
      </c>
      <c r="AD35" s="103">
        <v>58.239312</v>
      </c>
      <c r="AE35" s="103">
        <v>58.394596</v>
      </c>
      <c r="AF35" s="103">
        <v>58.579685</v>
      </c>
      <c r="AG35" s="103">
        <v>58.785246</v>
      </c>
      <c r="AH35" s="103">
        <v>58.999781</v>
      </c>
      <c r="AI35" s="103">
        <v>59.239564</v>
      </c>
      <c r="AJ35" s="103">
        <v>59.501394</v>
      </c>
      <c r="AK35" s="103">
        <v>59.793759</v>
      </c>
      <c r="AL35" s="103">
        <v>60.18205</v>
      </c>
      <c r="AM35" s="103">
        <v>60.620361</v>
      </c>
      <c r="AN35" s="103">
        <v>61.073279</v>
      </c>
      <c r="AO35" s="103">
        <v>61.571647</v>
      </c>
      <c r="AP35" s="103">
        <v>62.042343</v>
      </c>
      <c r="AQ35" s="103">
        <v>62.510197</v>
      </c>
      <c r="AR35" s="103">
        <v>63.022532</v>
      </c>
      <c r="AS35" s="103">
        <v>63.495303</v>
      </c>
      <c r="AT35" s="103">
        <v>63.905297</v>
      </c>
      <c r="AU35" s="103">
        <v>64.351155</v>
      </c>
      <c r="AV35" s="103">
        <v>64.875165</v>
      </c>
      <c r="AW35" s="103">
        <v>65.382556</v>
      </c>
      <c r="AX35" s="243">
        <f t="shared" si="2"/>
        <v>0.7821035985033689</v>
      </c>
      <c r="AY35" s="89" t="s">
        <v>89</v>
      </c>
      <c r="AZ35" s="227"/>
    </row>
    <row r="36" spans="1:52" s="53" customFormat="1" ht="12" customHeight="1">
      <c r="A36" s="60"/>
      <c r="B36" s="354" t="s">
        <v>253</v>
      </c>
      <c r="C36" s="100">
        <v>2.110612</v>
      </c>
      <c r="D36" s="101">
        <v>2.160345</v>
      </c>
      <c r="E36" s="101">
        <v>2.215361</v>
      </c>
      <c r="F36" s="101">
        <v>2.270891</v>
      </c>
      <c r="G36" s="101">
        <v>2.322613</v>
      </c>
      <c r="H36" s="101">
        <v>2.377635</v>
      </c>
      <c r="I36" s="101">
        <v>2.432027</v>
      </c>
      <c r="J36" s="101">
        <v>2.485025</v>
      </c>
      <c r="K36" s="101">
        <v>2.542066</v>
      </c>
      <c r="L36" s="101">
        <v>2.590466</v>
      </c>
      <c r="M36" s="101">
        <v>2.645198</v>
      </c>
      <c r="N36" s="101">
        <v>2.698795</v>
      </c>
      <c r="O36" s="101">
        <v>2.753316</v>
      </c>
      <c r="P36" s="101">
        <v>2.815239</v>
      </c>
      <c r="Q36" s="101">
        <v>2.872681</v>
      </c>
      <c r="R36" s="101">
        <v>2.936177</v>
      </c>
      <c r="S36" s="101">
        <v>2.993347</v>
      </c>
      <c r="T36" s="101">
        <v>3.051923</v>
      </c>
      <c r="U36" s="101">
        <v>3.115286</v>
      </c>
      <c r="V36" s="101">
        <v>3.169386</v>
      </c>
      <c r="W36" s="101">
        <v>3.2865</v>
      </c>
      <c r="X36" s="101">
        <v>3.259814</v>
      </c>
      <c r="Y36" s="101">
        <v>3.190103</v>
      </c>
      <c r="Z36" s="101">
        <v>3.167478</v>
      </c>
      <c r="AA36" s="101">
        <v>3.22031</v>
      </c>
      <c r="AB36" s="101">
        <v>3.248836</v>
      </c>
      <c r="AC36" s="101">
        <v>3.283</v>
      </c>
      <c r="AD36" s="101">
        <v>3.324317</v>
      </c>
      <c r="AE36" s="101">
        <v>3.354341</v>
      </c>
      <c r="AF36" s="101">
        <v>3.373445</v>
      </c>
      <c r="AG36" s="101">
        <v>3.058497</v>
      </c>
      <c r="AH36" s="101">
        <v>3.063318</v>
      </c>
      <c r="AI36" s="101">
        <v>3.084148</v>
      </c>
      <c r="AJ36" s="101">
        <v>3.102781</v>
      </c>
      <c r="AK36" s="101">
        <v>3.119548</v>
      </c>
      <c r="AL36" s="101">
        <v>3.134975</v>
      </c>
      <c r="AM36" s="101">
        <v>3.149143</v>
      </c>
      <c r="AN36" s="101">
        <v>3.152625</v>
      </c>
      <c r="AO36" s="101">
        <v>3.17005</v>
      </c>
      <c r="AP36" s="101">
        <v>3.184701</v>
      </c>
      <c r="AQ36" s="101"/>
      <c r="AR36" s="101">
        <v>2.831741</v>
      </c>
      <c r="AS36" s="101"/>
      <c r="AT36" s="101">
        <v>2.898782</v>
      </c>
      <c r="AU36" s="101">
        <v>2.895947</v>
      </c>
      <c r="AV36" s="101">
        <v>2.892302</v>
      </c>
      <c r="AW36" s="101">
        <v>2.886026</v>
      </c>
      <c r="AX36" s="244">
        <f t="shared" si="2"/>
        <v>-0.21698978875649289</v>
      </c>
      <c r="AY36" s="354" t="s">
        <v>253</v>
      </c>
      <c r="AZ36" s="227"/>
    </row>
    <row r="37" spans="1:52" s="53" customFormat="1" ht="12" customHeight="1">
      <c r="A37" s="60"/>
      <c r="B37" s="422" t="s">
        <v>221</v>
      </c>
      <c r="C37" s="423"/>
      <c r="D37" s="424"/>
      <c r="E37" s="424"/>
      <c r="F37" s="424"/>
      <c r="G37" s="424"/>
      <c r="H37" s="424"/>
      <c r="I37" s="424"/>
      <c r="J37" s="424"/>
      <c r="K37" s="424"/>
      <c r="L37" s="424"/>
      <c r="M37" s="424"/>
      <c r="N37" s="424"/>
      <c r="O37" s="424"/>
      <c r="P37" s="424"/>
      <c r="Q37" s="424"/>
      <c r="R37" s="424"/>
      <c r="S37" s="424"/>
      <c r="T37" s="424"/>
      <c r="U37" s="424"/>
      <c r="V37" s="424"/>
      <c r="W37" s="424"/>
      <c r="X37" s="424"/>
      <c r="Y37" s="424"/>
      <c r="Z37" s="424"/>
      <c r="AA37" s="424"/>
      <c r="AB37" s="424">
        <v>0.633015</v>
      </c>
      <c r="AC37" s="424">
        <v>0.603317</v>
      </c>
      <c r="AD37" s="424">
        <v>0.605611</v>
      </c>
      <c r="AE37" s="424">
        <v>0.607906</v>
      </c>
      <c r="AF37" s="424">
        <v>0.610201</v>
      </c>
      <c r="AG37" s="424">
        <v>0.603152</v>
      </c>
      <c r="AH37" s="424">
        <v>0.605988</v>
      </c>
      <c r="AI37" s="424">
        <v>0.60846</v>
      </c>
      <c r="AJ37" s="424">
        <v>0.61051</v>
      </c>
      <c r="AK37" s="424">
        <v>0.612214</v>
      </c>
      <c r="AL37" s="424">
        <v>0.61342</v>
      </c>
      <c r="AM37" s="424">
        <v>0.613109</v>
      </c>
      <c r="AN37" s="424">
        <v>0.614624</v>
      </c>
      <c r="AO37" s="424">
        <v>0.615543</v>
      </c>
      <c r="AP37" s="424">
        <v>0.617157</v>
      </c>
      <c r="AQ37" s="424">
        <v>0.619001</v>
      </c>
      <c r="AR37" s="424">
        <v>0.61985</v>
      </c>
      <c r="AS37" s="424">
        <v>0.620308</v>
      </c>
      <c r="AT37" s="424">
        <v>0.620893</v>
      </c>
      <c r="AU37" s="424">
        <v>0.621521</v>
      </c>
      <c r="AV37" s="424">
        <v>0.622099</v>
      </c>
      <c r="AW37" s="424">
        <v>0.622218</v>
      </c>
      <c r="AX37" s="425">
        <f t="shared" si="2"/>
        <v>0.019128788183238044</v>
      </c>
      <c r="AY37" s="422" t="s">
        <v>221</v>
      </c>
      <c r="AZ37" s="227"/>
    </row>
    <row r="38" spans="1:52" s="53" customFormat="1" ht="12" customHeight="1">
      <c r="A38" s="60"/>
      <c r="B38" s="61" t="s">
        <v>107</v>
      </c>
      <c r="C38" s="100">
        <v>1.616769</v>
      </c>
      <c r="D38" s="101">
        <v>1.641353</v>
      </c>
      <c r="E38" s="101">
        <v>1.666798</v>
      </c>
      <c r="F38" s="101">
        <v>1.692113</v>
      </c>
      <c r="G38" s="101">
        <v>1.71709</v>
      </c>
      <c r="H38" s="101">
        <v>1.74278</v>
      </c>
      <c r="I38" s="101">
        <v>1.76989</v>
      </c>
      <c r="J38" s="101">
        <v>1.797145</v>
      </c>
      <c r="K38" s="101">
        <v>1.823151</v>
      </c>
      <c r="L38" s="101">
        <v>1.849388</v>
      </c>
      <c r="M38" s="101">
        <v>1.878067</v>
      </c>
      <c r="N38" s="101">
        <v>1.90457</v>
      </c>
      <c r="O38" s="101">
        <v>1.928856</v>
      </c>
      <c r="P38" s="101">
        <v>1.954972</v>
      </c>
      <c r="Q38" s="101">
        <v>1.980139</v>
      </c>
      <c r="R38" s="101">
        <v>2.004709</v>
      </c>
      <c r="S38" s="101">
        <v>2.029175</v>
      </c>
      <c r="T38" s="101">
        <v>2.052953</v>
      </c>
      <c r="U38" s="101">
        <v>2.077056</v>
      </c>
      <c r="V38" s="101">
        <v>2.100246</v>
      </c>
      <c r="W38" s="101">
        <v>1.873109</v>
      </c>
      <c r="X38" s="101">
        <v>1.890872</v>
      </c>
      <c r="Y38" s="101">
        <v>1.908941</v>
      </c>
      <c r="Z38" s="101">
        <v>2.061</v>
      </c>
      <c r="AA38" s="101">
        <v>1.936741</v>
      </c>
      <c r="AB38" s="101">
        <v>1.957265</v>
      </c>
      <c r="AC38" s="101">
        <v>1.971687</v>
      </c>
      <c r="AD38" s="101">
        <v>1.991398</v>
      </c>
      <c r="AE38" s="101">
        <v>2.00234</v>
      </c>
      <c r="AF38" s="101">
        <v>2.012705</v>
      </c>
      <c r="AG38" s="101">
        <v>2.021578</v>
      </c>
      <c r="AH38" s="101">
        <v>2.031112</v>
      </c>
      <c r="AI38" s="101">
        <v>2.038651</v>
      </c>
      <c r="AJ38" s="101">
        <v>2.023654</v>
      </c>
      <c r="AK38" s="101">
        <v>2.029892</v>
      </c>
      <c r="AL38" s="101">
        <v>2.035196</v>
      </c>
      <c r="AM38" s="101">
        <v>2.038514</v>
      </c>
      <c r="AN38" s="101">
        <v>2.041941</v>
      </c>
      <c r="AO38" s="101">
        <v>2.045177</v>
      </c>
      <c r="AP38" s="101">
        <v>2.048619</v>
      </c>
      <c r="AQ38" s="101">
        <v>2.052722</v>
      </c>
      <c r="AR38" s="101">
        <v>2.057284</v>
      </c>
      <c r="AS38" s="101">
        <v>2.059794</v>
      </c>
      <c r="AT38" s="101">
        <v>2.062294</v>
      </c>
      <c r="AU38" s="101">
        <v>2.065769</v>
      </c>
      <c r="AV38" s="101">
        <v>2.069172</v>
      </c>
      <c r="AW38" s="101">
        <v>2.071278</v>
      </c>
      <c r="AX38" s="244">
        <f t="shared" si="2"/>
        <v>0.10177984237171245</v>
      </c>
      <c r="AY38" s="61" t="s">
        <v>107</v>
      </c>
      <c r="AZ38" s="227"/>
    </row>
    <row r="39" spans="1:52" s="53" customFormat="1" ht="12" customHeight="1">
      <c r="A39" s="60"/>
      <c r="B39" s="422" t="s">
        <v>241</v>
      </c>
      <c r="C39" s="423"/>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v>7.625488</v>
      </c>
      <c r="AC39" s="424">
        <v>7.625225</v>
      </c>
      <c r="AD39" s="424">
        <v>7.610362</v>
      </c>
      <c r="AE39" s="424">
        <v>7.58264</v>
      </c>
      <c r="AF39" s="424">
        <v>7.55285</v>
      </c>
      <c r="AG39" s="424">
        <v>7.527952</v>
      </c>
      <c r="AH39" s="424">
        <v>7.504739</v>
      </c>
      <c r="AI39" s="424">
        <v>7.502126</v>
      </c>
      <c r="AJ39" s="424">
        <v>7.490918</v>
      </c>
      <c r="AK39" s="424">
        <v>7.470263</v>
      </c>
      <c r="AL39" s="424">
        <v>7.45605</v>
      </c>
      <c r="AM39" s="424">
        <v>7.425487</v>
      </c>
      <c r="AN39" s="424">
        <v>7.397651</v>
      </c>
      <c r="AO39" s="424">
        <v>7.365507</v>
      </c>
      <c r="AP39" s="424">
        <v>7.334937</v>
      </c>
      <c r="AQ39" s="424">
        <v>7.306677</v>
      </c>
      <c r="AR39" s="424">
        <v>7.251549</v>
      </c>
      <c r="AS39" s="424">
        <v>7.216649</v>
      </c>
      <c r="AT39" s="424">
        <v>7.181505</v>
      </c>
      <c r="AU39" s="424">
        <v>7.146759</v>
      </c>
      <c r="AV39" s="424">
        <v>7.114393</v>
      </c>
      <c r="AW39" s="424">
        <v>7.076372</v>
      </c>
      <c r="AX39" s="425">
        <f t="shared" si="2"/>
        <v>-0.53442366762701</v>
      </c>
      <c r="AY39" s="422" t="s">
        <v>241</v>
      </c>
      <c r="AZ39" s="227"/>
    </row>
    <row r="40" spans="1:52" s="53" customFormat="1" ht="12" customHeight="1">
      <c r="A40" s="60"/>
      <c r="B40" s="418" t="s">
        <v>108</v>
      </c>
      <c r="C40" s="419">
        <v>34.880611</v>
      </c>
      <c r="D40" s="420">
        <v>35.707058</v>
      </c>
      <c r="E40" s="420">
        <v>36.582215</v>
      </c>
      <c r="F40" s="420">
        <v>37.50888</v>
      </c>
      <c r="G40" s="420">
        <v>38.490106</v>
      </c>
      <c r="H40" s="420">
        <v>39.529218</v>
      </c>
      <c r="I40" s="420">
        <v>40.281507</v>
      </c>
      <c r="J40" s="420">
        <v>41.102443</v>
      </c>
      <c r="K40" s="420">
        <v>41.996129</v>
      </c>
      <c r="L40" s="420">
        <v>42.967253</v>
      </c>
      <c r="M40" s="420">
        <v>44.021146</v>
      </c>
      <c r="N40" s="420">
        <v>45.02345</v>
      </c>
      <c r="O40" s="420">
        <v>46.085508</v>
      </c>
      <c r="P40" s="420">
        <v>47.210448</v>
      </c>
      <c r="Q40" s="420">
        <v>48.401689</v>
      </c>
      <c r="R40" s="420">
        <v>49.662958</v>
      </c>
      <c r="S40" s="420">
        <v>50.695548</v>
      </c>
      <c r="T40" s="420">
        <v>51.791212</v>
      </c>
      <c r="U40" s="420">
        <v>52.953586</v>
      </c>
      <c r="V40" s="420">
        <v>54.186642</v>
      </c>
      <c r="W40" s="420">
        <v>55.494711</v>
      </c>
      <c r="X40" s="420">
        <v>56.714051</v>
      </c>
      <c r="Y40" s="420">
        <v>57.835076</v>
      </c>
      <c r="Z40" s="420">
        <v>58.958565</v>
      </c>
      <c r="AA40" s="420">
        <v>60.07906</v>
      </c>
      <c r="AB40" s="420">
        <v>61.203584</v>
      </c>
      <c r="AC40" s="420">
        <v>62.337617</v>
      </c>
      <c r="AD40" s="420">
        <v>63.484661</v>
      </c>
      <c r="AE40" s="420">
        <v>64.641675</v>
      </c>
      <c r="AF40" s="420">
        <v>65.786563</v>
      </c>
      <c r="AG40" s="420">
        <v>66.889425</v>
      </c>
      <c r="AH40" s="420">
        <v>64.729501</v>
      </c>
      <c r="AI40" s="420">
        <v>65.60316</v>
      </c>
      <c r="AJ40" s="420">
        <v>66.401851</v>
      </c>
      <c r="AK40" s="420">
        <v>67.187251</v>
      </c>
      <c r="AL40" s="420">
        <v>68.010221</v>
      </c>
      <c r="AM40" s="420">
        <v>68.860539</v>
      </c>
      <c r="AN40" s="420">
        <v>69.729967</v>
      </c>
      <c r="AO40" s="420">
        <v>70.586256</v>
      </c>
      <c r="AP40" s="420">
        <v>71.5171</v>
      </c>
      <c r="AQ40" s="420">
        <v>72.561312</v>
      </c>
      <c r="AR40" s="420">
        <v>73.722988</v>
      </c>
      <c r="AS40" s="420">
        <v>74.724269</v>
      </c>
      <c r="AT40" s="420">
        <v>75.627384</v>
      </c>
      <c r="AU40" s="420">
        <v>76.667864</v>
      </c>
      <c r="AV40" s="420">
        <v>77.695904</v>
      </c>
      <c r="AW40" s="420">
        <v>78.741053</v>
      </c>
      <c r="AX40" s="421">
        <f t="shared" si="2"/>
        <v>1.345179019990539</v>
      </c>
      <c r="AY40" s="418" t="s">
        <v>108</v>
      </c>
      <c r="AZ40" s="227"/>
    </row>
    <row r="41" spans="1:52" s="53" customFormat="1" ht="12" customHeight="1">
      <c r="A41" s="60"/>
      <c r="B41" s="422" t="s">
        <v>92</v>
      </c>
      <c r="C41" s="423">
        <v>0.204042</v>
      </c>
      <c r="D41" s="424">
        <v>0.204834</v>
      </c>
      <c r="E41" s="424">
        <v>0.207361</v>
      </c>
      <c r="F41" s="424">
        <v>0.210912</v>
      </c>
      <c r="G41" s="424">
        <v>0.213722</v>
      </c>
      <c r="H41" s="424">
        <v>0.216695</v>
      </c>
      <c r="I41" s="424">
        <v>0.219262</v>
      </c>
      <c r="J41" s="424">
        <v>0.221046</v>
      </c>
      <c r="K41" s="424">
        <v>0.222552</v>
      </c>
      <c r="L41" s="424">
        <v>0.224522</v>
      </c>
      <c r="M41" s="424">
        <v>0.226948</v>
      </c>
      <c r="N41" s="424">
        <v>0.229327</v>
      </c>
      <c r="O41" s="424">
        <v>0.232182</v>
      </c>
      <c r="P41" s="424">
        <v>0.235537</v>
      </c>
      <c r="Q41" s="424">
        <v>0.238416</v>
      </c>
      <c r="R41" s="424">
        <v>0.240606</v>
      </c>
      <c r="S41" s="424">
        <v>0.242203</v>
      </c>
      <c r="T41" s="424">
        <v>0.244157</v>
      </c>
      <c r="U41" s="424">
        <v>0.247561</v>
      </c>
      <c r="V41" s="424">
        <v>0.251919</v>
      </c>
      <c r="W41" s="424">
        <v>0.253785</v>
      </c>
      <c r="X41" s="424">
        <v>0.255866</v>
      </c>
      <c r="Y41" s="424">
        <v>0.259727</v>
      </c>
      <c r="Z41" s="424">
        <v>0.262386</v>
      </c>
      <c r="AA41" s="424">
        <v>0.265064</v>
      </c>
      <c r="AB41" s="424">
        <v>0.266978</v>
      </c>
      <c r="AC41" s="424">
        <v>0.267958</v>
      </c>
      <c r="AD41" s="424">
        <v>0.269874</v>
      </c>
      <c r="AE41" s="424">
        <v>0.272381</v>
      </c>
      <c r="AF41" s="424">
        <v>0.275712</v>
      </c>
      <c r="AG41" s="424">
        <v>0.279049</v>
      </c>
      <c r="AH41" s="424">
        <v>0.283361</v>
      </c>
      <c r="AI41" s="424">
        <v>0.286575</v>
      </c>
      <c r="AJ41" s="424">
        <v>0.288471</v>
      </c>
      <c r="AK41" s="424">
        <v>0.29057</v>
      </c>
      <c r="AL41" s="424">
        <v>0.293577</v>
      </c>
      <c r="AM41" s="424">
        <v>0.299891</v>
      </c>
      <c r="AN41" s="424">
        <v>0.307672</v>
      </c>
      <c r="AO41" s="424">
        <v>0.315459</v>
      </c>
      <c r="AP41" s="424">
        <v>0.319368</v>
      </c>
      <c r="AQ41" s="424">
        <v>0.31763</v>
      </c>
      <c r="AR41" s="424">
        <v>0.318452</v>
      </c>
      <c r="AS41" s="424">
        <v>0.319575</v>
      </c>
      <c r="AT41" s="424">
        <v>0.321857</v>
      </c>
      <c r="AU41" s="424">
        <v>0.325671</v>
      </c>
      <c r="AV41" s="424">
        <v>0.3291</v>
      </c>
      <c r="AW41" s="424">
        <v>0.332529</v>
      </c>
      <c r="AX41" s="425">
        <f t="shared" si="2"/>
        <v>1.0419325432999216</v>
      </c>
      <c r="AY41" s="422" t="s">
        <v>92</v>
      </c>
      <c r="AZ41" s="227"/>
    </row>
    <row r="42" spans="1:52" s="53" customFormat="1" ht="12" customHeight="1">
      <c r="A42" s="60"/>
      <c r="B42" s="61" t="s">
        <v>96</v>
      </c>
      <c r="C42" s="100">
        <v>0.02093</v>
      </c>
      <c r="D42" s="101">
        <v>0.02135</v>
      </c>
      <c r="E42" s="101">
        <v>0.02185</v>
      </c>
      <c r="F42" s="101">
        <v>0.022414</v>
      </c>
      <c r="G42" s="101">
        <v>0.023156</v>
      </c>
      <c r="H42" s="101">
        <v>0.023745</v>
      </c>
      <c r="I42" s="101">
        <v>0.023947</v>
      </c>
      <c r="J42" s="101">
        <v>0.024169</v>
      </c>
      <c r="K42" s="101">
        <v>0.024715</v>
      </c>
      <c r="L42" s="101">
        <v>0.02534</v>
      </c>
      <c r="M42" s="101">
        <v>0.025809</v>
      </c>
      <c r="N42" s="101">
        <v>0.025215</v>
      </c>
      <c r="O42" s="101">
        <v>0.02613</v>
      </c>
      <c r="P42" s="101">
        <v>0.02638</v>
      </c>
      <c r="Q42" s="101">
        <v>0.026512</v>
      </c>
      <c r="R42" s="101">
        <v>0.02668</v>
      </c>
      <c r="S42" s="101">
        <v>0.027076</v>
      </c>
      <c r="T42" s="101">
        <v>0.027399</v>
      </c>
      <c r="U42" s="101">
        <v>0.027714</v>
      </c>
      <c r="V42" s="101">
        <v>0.028181</v>
      </c>
      <c r="W42" s="101">
        <v>0.028452</v>
      </c>
      <c r="X42" s="101">
        <v>0.029032</v>
      </c>
      <c r="Y42" s="101">
        <v>0.029386</v>
      </c>
      <c r="Z42" s="101">
        <v>0.029868</v>
      </c>
      <c r="AA42" s="101">
        <v>0.03031</v>
      </c>
      <c r="AB42" s="101">
        <v>0.030629</v>
      </c>
      <c r="AC42" s="101">
        <v>0.030923</v>
      </c>
      <c r="AD42" s="101">
        <v>0.031143</v>
      </c>
      <c r="AE42" s="101">
        <v>0.03132</v>
      </c>
      <c r="AF42" s="101">
        <v>0.032015</v>
      </c>
      <c r="AG42" s="101">
        <v>0.032426</v>
      </c>
      <c r="AH42" s="101">
        <v>0.032863</v>
      </c>
      <c r="AI42" s="101">
        <v>0.033525</v>
      </c>
      <c r="AJ42" s="101">
        <v>0.033863</v>
      </c>
      <c r="AK42" s="101">
        <v>0.034294</v>
      </c>
      <c r="AL42" s="101">
        <v>0.0346</v>
      </c>
      <c r="AM42" s="101">
        <v>0.034905</v>
      </c>
      <c r="AN42" s="101">
        <v>0.035168</v>
      </c>
      <c r="AO42" s="101">
        <v>0.035356</v>
      </c>
      <c r="AP42" s="101">
        <v>0.035589</v>
      </c>
      <c r="AQ42" s="101">
        <v>0.035894</v>
      </c>
      <c r="AR42" s="101">
        <v>0.036149</v>
      </c>
      <c r="AS42" s="101">
        <v>0.036475</v>
      </c>
      <c r="AT42" s="101">
        <v>0.036838</v>
      </c>
      <c r="AU42" s="101">
        <v>0.037129</v>
      </c>
      <c r="AV42" s="101">
        <v>0.037366</v>
      </c>
      <c r="AW42" s="101">
        <v>0.037622</v>
      </c>
      <c r="AX42" s="244">
        <f t="shared" si="2"/>
        <v>0.6851148102552997</v>
      </c>
      <c r="AY42" s="61" t="s">
        <v>96</v>
      </c>
      <c r="AZ42" s="227"/>
    </row>
    <row r="43" spans="1:52" s="53" customFormat="1" ht="12" customHeight="1">
      <c r="A43" s="60"/>
      <c r="B43" s="422" t="s">
        <v>99</v>
      </c>
      <c r="C43" s="423">
        <v>3.863221</v>
      </c>
      <c r="D43" s="424">
        <v>3.888305</v>
      </c>
      <c r="E43" s="424">
        <v>3.917773</v>
      </c>
      <c r="F43" s="424">
        <v>3.948234</v>
      </c>
      <c r="G43" s="424">
        <v>3.97299</v>
      </c>
      <c r="H43" s="424">
        <v>3.997525</v>
      </c>
      <c r="I43" s="424">
        <v>4.017101</v>
      </c>
      <c r="J43" s="424">
        <v>4.035202</v>
      </c>
      <c r="K43" s="424">
        <v>4.051208</v>
      </c>
      <c r="L43" s="424">
        <v>4.066134</v>
      </c>
      <c r="M43" s="424">
        <v>4.0789</v>
      </c>
      <c r="N43" s="424">
        <v>4.09234</v>
      </c>
      <c r="O43" s="424">
        <v>4.107063</v>
      </c>
      <c r="P43" s="424">
        <v>4.122511</v>
      </c>
      <c r="Q43" s="424">
        <v>4.134353</v>
      </c>
      <c r="R43" s="424">
        <v>4.145845</v>
      </c>
      <c r="S43" s="424">
        <v>4.159187</v>
      </c>
      <c r="T43" s="424">
        <v>4.175521</v>
      </c>
      <c r="U43" s="424">
        <v>4.198289</v>
      </c>
      <c r="V43" s="424">
        <v>4.220686</v>
      </c>
      <c r="W43" s="424">
        <v>4.233116</v>
      </c>
      <c r="X43" s="424">
        <v>4.24983</v>
      </c>
      <c r="Y43" s="424">
        <v>4.273634</v>
      </c>
      <c r="Z43" s="424">
        <v>4.299167</v>
      </c>
      <c r="AA43" s="424">
        <v>4.324815</v>
      </c>
      <c r="AB43" s="424">
        <v>4.34841</v>
      </c>
      <c r="AC43" s="424">
        <v>4.369957</v>
      </c>
      <c r="AD43" s="424">
        <v>4.392714</v>
      </c>
      <c r="AE43" s="424">
        <v>4.417599</v>
      </c>
      <c r="AF43" s="424">
        <v>4.445329</v>
      </c>
      <c r="AG43" s="424">
        <v>4.478497</v>
      </c>
      <c r="AH43" s="424">
        <v>4.503436</v>
      </c>
      <c r="AI43" s="424">
        <v>4.524066</v>
      </c>
      <c r="AJ43" s="424">
        <v>4.552252</v>
      </c>
      <c r="AK43" s="424">
        <v>4.577457</v>
      </c>
      <c r="AL43" s="424">
        <v>4.606363</v>
      </c>
      <c r="AM43" s="424">
        <v>4.640219</v>
      </c>
      <c r="AN43" s="424">
        <v>4.681134</v>
      </c>
      <c r="AO43" s="424">
        <v>4.737171</v>
      </c>
      <c r="AP43" s="424">
        <v>4.799252</v>
      </c>
      <c r="AQ43" s="424">
        <v>4.858199</v>
      </c>
      <c r="AR43" s="424">
        <v>4.920305</v>
      </c>
      <c r="AS43" s="424">
        <v>4.98587</v>
      </c>
      <c r="AT43" s="424">
        <v>5.051275</v>
      </c>
      <c r="AU43" s="424">
        <v>5.10797</v>
      </c>
      <c r="AV43" s="424">
        <v>5.166493</v>
      </c>
      <c r="AW43" s="424">
        <v>5.210721</v>
      </c>
      <c r="AX43" s="425">
        <f t="shared" si="2"/>
        <v>0.8560545809314135</v>
      </c>
      <c r="AY43" s="422" t="s">
        <v>99</v>
      </c>
      <c r="AZ43" s="227"/>
    </row>
    <row r="44" spans="1:52" s="53" customFormat="1" ht="12" customHeight="1">
      <c r="A44" s="60"/>
      <c r="B44" s="418" t="s">
        <v>102</v>
      </c>
      <c r="C44" s="419">
        <v>6.1687</v>
      </c>
      <c r="D44" s="420">
        <v>6.193054</v>
      </c>
      <c r="E44" s="420">
        <v>6.233744</v>
      </c>
      <c r="F44" s="420">
        <v>6.288168</v>
      </c>
      <c r="G44" s="420">
        <v>6.326525</v>
      </c>
      <c r="H44" s="420">
        <v>6.356285</v>
      </c>
      <c r="I44" s="420">
        <v>6.320978</v>
      </c>
      <c r="J44" s="420">
        <v>6.284029</v>
      </c>
      <c r="K44" s="420">
        <v>6.278319</v>
      </c>
      <c r="L44" s="420">
        <v>6.285156</v>
      </c>
      <c r="M44" s="420">
        <v>6.303573</v>
      </c>
      <c r="N44" s="420">
        <v>6.335243</v>
      </c>
      <c r="O44" s="420">
        <v>6.372904</v>
      </c>
      <c r="P44" s="420">
        <v>6.409713</v>
      </c>
      <c r="Q44" s="420">
        <v>6.427833</v>
      </c>
      <c r="R44" s="420">
        <v>6.455896</v>
      </c>
      <c r="S44" s="420">
        <v>6.484834</v>
      </c>
      <c r="T44" s="420">
        <v>6.523413</v>
      </c>
      <c r="U44" s="420">
        <v>6.566799</v>
      </c>
      <c r="V44" s="420">
        <v>6.619973</v>
      </c>
      <c r="W44" s="420">
        <v>6.67385</v>
      </c>
      <c r="X44" s="420">
        <v>6.757188</v>
      </c>
      <c r="Y44" s="420">
        <v>6.842768</v>
      </c>
      <c r="Z44" s="420">
        <v>6.907959</v>
      </c>
      <c r="AA44" s="420">
        <v>6.96857</v>
      </c>
      <c r="AB44" s="420">
        <v>7.019019</v>
      </c>
      <c r="AC44" s="420">
        <v>7.062354</v>
      </c>
      <c r="AD44" s="420">
        <v>7.081346</v>
      </c>
      <c r="AE44" s="420">
        <v>7.096465</v>
      </c>
      <c r="AF44" s="420">
        <v>7.123537</v>
      </c>
      <c r="AG44" s="420">
        <v>7.164444</v>
      </c>
      <c r="AH44" s="420">
        <v>7.204055</v>
      </c>
      <c r="AI44" s="420">
        <v>7.255653</v>
      </c>
      <c r="AJ44" s="420">
        <v>7.313853</v>
      </c>
      <c r="AK44" s="420">
        <v>7.364148</v>
      </c>
      <c r="AL44" s="420">
        <v>7.415102</v>
      </c>
      <c r="AM44" s="420">
        <v>7.459128</v>
      </c>
      <c r="AN44" s="420">
        <v>7.508739</v>
      </c>
      <c r="AO44" s="420">
        <v>7.593494</v>
      </c>
      <c r="AP44" s="420">
        <v>7.701856</v>
      </c>
      <c r="AQ44" s="420">
        <v>7.785806</v>
      </c>
      <c r="AR44" s="420">
        <v>7.870134</v>
      </c>
      <c r="AS44" s="420">
        <v>7.954662</v>
      </c>
      <c r="AT44" s="420">
        <v>8.03906</v>
      </c>
      <c r="AU44" s="420">
        <v>8.139631</v>
      </c>
      <c r="AV44" s="420">
        <v>8.237666</v>
      </c>
      <c r="AW44" s="420">
        <v>8.327126</v>
      </c>
      <c r="AX44" s="421">
        <f t="shared" si="2"/>
        <v>1.085987220166487</v>
      </c>
      <c r="AY44" s="418" t="s">
        <v>102</v>
      </c>
      <c r="AZ44" s="227"/>
    </row>
    <row r="45" spans="2:51" s="53" customFormat="1" ht="15" customHeight="1">
      <c r="B45" s="62" t="s">
        <v>155</v>
      </c>
      <c r="C45" s="63"/>
      <c r="D45" s="63"/>
      <c r="E45" s="63"/>
      <c r="F45" s="63"/>
      <c r="G45" s="63"/>
      <c r="H45" s="63"/>
      <c r="I45" s="63"/>
      <c r="J45" s="63"/>
      <c r="K45" s="63"/>
      <c r="L45" s="63"/>
      <c r="M45" s="63"/>
      <c r="AK45" s="48"/>
      <c r="AL45" s="48"/>
      <c r="AM45" s="48"/>
      <c r="AN45" s="48"/>
      <c r="AO45" s="48"/>
      <c r="AP45" s="48"/>
      <c r="AQ45" s="48"/>
      <c r="AR45" s="48"/>
      <c r="AS45" s="48"/>
      <c r="AT45" s="48"/>
      <c r="AU45" s="48"/>
      <c r="AV45" s="48"/>
      <c r="AW45" s="48"/>
      <c r="AX45" s="240"/>
      <c r="AY45" s="48"/>
    </row>
    <row r="46" spans="2:51" ht="12.75" customHeight="1">
      <c r="B46" s="5" t="s">
        <v>154</v>
      </c>
      <c r="C46" s="29"/>
      <c r="D46" s="29"/>
      <c r="E46" s="29"/>
      <c r="F46" s="29"/>
      <c r="G46" s="29"/>
      <c r="H46" s="29"/>
      <c r="I46" s="29"/>
      <c r="J46" s="29"/>
      <c r="K46" s="29"/>
      <c r="L46" s="29"/>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357"/>
      <c r="AT46" s="357"/>
      <c r="AU46" s="357"/>
      <c r="AV46" s="357"/>
      <c r="AW46" s="357"/>
      <c r="AY46" s="54"/>
    </row>
    <row r="47" spans="2:51" ht="12.75" customHeight="1">
      <c r="B47" s="563" t="s">
        <v>181</v>
      </c>
      <c r="C47" s="563"/>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563"/>
      <c r="AD47" s="563"/>
      <c r="AE47" s="563"/>
      <c r="AF47" s="563"/>
      <c r="AG47" s="563"/>
      <c r="AH47" s="563"/>
      <c r="AI47" s="563"/>
      <c r="AJ47" s="563"/>
      <c r="AK47" s="563"/>
      <c r="AL47" s="563"/>
      <c r="AM47" s="563"/>
      <c r="AN47" s="563"/>
      <c r="AO47" s="67"/>
      <c r="AP47" s="67"/>
      <c r="AQ47" s="67"/>
      <c r="AR47" s="67"/>
      <c r="AS47" s="67"/>
      <c r="AT47" s="67"/>
      <c r="AU47" s="67"/>
      <c r="AV47" s="67"/>
      <c r="AW47" s="67"/>
      <c r="AY47" s="48"/>
    </row>
    <row r="48" spans="2:49" ht="12.75" customHeight="1">
      <c r="B48" s="65" t="s">
        <v>184</v>
      </c>
      <c r="C48" s="66"/>
      <c r="D48" s="66"/>
      <c r="E48" s="66"/>
      <c r="F48" s="66"/>
      <c r="G48" s="66"/>
      <c r="H48" s="66"/>
      <c r="I48" s="66"/>
      <c r="J48" s="66"/>
      <c r="K48" s="66"/>
      <c r="L48" s="66"/>
      <c r="M48" s="56"/>
      <c r="N48" s="56"/>
      <c r="O48" s="56"/>
      <c r="P48" s="56"/>
      <c r="Q48" s="56"/>
      <c r="R48" s="56"/>
      <c r="S48" s="56"/>
      <c r="T48" s="56"/>
      <c r="U48" s="56"/>
      <c r="V48" s="56"/>
      <c r="W48" s="56"/>
      <c r="X48" s="56"/>
      <c r="Y48" s="56"/>
      <c r="Z48" s="56"/>
      <c r="AA48" s="56"/>
      <c r="AB48" s="65"/>
      <c r="AC48" s="56"/>
      <c r="AD48" s="56"/>
      <c r="AE48" s="56"/>
      <c r="AF48" s="56"/>
      <c r="AG48" s="56"/>
      <c r="AH48" s="56"/>
      <c r="AI48" s="56"/>
      <c r="AJ48" s="56"/>
      <c r="AK48" s="228"/>
      <c r="AL48" s="67"/>
      <c r="AM48" s="67"/>
      <c r="AN48" s="67"/>
      <c r="AO48" s="68"/>
      <c r="AP48" s="68"/>
      <c r="AQ48" s="68"/>
      <c r="AR48" s="68"/>
      <c r="AS48" s="68"/>
      <c r="AT48" s="358"/>
      <c r="AU48" s="358"/>
      <c r="AV48" s="358"/>
      <c r="AW48" s="358"/>
    </row>
    <row r="49" spans="2:40" ht="12.75">
      <c r="B49" s="65" t="s">
        <v>286</v>
      </c>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68"/>
      <c r="AM49" s="68"/>
      <c r="AN49" s="68"/>
    </row>
    <row r="51" spans="50:52" ht="12.75">
      <c r="AX51" s="241"/>
      <c r="AZ51" s="59"/>
    </row>
    <row r="52" spans="3:27" ht="12.75">
      <c r="C52" s="53"/>
      <c r="D52" s="53"/>
      <c r="E52" s="53"/>
      <c r="F52" s="53"/>
      <c r="G52" s="53"/>
      <c r="H52" s="53"/>
      <c r="I52" s="53"/>
      <c r="J52" s="53"/>
      <c r="K52" s="53"/>
      <c r="L52" s="53"/>
      <c r="M52" s="53"/>
      <c r="N52" s="53"/>
      <c r="O52" s="53"/>
      <c r="P52" s="53"/>
      <c r="Q52" s="53"/>
      <c r="R52" s="53"/>
      <c r="S52" s="53"/>
      <c r="T52" s="53"/>
      <c r="U52" s="53"/>
      <c r="V52" s="53"/>
      <c r="W52" s="53"/>
      <c r="X52" s="53"/>
      <c r="Y52" s="53"/>
      <c r="Z52" s="53"/>
      <c r="AA52" s="53"/>
    </row>
  </sheetData>
  <sheetProtection/>
  <mergeCells count="4">
    <mergeCell ref="B47:AN47"/>
    <mergeCell ref="B1:C1"/>
    <mergeCell ref="B2:AY2"/>
    <mergeCell ref="C3:AB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O43"/>
  <sheetViews>
    <sheetView zoomScalePageLayoutView="0" workbookViewId="0" topLeftCell="A19">
      <selection activeCell="O43" sqref="O42:O43"/>
    </sheetView>
  </sheetViews>
  <sheetFormatPr defaultColWidth="9.140625" defaultRowHeight="12.75"/>
  <cols>
    <col min="2" max="2" width="2.7109375" style="0" customWidth="1"/>
    <col min="3" max="3" width="4.00390625" style="0" customWidth="1"/>
    <col min="4" max="4" width="11.140625" style="0" customWidth="1"/>
    <col min="5" max="12" width="8.7109375" style="0" customWidth="1"/>
    <col min="13" max="13" width="2.57421875" style="0" customWidth="1"/>
    <col min="14" max="14" width="8.8515625" style="0" customWidth="1"/>
  </cols>
  <sheetData>
    <row r="1" spans="3:14" ht="18.75" customHeight="1">
      <c r="C1" s="576"/>
      <c r="D1" s="577"/>
      <c r="E1" s="576"/>
      <c r="F1" s="577"/>
      <c r="G1" s="576"/>
      <c r="H1" s="577"/>
      <c r="I1" s="576"/>
      <c r="J1" s="577"/>
      <c r="K1" s="576"/>
      <c r="L1" s="577"/>
      <c r="N1" s="58" t="s">
        <v>149</v>
      </c>
    </row>
    <row r="2" spans="3:15" ht="30" customHeight="1">
      <c r="C2" s="581" t="s">
        <v>251</v>
      </c>
      <c r="D2" s="581"/>
      <c r="E2" s="581"/>
      <c r="F2" s="581"/>
      <c r="G2" s="581"/>
      <c r="H2" s="581"/>
      <c r="I2" s="581"/>
      <c r="J2" s="581"/>
      <c r="K2" s="581"/>
      <c r="L2" s="581"/>
      <c r="M2" s="581"/>
      <c r="N2" s="581"/>
      <c r="O2" s="4"/>
    </row>
    <row r="3" spans="3:14" ht="19.5" customHeight="1">
      <c r="C3" s="579" t="s">
        <v>301</v>
      </c>
      <c r="D3" s="580"/>
      <c r="E3" s="580"/>
      <c r="F3" s="580"/>
      <c r="G3" s="580"/>
      <c r="H3" s="580"/>
      <c r="I3" s="580"/>
      <c r="J3" s="580"/>
      <c r="K3" s="580"/>
      <c r="L3" s="580"/>
      <c r="M3" s="201"/>
      <c r="N3" s="202"/>
    </row>
    <row r="4" spans="3:14" ht="19.5" customHeight="1">
      <c r="C4" s="90"/>
      <c r="D4" s="578" t="s">
        <v>133</v>
      </c>
      <c r="E4" s="578"/>
      <c r="F4" s="578"/>
      <c r="G4" s="578"/>
      <c r="H4" s="578"/>
      <c r="I4" s="578"/>
      <c r="J4" s="578"/>
      <c r="K4" s="578"/>
      <c r="L4" s="578"/>
      <c r="M4" s="200"/>
      <c r="N4" s="142"/>
    </row>
    <row r="5" spans="3:14" ht="18" customHeight="1">
      <c r="C5" s="90"/>
      <c r="D5" s="569" t="s">
        <v>134</v>
      </c>
      <c r="E5" s="571" t="s">
        <v>272</v>
      </c>
      <c r="F5" s="573" t="s">
        <v>273</v>
      </c>
      <c r="G5" s="575" t="s">
        <v>135</v>
      </c>
      <c r="H5" s="575"/>
      <c r="I5" s="575"/>
      <c r="J5" s="575"/>
      <c r="K5" s="575"/>
      <c r="L5" s="575"/>
      <c r="M5" s="199"/>
      <c r="N5" s="203"/>
    </row>
    <row r="6" spans="3:14" ht="33" customHeight="1">
      <c r="C6" s="104"/>
      <c r="D6" s="570"/>
      <c r="E6" s="572"/>
      <c r="F6" s="574"/>
      <c r="G6" s="218" t="s">
        <v>282</v>
      </c>
      <c r="H6" s="205" t="s">
        <v>136</v>
      </c>
      <c r="I6" s="205" t="s">
        <v>111</v>
      </c>
      <c r="J6" s="205" t="s">
        <v>114</v>
      </c>
      <c r="K6" s="205" t="s">
        <v>139</v>
      </c>
      <c r="L6" s="205" t="s">
        <v>138</v>
      </c>
      <c r="M6" s="69"/>
      <c r="N6" s="204"/>
    </row>
    <row r="7" spans="3:14" ht="15" customHeight="1">
      <c r="C7" s="313" t="s">
        <v>272</v>
      </c>
      <c r="D7" s="427">
        <v>4722.861393776</v>
      </c>
      <c r="E7" s="427">
        <v>2993.654619035</v>
      </c>
      <c r="F7" s="428">
        <v>1729.206774741</v>
      </c>
      <c r="G7" s="428">
        <v>74.215990227</v>
      </c>
      <c r="H7" s="428">
        <v>180.76563165599998</v>
      </c>
      <c r="I7" s="428">
        <v>249.262971655</v>
      </c>
      <c r="J7" s="428">
        <v>59.874039234</v>
      </c>
      <c r="K7" s="428">
        <v>136.405976564</v>
      </c>
      <c r="L7" s="428">
        <v>350.639867505</v>
      </c>
      <c r="M7" s="248"/>
      <c r="N7" s="313" t="s">
        <v>272</v>
      </c>
    </row>
    <row r="8" spans="3:14" ht="15" customHeight="1">
      <c r="C8" s="76" t="s">
        <v>276</v>
      </c>
      <c r="D8" s="429">
        <v>4072.4862756949997</v>
      </c>
      <c r="E8" s="429">
        <v>2510.071032983</v>
      </c>
      <c r="F8" s="430">
        <v>1562.415242712</v>
      </c>
      <c r="G8" s="430">
        <v>60.741818162</v>
      </c>
      <c r="H8" s="430">
        <v>174.226253745</v>
      </c>
      <c r="I8" s="430">
        <v>239.848310378</v>
      </c>
      <c r="J8" s="430">
        <v>55.617850798</v>
      </c>
      <c r="K8" s="430">
        <v>101.832920535</v>
      </c>
      <c r="L8" s="430">
        <v>311.096549654</v>
      </c>
      <c r="M8" s="249"/>
      <c r="N8" s="76" t="s">
        <v>276</v>
      </c>
    </row>
    <row r="9" spans="1:14" ht="15" customHeight="1">
      <c r="A9" s="327"/>
      <c r="C9" s="314" t="s">
        <v>277</v>
      </c>
      <c r="D9" s="431">
        <v>650.375118081</v>
      </c>
      <c r="E9" s="431">
        <v>483.5835860520001</v>
      </c>
      <c r="F9" s="432">
        <v>166.79153202899988</v>
      </c>
      <c r="G9" s="432">
        <v>13.474172065000005</v>
      </c>
      <c r="H9" s="432">
        <v>6.539377910999974</v>
      </c>
      <c r="I9" s="432">
        <v>9.414661276999993</v>
      </c>
      <c r="J9" s="432">
        <v>4.256188436000002</v>
      </c>
      <c r="K9" s="432">
        <v>34.573056029000014</v>
      </c>
      <c r="L9" s="432">
        <v>39.54331785099998</v>
      </c>
      <c r="M9" s="250"/>
      <c r="N9" s="314" t="s">
        <v>277</v>
      </c>
    </row>
    <row r="10" spans="1:15" ht="15" customHeight="1">
      <c r="A10" s="276"/>
      <c r="B10" s="60"/>
      <c r="C10" s="49" t="s">
        <v>40</v>
      </c>
      <c r="D10" s="433">
        <v>338.12489752199997</v>
      </c>
      <c r="E10" s="433">
        <v>212.313942484</v>
      </c>
      <c r="F10" s="434">
        <v>125.810955038</v>
      </c>
      <c r="G10" s="435">
        <v>3.831990231</v>
      </c>
      <c r="H10" s="435">
        <v>8.843038198999999</v>
      </c>
      <c r="I10" s="435">
        <v>29.348053239</v>
      </c>
      <c r="J10" s="435">
        <v>7.697598577</v>
      </c>
      <c r="K10" s="435">
        <v>8.316113353</v>
      </c>
      <c r="L10" s="435">
        <v>14.684307852</v>
      </c>
      <c r="M10" s="219"/>
      <c r="N10" s="49" t="s">
        <v>40</v>
      </c>
      <c r="O10" s="276"/>
    </row>
    <row r="11" spans="2:14" ht="15" customHeight="1">
      <c r="B11" s="60"/>
      <c r="C11" s="76" t="s">
        <v>42</v>
      </c>
      <c r="D11" s="436">
        <v>26.346801208000002</v>
      </c>
      <c r="E11" s="436">
        <v>16.95326562</v>
      </c>
      <c r="F11" s="437">
        <v>9.393535588</v>
      </c>
      <c r="G11" s="438">
        <v>2.122413366</v>
      </c>
      <c r="H11" s="438">
        <v>0.211420856</v>
      </c>
      <c r="I11" s="438">
        <v>0.242723501</v>
      </c>
      <c r="J11" s="438">
        <v>0.084529087</v>
      </c>
      <c r="K11" s="438">
        <v>3.171045212</v>
      </c>
      <c r="L11" s="438">
        <v>0.968715557</v>
      </c>
      <c r="M11" s="220"/>
      <c r="N11" s="76" t="s">
        <v>42</v>
      </c>
    </row>
    <row r="12" spans="2:14" ht="15" customHeight="1">
      <c r="B12" s="60"/>
      <c r="C12" s="50" t="s">
        <v>44</v>
      </c>
      <c r="D12" s="439">
        <v>127.481338608</v>
      </c>
      <c r="E12" s="439">
        <v>98.50956587</v>
      </c>
      <c r="F12" s="440">
        <v>28.971772738</v>
      </c>
      <c r="G12" s="441">
        <v>1.1486431799999999</v>
      </c>
      <c r="H12" s="441">
        <v>1.198877446</v>
      </c>
      <c r="I12" s="441">
        <v>1.899625522</v>
      </c>
      <c r="J12" s="441">
        <v>1.024244649</v>
      </c>
      <c r="K12" s="441">
        <v>3.13250876</v>
      </c>
      <c r="L12" s="441">
        <v>10.528278594</v>
      </c>
      <c r="M12" s="221"/>
      <c r="N12" s="50" t="s">
        <v>44</v>
      </c>
    </row>
    <row r="13" spans="2:14" ht="15" customHeight="1">
      <c r="B13" s="60"/>
      <c r="C13" s="76" t="s">
        <v>48</v>
      </c>
      <c r="D13" s="436">
        <v>77.173229428</v>
      </c>
      <c r="E13" s="436">
        <v>53.620457759</v>
      </c>
      <c r="F13" s="437">
        <v>23.552771669</v>
      </c>
      <c r="G13" s="438">
        <v>0.883253675</v>
      </c>
      <c r="H13" s="438">
        <v>5.391460388</v>
      </c>
      <c r="I13" s="438">
        <v>1.992997743</v>
      </c>
      <c r="J13" s="438">
        <v>0.350332487</v>
      </c>
      <c r="K13" s="438">
        <v>1.29854832</v>
      </c>
      <c r="L13" s="438">
        <v>5.609126195</v>
      </c>
      <c r="M13" s="220"/>
      <c r="N13" s="76" t="s">
        <v>48</v>
      </c>
    </row>
    <row r="14" spans="2:14" ht="15" customHeight="1">
      <c r="B14" s="60"/>
      <c r="C14" s="50" t="s">
        <v>50</v>
      </c>
      <c r="D14" s="439">
        <v>947.626658483</v>
      </c>
      <c r="E14" s="439">
        <v>621.621654304</v>
      </c>
      <c r="F14" s="440">
        <v>326.005004179</v>
      </c>
      <c r="G14" s="441">
        <v>15.96968158</v>
      </c>
      <c r="H14" s="441">
        <v>54.935600372</v>
      </c>
      <c r="I14" s="441">
        <v>45.155870367</v>
      </c>
      <c r="J14" s="441">
        <v>13.962624683</v>
      </c>
      <c r="K14" s="441">
        <v>27.399209919</v>
      </c>
      <c r="L14" s="441">
        <v>69.064093285</v>
      </c>
      <c r="M14" s="221"/>
      <c r="N14" s="50" t="s">
        <v>50</v>
      </c>
    </row>
    <row r="15" spans="2:14" ht="15" customHeight="1">
      <c r="B15" s="60"/>
      <c r="C15" s="76" t="s">
        <v>52</v>
      </c>
      <c r="D15" s="436">
        <v>13.09989781</v>
      </c>
      <c r="E15" s="436">
        <v>10.704018862</v>
      </c>
      <c r="F15" s="437">
        <v>2.395878948</v>
      </c>
      <c r="G15" s="438">
        <v>0.05248885</v>
      </c>
      <c r="H15" s="438">
        <v>0.191777689</v>
      </c>
      <c r="I15" s="438">
        <v>0.175268288</v>
      </c>
      <c r="J15" s="438">
        <v>0.029058835</v>
      </c>
      <c r="K15" s="438">
        <v>0.820775391</v>
      </c>
      <c r="L15" s="438">
        <v>0.625228906</v>
      </c>
      <c r="M15" s="220"/>
      <c r="N15" s="76" t="s">
        <v>52</v>
      </c>
    </row>
    <row r="16" spans="2:14" ht="15" customHeight="1">
      <c r="B16" s="60"/>
      <c r="C16" s="50" t="s">
        <v>54</v>
      </c>
      <c r="D16" s="439">
        <v>69.024040077</v>
      </c>
      <c r="E16" s="439">
        <v>45.627197213</v>
      </c>
      <c r="F16" s="440">
        <v>23.396842864</v>
      </c>
      <c r="G16" s="441">
        <v>0.382222463</v>
      </c>
      <c r="H16" s="441">
        <v>2.6268868100000002</v>
      </c>
      <c r="I16" s="441">
        <v>10.164730713</v>
      </c>
      <c r="J16" s="441">
        <v>1.31187164</v>
      </c>
      <c r="K16" s="441">
        <v>0.149323822</v>
      </c>
      <c r="L16" s="441">
        <v>2.687770736</v>
      </c>
      <c r="M16" s="221"/>
      <c r="N16" s="50" t="s">
        <v>54</v>
      </c>
    </row>
    <row r="17" spans="2:14" ht="15" customHeight="1">
      <c r="B17" s="60"/>
      <c r="C17" s="76" t="s">
        <v>56</v>
      </c>
      <c r="D17" s="436">
        <v>43.574389353</v>
      </c>
      <c r="E17" s="436">
        <v>23.063140896</v>
      </c>
      <c r="F17" s="437">
        <v>20.511248457</v>
      </c>
      <c r="G17" s="438">
        <v>1.8288263660000001</v>
      </c>
      <c r="H17" s="438">
        <v>0.5413270430000001</v>
      </c>
      <c r="I17" s="438">
        <v>0.595310187</v>
      </c>
      <c r="J17" s="438">
        <v>0.248764486</v>
      </c>
      <c r="K17" s="438">
        <v>3.398976156</v>
      </c>
      <c r="L17" s="438">
        <v>2.551613122</v>
      </c>
      <c r="M17" s="220"/>
      <c r="N17" s="76" t="s">
        <v>56</v>
      </c>
    </row>
    <row r="18" spans="2:14" ht="15" customHeight="1">
      <c r="B18" s="60"/>
      <c r="C18" s="50" t="s">
        <v>58</v>
      </c>
      <c r="D18" s="439">
        <v>281.222104651</v>
      </c>
      <c r="E18" s="439">
        <v>170.836810548</v>
      </c>
      <c r="F18" s="440">
        <v>110.385294103</v>
      </c>
      <c r="G18" s="441">
        <v>4.896908733</v>
      </c>
      <c r="H18" s="441">
        <v>5.074852232</v>
      </c>
      <c r="I18" s="441">
        <v>10.181945505</v>
      </c>
      <c r="J18" s="441">
        <v>2.465817559</v>
      </c>
      <c r="K18" s="441">
        <v>3.33300702</v>
      </c>
      <c r="L18" s="441">
        <v>19.807742896</v>
      </c>
      <c r="M18" s="221"/>
      <c r="N18" s="50" t="s">
        <v>58</v>
      </c>
    </row>
    <row r="19" spans="2:14" ht="15" customHeight="1">
      <c r="B19" s="60"/>
      <c r="C19" s="76" t="s">
        <v>60</v>
      </c>
      <c r="D19" s="436">
        <v>516.812234678</v>
      </c>
      <c r="E19" s="436">
        <v>353.840901569</v>
      </c>
      <c r="F19" s="437">
        <v>162.971333109</v>
      </c>
      <c r="G19" s="438">
        <v>6.069787496</v>
      </c>
      <c r="H19" s="438">
        <v>18.030497866</v>
      </c>
      <c r="I19" s="438">
        <v>28.382467368</v>
      </c>
      <c r="J19" s="438">
        <v>4.410972762</v>
      </c>
      <c r="K19" s="438">
        <v>6.06347695</v>
      </c>
      <c r="L19" s="438">
        <v>27.621551724</v>
      </c>
      <c r="M19" s="220"/>
      <c r="N19" s="76" t="s">
        <v>60</v>
      </c>
    </row>
    <row r="20" spans="2:14" ht="15" customHeight="1">
      <c r="B20" s="60"/>
      <c r="C20" s="50" t="s">
        <v>105</v>
      </c>
      <c r="D20" s="439">
        <v>18.563625257</v>
      </c>
      <c r="E20" s="439">
        <v>14.427860988</v>
      </c>
      <c r="F20" s="440">
        <v>4.135764269</v>
      </c>
      <c r="G20" s="441">
        <v>0.747103993</v>
      </c>
      <c r="H20" s="441">
        <v>0.182126601</v>
      </c>
      <c r="I20" s="441">
        <v>0.164870638</v>
      </c>
      <c r="J20" s="441">
        <v>0.026180388</v>
      </c>
      <c r="K20" s="441">
        <v>0.432714372</v>
      </c>
      <c r="L20" s="441">
        <v>0.524678627</v>
      </c>
      <c r="M20" s="221"/>
      <c r="N20" s="50" t="s">
        <v>105</v>
      </c>
    </row>
    <row r="21" spans="2:14" ht="15" customHeight="1">
      <c r="B21" s="60"/>
      <c r="C21" s="76" t="s">
        <v>64</v>
      </c>
      <c r="D21" s="436">
        <v>370.484379245</v>
      </c>
      <c r="E21" s="436">
        <v>217.390390848</v>
      </c>
      <c r="F21" s="437">
        <v>153.093988397</v>
      </c>
      <c r="G21" s="438">
        <v>9.503990762</v>
      </c>
      <c r="H21" s="438">
        <v>11.712841945</v>
      </c>
      <c r="I21" s="438">
        <v>14.19511991</v>
      </c>
      <c r="J21" s="438">
        <v>3.121496687</v>
      </c>
      <c r="K21" s="438">
        <v>14.407957392</v>
      </c>
      <c r="L21" s="438">
        <v>28.232277393</v>
      </c>
      <c r="M21" s="220"/>
      <c r="N21" s="76" t="s">
        <v>64</v>
      </c>
    </row>
    <row r="22" spans="2:14" ht="15" customHeight="1">
      <c r="B22" s="60"/>
      <c r="C22" s="50" t="s">
        <v>46</v>
      </c>
      <c r="D22" s="439">
        <v>5.0453054</v>
      </c>
      <c r="E22" s="439">
        <v>3.714219413</v>
      </c>
      <c r="F22" s="440">
        <v>1.331085987</v>
      </c>
      <c r="G22" s="441">
        <v>0.031718627</v>
      </c>
      <c r="H22" s="441">
        <v>0.10546257</v>
      </c>
      <c r="I22" s="441">
        <v>0.047191708</v>
      </c>
      <c r="J22" s="441">
        <v>0.053437868</v>
      </c>
      <c r="K22" s="441">
        <v>0.120799585</v>
      </c>
      <c r="L22" s="441">
        <v>0.23845416</v>
      </c>
      <c r="M22" s="221"/>
      <c r="N22" s="50" t="s">
        <v>46</v>
      </c>
    </row>
    <row r="23" spans="2:14" ht="15" customHeight="1">
      <c r="B23" s="60"/>
      <c r="C23" s="76" t="s">
        <v>68</v>
      </c>
      <c r="D23" s="436">
        <v>13.057492016000001</v>
      </c>
      <c r="E23" s="436">
        <v>10.365795643</v>
      </c>
      <c r="F23" s="437">
        <v>2.691696373</v>
      </c>
      <c r="G23" s="438">
        <v>0.083106352</v>
      </c>
      <c r="H23" s="438">
        <v>0.159503106</v>
      </c>
      <c r="I23" s="438">
        <v>0.087815732</v>
      </c>
      <c r="J23" s="438">
        <v>0.020587848</v>
      </c>
      <c r="K23" s="438">
        <v>1.092146637</v>
      </c>
      <c r="L23" s="438">
        <v>0.416512613</v>
      </c>
      <c r="M23" s="220"/>
      <c r="N23" s="76" t="s">
        <v>68</v>
      </c>
    </row>
    <row r="24" spans="2:14" ht="15" customHeight="1">
      <c r="B24" s="60"/>
      <c r="C24" s="50" t="s">
        <v>70</v>
      </c>
      <c r="D24" s="439">
        <v>25.399457763</v>
      </c>
      <c r="E24" s="439">
        <v>17.198741462</v>
      </c>
      <c r="F24" s="440">
        <v>8.200716301</v>
      </c>
      <c r="G24" s="441">
        <v>0.14976162799999998</v>
      </c>
      <c r="H24" s="441">
        <v>0.359850789</v>
      </c>
      <c r="I24" s="441">
        <v>0.358195678</v>
      </c>
      <c r="J24" s="441">
        <v>0.038455331</v>
      </c>
      <c r="K24" s="441">
        <v>4.137728402</v>
      </c>
      <c r="L24" s="441">
        <v>0.725342889</v>
      </c>
      <c r="M24" s="221"/>
      <c r="N24" s="50" t="s">
        <v>70</v>
      </c>
    </row>
    <row r="25" spans="2:14" ht="15" customHeight="1">
      <c r="B25" s="60"/>
      <c r="C25" s="76" t="s">
        <v>72</v>
      </c>
      <c r="D25" s="436">
        <v>21.039044873</v>
      </c>
      <c r="E25" s="436">
        <v>15.204927567</v>
      </c>
      <c r="F25" s="437">
        <v>5.834117306</v>
      </c>
      <c r="G25" s="438">
        <v>0.034911998</v>
      </c>
      <c r="H25" s="438">
        <v>0.12250139900000001</v>
      </c>
      <c r="I25" s="438">
        <v>1.767093253</v>
      </c>
      <c r="J25" s="438">
        <v>0.223731044</v>
      </c>
      <c r="K25" s="438">
        <v>0.006933129</v>
      </c>
      <c r="L25" s="438">
        <v>2.438257812</v>
      </c>
      <c r="M25" s="220"/>
      <c r="N25" s="76" t="s">
        <v>72</v>
      </c>
    </row>
    <row r="26" spans="2:14" ht="15" customHeight="1">
      <c r="B26" s="60"/>
      <c r="C26" s="50" t="s">
        <v>66</v>
      </c>
      <c r="D26" s="439">
        <v>82.947302181</v>
      </c>
      <c r="E26" s="439">
        <v>63.520175405</v>
      </c>
      <c r="F26" s="440">
        <v>19.427126776</v>
      </c>
      <c r="G26" s="441">
        <v>1.479840281</v>
      </c>
      <c r="H26" s="441">
        <v>0.567180433</v>
      </c>
      <c r="I26" s="441">
        <v>1.576941866</v>
      </c>
      <c r="J26" s="441">
        <v>1.147926037</v>
      </c>
      <c r="K26" s="441">
        <v>3.282391849</v>
      </c>
      <c r="L26" s="441">
        <v>5.150148902</v>
      </c>
      <c r="M26" s="221"/>
      <c r="N26" s="50" t="s">
        <v>66</v>
      </c>
    </row>
    <row r="27" spans="2:14" ht="15" customHeight="1">
      <c r="B27" s="60"/>
      <c r="C27" s="76" t="s">
        <v>74</v>
      </c>
      <c r="D27" s="436">
        <v>5.219580434</v>
      </c>
      <c r="E27" s="436">
        <v>3.410327835</v>
      </c>
      <c r="F27" s="437">
        <v>1.809252599</v>
      </c>
      <c r="G27" s="438">
        <v>0.124639535</v>
      </c>
      <c r="H27" s="438">
        <v>0.047653748</v>
      </c>
      <c r="I27" s="438">
        <v>0.182543532</v>
      </c>
      <c r="J27" s="438">
        <v>0.069403955</v>
      </c>
      <c r="K27" s="438">
        <v>0.073007261</v>
      </c>
      <c r="L27" s="438">
        <v>0.212652044</v>
      </c>
      <c r="M27" s="220"/>
      <c r="N27" s="76" t="s">
        <v>74</v>
      </c>
    </row>
    <row r="28" spans="2:14" ht="15" customHeight="1">
      <c r="B28" s="60"/>
      <c r="C28" s="50" t="s">
        <v>76</v>
      </c>
      <c r="D28" s="439">
        <v>462.55045501</v>
      </c>
      <c r="E28" s="439">
        <v>212.444834812</v>
      </c>
      <c r="F28" s="440">
        <v>250.105620198</v>
      </c>
      <c r="G28" s="441">
        <v>3.6754261820000003</v>
      </c>
      <c r="H28" s="441">
        <v>19.61313172</v>
      </c>
      <c r="I28" s="441">
        <v>36.911409714</v>
      </c>
      <c r="J28" s="441">
        <v>10.474228144</v>
      </c>
      <c r="K28" s="441">
        <v>18.371311708</v>
      </c>
      <c r="L28" s="441">
        <v>66.824088887</v>
      </c>
      <c r="M28" s="221"/>
      <c r="N28" s="50" t="s">
        <v>76</v>
      </c>
    </row>
    <row r="29" spans="2:14" ht="15" customHeight="1">
      <c r="B29" s="60"/>
      <c r="C29" s="76" t="s">
        <v>38</v>
      </c>
      <c r="D29" s="436">
        <v>140.699153152</v>
      </c>
      <c r="E29" s="436">
        <v>108.009038198</v>
      </c>
      <c r="F29" s="437">
        <v>32.690114954</v>
      </c>
      <c r="G29" s="438">
        <v>1.9153563340000002</v>
      </c>
      <c r="H29" s="438">
        <v>8.467080522</v>
      </c>
      <c r="I29" s="438">
        <v>3.548817286</v>
      </c>
      <c r="J29" s="438">
        <v>0.859718595</v>
      </c>
      <c r="K29" s="438">
        <v>2.173278014</v>
      </c>
      <c r="L29" s="438">
        <v>5.266243603</v>
      </c>
      <c r="M29" s="220"/>
      <c r="N29" s="76" t="s">
        <v>38</v>
      </c>
    </row>
    <row r="30" spans="2:14" ht="15" customHeight="1">
      <c r="B30" s="60"/>
      <c r="C30" s="50" t="s">
        <v>77</v>
      </c>
      <c r="D30" s="439">
        <v>177.18201406100002</v>
      </c>
      <c r="E30" s="439">
        <v>125.324773139</v>
      </c>
      <c r="F30" s="440">
        <v>51.857240922</v>
      </c>
      <c r="G30" s="441">
        <v>2.228514534</v>
      </c>
      <c r="H30" s="441">
        <v>2.283078817</v>
      </c>
      <c r="I30" s="441">
        <v>3.210744277</v>
      </c>
      <c r="J30" s="441">
        <v>1.122003428</v>
      </c>
      <c r="K30" s="441">
        <v>12.618041532</v>
      </c>
      <c r="L30" s="441">
        <v>13.086951674</v>
      </c>
      <c r="M30" s="221"/>
      <c r="N30" s="50" t="s">
        <v>77</v>
      </c>
    </row>
    <row r="31" spans="2:14" ht="15" customHeight="1">
      <c r="B31" s="60"/>
      <c r="C31" s="76" t="s">
        <v>79</v>
      </c>
      <c r="D31" s="436">
        <v>60.310200490999996</v>
      </c>
      <c r="E31" s="436">
        <v>46.151612742</v>
      </c>
      <c r="F31" s="437">
        <v>14.158587749</v>
      </c>
      <c r="G31" s="438">
        <v>0.485263361</v>
      </c>
      <c r="H31" s="438">
        <v>0.357602463</v>
      </c>
      <c r="I31" s="438">
        <v>0.96616657</v>
      </c>
      <c r="J31" s="438">
        <v>0.271329978</v>
      </c>
      <c r="K31" s="438">
        <v>0.636910673</v>
      </c>
      <c r="L31" s="438">
        <v>1.777578586</v>
      </c>
      <c r="M31" s="220"/>
      <c r="N31" s="76" t="s">
        <v>79</v>
      </c>
    </row>
    <row r="32" spans="2:14" ht="15" customHeight="1">
      <c r="B32" s="60"/>
      <c r="C32" s="50" t="s">
        <v>81</v>
      </c>
      <c r="D32" s="439">
        <v>62.978025414</v>
      </c>
      <c r="E32" s="439">
        <v>48.586313345</v>
      </c>
      <c r="F32" s="440">
        <v>14.391712069</v>
      </c>
      <c r="G32" s="441">
        <v>2.7864975039999997</v>
      </c>
      <c r="H32" s="441">
        <v>0.526804048</v>
      </c>
      <c r="I32" s="441">
        <v>0.679441549</v>
      </c>
      <c r="J32" s="441">
        <v>0.292379661</v>
      </c>
      <c r="K32" s="441">
        <v>2.002403208</v>
      </c>
      <c r="L32" s="441">
        <v>2.887412784</v>
      </c>
      <c r="M32" s="221"/>
      <c r="N32" s="50" t="s">
        <v>81</v>
      </c>
    </row>
    <row r="33" spans="2:14" ht="14.25" customHeight="1">
      <c r="B33" s="60"/>
      <c r="C33" s="76" t="s">
        <v>83</v>
      </c>
      <c r="D33" s="436">
        <v>26.887350073</v>
      </c>
      <c r="E33" s="436">
        <v>18.811766916</v>
      </c>
      <c r="F33" s="437">
        <v>8.075583157</v>
      </c>
      <c r="G33" s="438">
        <v>1.753494538</v>
      </c>
      <c r="H33" s="438">
        <v>0.352600359</v>
      </c>
      <c r="I33" s="438">
        <v>0.407162576</v>
      </c>
      <c r="J33" s="438">
        <v>0.076826696</v>
      </c>
      <c r="K33" s="438">
        <v>0.256473694</v>
      </c>
      <c r="L33" s="438">
        <v>1.45877059</v>
      </c>
      <c r="M33" s="220"/>
      <c r="N33" s="76" t="s">
        <v>83</v>
      </c>
    </row>
    <row r="34" spans="2:14" ht="15" customHeight="1">
      <c r="B34" s="60"/>
      <c r="C34" s="50" t="s">
        <v>87</v>
      </c>
      <c r="D34" s="439">
        <v>66.166927856</v>
      </c>
      <c r="E34" s="439">
        <v>52.056761554</v>
      </c>
      <c r="F34" s="440">
        <v>14.110166302</v>
      </c>
      <c r="G34" s="441">
        <v>0.765949677</v>
      </c>
      <c r="H34" s="441">
        <v>0.353041449</v>
      </c>
      <c r="I34" s="441">
        <v>0.38213641</v>
      </c>
      <c r="J34" s="441">
        <v>0.271154653</v>
      </c>
      <c r="K34" s="441">
        <v>3.433020126</v>
      </c>
      <c r="L34" s="441">
        <v>2.720170511</v>
      </c>
      <c r="M34" s="221"/>
      <c r="N34" s="50" t="s">
        <v>87</v>
      </c>
    </row>
    <row r="35" spans="2:14" ht="15" customHeight="1">
      <c r="B35" s="60"/>
      <c r="C35" s="76" t="s">
        <v>62</v>
      </c>
      <c r="D35" s="436">
        <v>54.487564959</v>
      </c>
      <c r="E35" s="436">
        <v>39.757258865</v>
      </c>
      <c r="F35" s="437">
        <v>14.730306094</v>
      </c>
      <c r="G35" s="438">
        <v>0.292403384</v>
      </c>
      <c r="H35" s="438">
        <v>1.238049953</v>
      </c>
      <c r="I35" s="438">
        <v>1.315311209</v>
      </c>
      <c r="J35" s="438">
        <v>0.27166305</v>
      </c>
      <c r="K35" s="438">
        <v>5.95362386</v>
      </c>
      <c r="L35" s="438">
        <v>1.960176332</v>
      </c>
      <c r="M35" s="220"/>
      <c r="N35" s="76" t="s">
        <v>62</v>
      </c>
    </row>
    <row r="36" spans="2:14" ht="15" customHeight="1">
      <c r="B36" s="60"/>
      <c r="C36" s="50" t="s">
        <v>85</v>
      </c>
      <c r="D36" s="439">
        <v>124.80705919100001</v>
      </c>
      <c r="E36" s="439">
        <v>87.356719326</v>
      </c>
      <c r="F36" s="440">
        <v>37.450339865</v>
      </c>
      <c r="G36" s="441">
        <v>1.2027189260000002</v>
      </c>
      <c r="H36" s="441">
        <v>10.759848276</v>
      </c>
      <c r="I36" s="441">
        <v>3.431781603</v>
      </c>
      <c r="J36" s="441">
        <v>1.353396831</v>
      </c>
      <c r="K36" s="441">
        <v>4.201694812</v>
      </c>
      <c r="L36" s="441">
        <v>7.413911973</v>
      </c>
      <c r="M36" s="221"/>
      <c r="N36" s="50" t="s">
        <v>85</v>
      </c>
    </row>
    <row r="37" spans="2:14" ht="15" customHeight="1">
      <c r="B37" s="60"/>
      <c r="C37" s="78" t="s">
        <v>89</v>
      </c>
      <c r="D37" s="442">
        <v>564.550864582</v>
      </c>
      <c r="E37" s="442">
        <v>302.832145852</v>
      </c>
      <c r="F37" s="443">
        <v>261.71871873</v>
      </c>
      <c r="G37" s="444">
        <v>9.769076671</v>
      </c>
      <c r="H37" s="444">
        <v>26.511534556999997</v>
      </c>
      <c r="I37" s="444">
        <v>51.891235711</v>
      </c>
      <c r="J37" s="444">
        <v>8.594304275</v>
      </c>
      <c r="K37" s="444">
        <v>6.122555407</v>
      </c>
      <c r="L37" s="444">
        <v>55.157809258</v>
      </c>
      <c r="M37" s="274"/>
      <c r="N37" s="78" t="s">
        <v>89</v>
      </c>
    </row>
    <row r="38" spans="3:14" ht="12.75" customHeight="1">
      <c r="C38" s="5" t="s">
        <v>155</v>
      </c>
      <c r="D38" s="21"/>
      <c r="E38" s="21"/>
      <c r="F38" s="21"/>
      <c r="G38" s="21"/>
      <c r="H38" s="21"/>
      <c r="I38" s="21"/>
      <c r="J38" s="21"/>
      <c r="K38" s="21"/>
      <c r="L38" s="21"/>
      <c r="M38" s="21"/>
      <c r="N38" s="5"/>
    </row>
    <row r="39" spans="3:14" ht="12.75" customHeight="1">
      <c r="C39" s="5" t="s">
        <v>154</v>
      </c>
      <c r="D39" s="21"/>
      <c r="E39" s="21"/>
      <c r="F39" s="21"/>
      <c r="G39" s="21"/>
      <c r="H39" s="21"/>
      <c r="I39" s="21"/>
      <c r="J39" s="21"/>
      <c r="K39" s="21"/>
      <c r="L39" s="21"/>
      <c r="M39" s="21"/>
      <c r="N39" s="5"/>
    </row>
    <row r="40" spans="3:14" ht="12.75" customHeight="1">
      <c r="C40" s="70" t="s">
        <v>281</v>
      </c>
      <c r="D40" s="21"/>
      <c r="E40" s="21"/>
      <c r="F40" s="21"/>
      <c r="G40" s="21"/>
      <c r="H40" s="21"/>
      <c r="I40" s="21"/>
      <c r="J40" s="21"/>
      <c r="K40" s="21"/>
      <c r="L40" s="21"/>
      <c r="M40" s="21"/>
      <c r="N40" s="64"/>
    </row>
    <row r="41" spans="3:14" ht="12.75">
      <c r="C41" s="70" t="s">
        <v>269</v>
      </c>
      <c r="D41" s="21"/>
      <c r="E41" s="21"/>
      <c r="F41" s="21"/>
      <c r="G41" s="21"/>
      <c r="H41" s="21"/>
      <c r="I41" s="21"/>
      <c r="J41" s="21"/>
      <c r="K41" s="21"/>
      <c r="L41" s="21"/>
      <c r="M41" s="21"/>
      <c r="N41" s="70"/>
    </row>
    <row r="43" spans="4:12" ht="12.75">
      <c r="D43" s="276"/>
      <c r="E43" s="276"/>
      <c r="F43" s="276"/>
      <c r="G43" s="276"/>
      <c r="H43" s="276"/>
      <c r="I43" s="276"/>
      <c r="J43" s="276"/>
      <c r="K43" s="276"/>
      <c r="L43" s="276"/>
    </row>
  </sheetData>
  <sheetProtection/>
  <mergeCells count="12">
    <mergeCell ref="E1:F1"/>
    <mergeCell ref="G1:H1"/>
    <mergeCell ref="D5:D6"/>
    <mergeCell ref="E5:E6"/>
    <mergeCell ref="F5:F6"/>
    <mergeCell ref="G5:L5"/>
    <mergeCell ref="C1:D1"/>
    <mergeCell ref="D4:L4"/>
    <mergeCell ref="I1:J1"/>
    <mergeCell ref="K1:L1"/>
    <mergeCell ref="C3:L3"/>
    <mergeCell ref="C2:N2"/>
  </mergeCells>
  <printOptions horizontalCentered="1"/>
  <pageMargins left="0.6692913385826772" right="0.6692913385826772"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2"/>
  <dimension ref="B1:N43"/>
  <sheetViews>
    <sheetView zoomScalePageLayoutView="0" workbookViewId="0" topLeftCell="E1">
      <selection activeCell="V23" sqref="V23"/>
    </sheetView>
  </sheetViews>
  <sheetFormatPr defaultColWidth="9.140625" defaultRowHeight="12.75"/>
  <cols>
    <col min="2" max="2" width="6.28125" style="0" customWidth="1"/>
    <col min="3" max="3" width="4.00390625" style="0" customWidth="1"/>
    <col min="4" max="4" width="9.7109375" style="0" customWidth="1"/>
    <col min="5" max="12" width="8.7109375" style="0" customWidth="1"/>
    <col min="13" max="13" width="1.7109375" style="0" customWidth="1"/>
    <col min="14" max="14" width="5.8515625" style="0" customWidth="1"/>
    <col min="15" max="15" width="9.140625" style="0" customWidth="1"/>
  </cols>
  <sheetData>
    <row r="1" spans="3:14" ht="14.25" customHeight="1">
      <c r="C1" s="577"/>
      <c r="D1" s="577"/>
      <c r="E1" s="57"/>
      <c r="F1" s="56"/>
      <c r="G1" s="56"/>
      <c r="H1" s="56"/>
      <c r="I1" s="56"/>
      <c r="J1" s="56"/>
      <c r="K1" s="56"/>
      <c r="N1" s="58" t="s">
        <v>150</v>
      </c>
    </row>
    <row r="2" spans="3:14" ht="30" customHeight="1">
      <c r="C2" s="581" t="s">
        <v>251</v>
      </c>
      <c r="D2" s="581"/>
      <c r="E2" s="581"/>
      <c r="F2" s="581"/>
      <c r="G2" s="581"/>
      <c r="H2" s="581"/>
      <c r="I2" s="581"/>
      <c r="J2" s="581"/>
      <c r="K2" s="581"/>
      <c r="L2" s="581"/>
      <c r="M2" s="581"/>
      <c r="N2" s="581"/>
    </row>
    <row r="3" spans="3:14" ht="19.5" customHeight="1">
      <c r="C3" s="579" t="s">
        <v>301</v>
      </c>
      <c r="D3" s="580"/>
      <c r="E3" s="580"/>
      <c r="F3" s="580"/>
      <c r="G3" s="580"/>
      <c r="H3" s="580"/>
      <c r="I3" s="580"/>
      <c r="J3" s="580"/>
      <c r="K3" s="580"/>
      <c r="L3" s="580"/>
      <c r="M3" s="201"/>
      <c r="N3" s="202"/>
    </row>
    <row r="4" spans="3:14" ht="19.5" customHeight="1">
      <c r="C4" s="90"/>
      <c r="D4" s="578" t="s">
        <v>137</v>
      </c>
      <c r="E4" s="578"/>
      <c r="F4" s="578"/>
      <c r="G4" s="578"/>
      <c r="H4" s="578"/>
      <c r="I4" s="578"/>
      <c r="J4" s="578"/>
      <c r="K4" s="578"/>
      <c r="L4" s="578"/>
      <c r="M4" s="200"/>
      <c r="N4" s="142"/>
    </row>
    <row r="5" spans="3:14" ht="18" customHeight="1">
      <c r="C5" s="90"/>
      <c r="D5" s="569" t="s">
        <v>134</v>
      </c>
      <c r="E5" s="571" t="s">
        <v>272</v>
      </c>
      <c r="F5" s="573" t="s">
        <v>273</v>
      </c>
      <c r="G5" s="575" t="s">
        <v>135</v>
      </c>
      <c r="H5" s="575"/>
      <c r="I5" s="575"/>
      <c r="J5" s="575"/>
      <c r="K5" s="575"/>
      <c r="L5" s="575"/>
      <c r="M5" s="199"/>
      <c r="N5" s="203"/>
    </row>
    <row r="6" spans="3:14" ht="33" customHeight="1">
      <c r="C6" s="104"/>
      <c r="D6" s="570"/>
      <c r="E6" s="572"/>
      <c r="F6" s="574"/>
      <c r="G6" s="218" t="s">
        <v>280</v>
      </c>
      <c r="H6" s="205" t="s">
        <v>136</v>
      </c>
      <c r="I6" s="205" t="s">
        <v>111</v>
      </c>
      <c r="J6" s="205" t="s">
        <v>114</v>
      </c>
      <c r="K6" s="205" t="s">
        <v>139</v>
      </c>
      <c r="L6" s="205" t="s">
        <v>138</v>
      </c>
      <c r="M6" s="69"/>
      <c r="N6" s="204"/>
    </row>
    <row r="7" spans="3:14" ht="15" customHeight="1">
      <c r="C7" s="313" t="s">
        <v>272</v>
      </c>
      <c r="D7" s="427">
        <v>4857.473788740001</v>
      </c>
      <c r="E7" s="427">
        <v>3068.31961799</v>
      </c>
      <c r="F7" s="428">
        <v>1789.15417075</v>
      </c>
      <c r="G7" s="445">
        <v>97.629305462</v>
      </c>
      <c r="H7" s="445">
        <v>203.132617662</v>
      </c>
      <c r="I7" s="445">
        <v>371.295324143</v>
      </c>
      <c r="J7" s="445">
        <v>56.533230893</v>
      </c>
      <c r="K7" s="445">
        <v>73.737434903</v>
      </c>
      <c r="L7" s="445">
        <v>170.357166484</v>
      </c>
      <c r="M7" s="248"/>
      <c r="N7" s="313" t="s">
        <v>272</v>
      </c>
    </row>
    <row r="8" spans="3:14" ht="15" customHeight="1">
      <c r="C8" s="76" t="s">
        <v>276</v>
      </c>
      <c r="D8" s="429">
        <v>4211.532480234</v>
      </c>
      <c r="E8" s="429">
        <v>2560.208400164</v>
      </c>
      <c r="F8" s="430">
        <v>1651.32408007</v>
      </c>
      <c r="G8" s="446">
        <v>78.50532147</v>
      </c>
      <c r="H8" s="446">
        <v>190.65010059400004</v>
      </c>
      <c r="I8" s="446">
        <v>356.084496114</v>
      </c>
      <c r="J8" s="446">
        <v>54.058849594</v>
      </c>
      <c r="K8" s="446">
        <v>55.071854334</v>
      </c>
      <c r="L8" s="446">
        <v>162.74742179</v>
      </c>
      <c r="M8" s="249"/>
      <c r="N8" s="76" t="s">
        <v>276</v>
      </c>
    </row>
    <row r="9" spans="2:14" ht="15" customHeight="1">
      <c r="B9" s="327"/>
      <c r="C9" s="314" t="s">
        <v>277</v>
      </c>
      <c r="D9" s="429">
        <v>645.941308506</v>
      </c>
      <c r="E9" s="429">
        <v>508.11121782600003</v>
      </c>
      <c r="F9" s="432">
        <v>137.83009068</v>
      </c>
      <c r="G9" s="447">
        <v>19.123983992000007</v>
      </c>
      <c r="H9" s="447">
        <v>12.482517067999964</v>
      </c>
      <c r="I9" s="447">
        <v>15.210828029000027</v>
      </c>
      <c r="J9" s="447">
        <v>2.474381299000001</v>
      </c>
      <c r="K9" s="447">
        <v>18.665580568999992</v>
      </c>
      <c r="L9" s="447">
        <v>7.609744694</v>
      </c>
      <c r="M9" s="250"/>
      <c r="N9" s="314" t="s">
        <v>277</v>
      </c>
    </row>
    <row r="10" spans="3:14" ht="15" customHeight="1">
      <c r="C10" s="49" t="s">
        <v>40</v>
      </c>
      <c r="D10" s="433">
        <v>357.737192276</v>
      </c>
      <c r="E10" s="433">
        <v>257.088027992</v>
      </c>
      <c r="F10" s="478">
        <v>100.649164284</v>
      </c>
      <c r="G10" s="479">
        <v>4.899035188999999</v>
      </c>
      <c r="H10" s="435">
        <v>6.565667996</v>
      </c>
      <c r="I10" s="435">
        <v>21.452500271</v>
      </c>
      <c r="J10" s="435">
        <v>3.309703018</v>
      </c>
      <c r="K10" s="435">
        <v>3.03776257</v>
      </c>
      <c r="L10" s="435">
        <v>6.775520999</v>
      </c>
      <c r="M10" s="219"/>
      <c r="N10" s="49" t="s">
        <v>40</v>
      </c>
    </row>
    <row r="11" spans="3:14" ht="15" customHeight="1">
      <c r="C11" s="76" t="s">
        <v>42</v>
      </c>
      <c r="D11" s="436">
        <v>22.877623837</v>
      </c>
      <c r="E11" s="436">
        <v>14.852924614</v>
      </c>
      <c r="F11" s="437">
        <v>8.024699223</v>
      </c>
      <c r="G11" s="438">
        <v>2.781095442</v>
      </c>
      <c r="H11" s="438">
        <v>0.11464950199999999</v>
      </c>
      <c r="I11" s="438">
        <v>0.367204134</v>
      </c>
      <c r="J11" s="438">
        <v>0.038723087</v>
      </c>
      <c r="K11" s="438">
        <v>0.400636324</v>
      </c>
      <c r="L11" s="438">
        <v>0.536622311</v>
      </c>
      <c r="M11" s="220"/>
      <c r="N11" s="76" t="s">
        <v>42</v>
      </c>
    </row>
    <row r="12" spans="3:14" ht="15" customHeight="1">
      <c r="C12" s="50" t="s">
        <v>44</v>
      </c>
      <c r="D12" s="439">
        <v>142.36408859</v>
      </c>
      <c r="E12" s="439">
        <v>118.560319832</v>
      </c>
      <c r="F12" s="440">
        <v>23.803768758</v>
      </c>
      <c r="G12" s="441">
        <v>2.312694279</v>
      </c>
      <c r="H12" s="441">
        <v>2.89797484</v>
      </c>
      <c r="I12" s="441">
        <v>3.37426641</v>
      </c>
      <c r="J12" s="441">
        <v>0.782395133</v>
      </c>
      <c r="K12" s="441">
        <v>2.889473205</v>
      </c>
      <c r="L12" s="441">
        <v>1.671456207</v>
      </c>
      <c r="M12" s="221"/>
      <c r="N12" s="50" t="s">
        <v>44</v>
      </c>
    </row>
    <row r="13" spans="3:14" ht="15" customHeight="1">
      <c r="C13" s="76" t="s">
        <v>48</v>
      </c>
      <c r="D13" s="436">
        <v>86.06029215999999</v>
      </c>
      <c r="E13" s="436">
        <v>52.791265493</v>
      </c>
      <c r="F13" s="437">
        <v>33.269026667</v>
      </c>
      <c r="G13" s="438">
        <v>0.8296203259999999</v>
      </c>
      <c r="H13" s="438">
        <v>6.513691053</v>
      </c>
      <c r="I13" s="438">
        <v>7.219661699</v>
      </c>
      <c r="J13" s="438">
        <v>1.654097944</v>
      </c>
      <c r="K13" s="438">
        <v>0.74493124</v>
      </c>
      <c r="L13" s="438">
        <v>3.587730407</v>
      </c>
      <c r="M13" s="220"/>
      <c r="N13" s="76" t="s">
        <v>48</v>
      </c>
    </row>
    <row r="14" spans="3:14" ht="15" customHeight="1">
      <c r="C14" s="50" t="s">
        <v>50</v>
      </c>
      <c r="D14" s="439">
        <v>1195.8223772669999</v>
      </c>
      <c r="E14" s="439">
        <v>692.808216229</v>
      </c>
      <c r="F14" s="440">
        <v>503.014161038</v>
      </c>
      <c r="G14" s="441">
        <v>25.722035466999998</v>
      </c>
      <c r="H14" s="441">
        <v>58.011947382</v>
      </c>
      <c r="I14" s="441">
        <v>114.509729428</v>
      </c>
      <c r="J14" s="441">
        <v>17.263697759</v>
      </c>
      <c r="K14" s="441">
        <v>21.671962643</v>
      </c>
      <c r="L14" s="441">
        <v>71.918204131</v>
      </c>
      <c r="M14" s="221"/>
      <c r="N14" s="50" t="s">
        <v>50</v>
      </c>
    </row>
    <row r="15" spans="3:14" ht="15" customHeight="1">
      <c r="C15" s="76" t="s">
        <v>52</v>
      </c>
      <c r="D15" s="436">
        <v>11.569192684</v>
      </c>
      <c r="E15" s="436">
        <v>8.689678381</v>
      </c>
      <c r="F15" s="437">
        <v>2.879514303</v>
      </c>
      <c r="G15" s="438">
        <v>0.106866323</v>
      </c>
      <c r="H15" s="438">
        <v>0.545790307</v>
      </c>
      <c r="I15" s="438">
        <v>0.363197844</v>
      </c>
      <c r="J15" s="438">
        <v>0.064224219</v>
      </c>
      <c r="K15" s="438">
        <v>0.772706951</v>
      </c>
      <c r="L15" s="438">
        <v>0.135565771</v>
      </c>
      <c r="M15" s="220"/>
      <c r="N15" s="76" t="s">
        <v>52</v>
      </c>
    </row>
    <row r="16" spans="3:14" ht="15" customHeight="1">
      <c r="C16" s="50" t="s">
        <v>54</v>
      </c>
      <c r="D16" s="439">
        <v>111.70377018900001</v>
      </c>
      <c r="E16" s="439">
        <v>59.321415493</v>
      </c>
      <c r="F16" s="440">
        <v>52.382354696</v>
      </c>
      <c r="G16" s="441">
        <v>0.713179986</v>
      </c>
      <c r="H16" s="441">
        <v>6.493586283000001</v>
      </c>
      <c r="I16" s="441">
        <v>26.78435067</v>
      </c>
      <c r="J16" s="441">
        <v>3.849431936</v>
      </c>
      <c r="K16" s="441">
        <v>0.36588264</v>
      </c>
      <c r="L16" s="441">
        <v>1.649656343</v>
      </c>
      <c r="M16" s="221"/>
      <c r="N16" s="50" t="s">
        <v>54</v>
      </c>
    </row>
    <row r="17" spans="3:14" ht="15" customHeight="1">
      <c r="C17" s="76" t="s">
        <v>56</v>
      </c>
      <c r="D17" s="436">
        <v>25.890224508</v>
      </c>
      <c r="E17" s="436">
        <v>14.037085565</v>
      </c>
      <c r="F17" s="437">
        <v>11.853138943</v>
      </c>
      <c r="G17" s="438">
        <v>2.9729265910000002</v>
      </c>
      <c r="H17" s="438">
        <v>0.18663606800000002</v>
      </c>
      <c r="I17" s="438">
        <v>1.246340296</v>
      </c>
      <c r="J17" s="438">
        <v>0.061348777</v>
      </c>
      <c r="K17" s="438">
        <v>0.213081393</v>
      </c>
      <c r="L17" s="438">
        <v>0.228018242</v>
      </c>
      <c r="M17" s="220"/>
      <c r="N17" s="76" t="s">
        <v>56</v>
      </c>
    </row>
    <row r="18" spans="3:14" ht="15" customHeight="1">
      <c r="C18" s="50" t="s">
        <v>58</v>
      </c>
      <c r="D18" s="439">
        <v>254.59944529900002</v>
      </c>
      <c r="E18" s="439">
        <v>165.643708486</v>
      </c>
      <c r="F18" s="440">
        <v>88.955736813</v>
      </c>
      <c r="G18" s="441">
        <v>5.379500881</v>
      </c>
      <c r="H18" s="441">
        <v>4.882234732</v>
      </c>
      <c r="I18" s="441">
        <v>11.497341642</v>
      </c>
      <c r="J18" s="441">
        <v>2.469059253</v>
      </c>
      <c r="K18" s="441">
        <v>1.669579454</v>
      </c>
      <c r="L18" s="441">
        <v>4.381445982</v>
      </c>
      <c r="M18" s="221"/>
      <c r="N18" s="50" t="s">
        <v>58</v>
      </c>
    </row>
    <row r="19" spans="3:14" ht="15" customHeight="1">
      <c r="C19" s="76" t="s">
        <v>60</v>
      </c>
      <c r="D19" s="436">
        <v>455.866478938</v>
      </c>
      <c r="E19" s="436">
        <v>268.055328733</v>
      </c>
      <c r="F19" s="437">
        <v>187.811150205</v>
      </c>
      <c r="G19" s="438">
        <v>7.6608815439999995</v>
      </c>
      <c r="H19" s="438">
        <v>15.500128485</v>
      </c>
      <c r="I19" s="438">
        <v>32.938468516</v>
      </c>
      <c r="J19" s="438">
        <v>6.330146819</v>
      </c>
      <c r="K19" s="438">
        <v>4.534456426</v>
      </c>
      <c r="L19" s="438">
        <v>17.932311667</v>
      </c>
      <c r="M19" s="220"/>
      <c r="N19" s="76" t="s">
        <v>60</v>
      </c>
    </row>
    <row r="20" spans="3:14" ht="15" customHeight="1">
      <c r="C20" s="50" t="s">
        <v>105</v>
      </c>
      <c r="D20" s="439">
        <v>11.663345769</v>
      </c>
      <c r="E20" s="439">
        <v>7.687320479</v>
      </c>
      <c r="F20" s="440">
        <v>3.97602529</v>
      </c>
      <c r="G20" s="441">
        <v>1.002670956</v>
      </c>
      <c r="H20" s="441">
        <v>0.185616719</v>
      </c>
      <c r="I20" s="441">
        <v>0.269358873</v>
      </c>
      <c r="J20" s="441">
        <v>0.04347101</v>
      </c>
      <c r="K20" s="441">
        <v>0.198621622</v>
      </c>
      <c r="L20" s="441">
        <v>0.070091407</v>
      </c>
      <c r="M20" s="221"/>
      <c r="N20" s="50" t="s">
        <v>105</v>
      </c>
    </row>
    <row r="21" spans="3:14" ht="15" customHeight="1">
      <c r="C21" s="76" t="s">
        <v>64</v>
      </c>
      <c r="D21" s="436">
        <v>412.291286364</v>
      </c>
      <c r="E21" s="436">
        <v>225.975281928</v>
      </c>
      <c r="F21" s="437">
        <v>186.316004436</v>
      </c>
      <c r="G21" s="438">
        <v>13.113467573000001</v>
      </c>
      <c r="H21" s="438">
        <v>20.962637505999997</v>
      </c>
      <c r="I21" s="438">
        <v>35.976672126</v>
      </c>
      <c r="J21" s="438">
        <v>5.506974571</v>
      </c>
      <c r="K21" s="438">
        <v>7.093196165</v>
      </c>
      <c r="L21" s="438">
        <v>10.412968651</v>
      </c>
      <c r="M21" s="220"/>
      <c r="N21" s="76" t="s">
        <v>64</v>
      </c>
    </row>
    <row r="22" spans="3:14" ht="15" customHeight="1">
      <c r="C22" s="50" t="s">
        <v>46</v>
      </c>
      <c r="D22" s="439">
        <v>1.673103358</v>
      </c>
      <c r="E22" s="439">
        <v>0.871117597</v>
      </c>
      <c r="F22" s="440">
        <v>0.801985761</v>
      </c>
      <c r="G22" s="441">
        <v>0.008235697</v>
      </c>
      <c r="H22" s="441">
        <v>0.024198209999999998</v>
      </c>
      <c r="I22" s="441">
        <v>0.02900479</v>
      </c>
      <c r="J22" s="441">
        <v>0.000989354</v>
      </c>
      <c r="K22" s="441">
        <v>0.008946538</v>
      </c>
      <c r="L22" s="441">
        <v>0.038714605</v>
      </c>
      <c r="M22" s="221"/>
      <c r="N22" s="50" t="s">
        <v>46</v>
      </c>
    </row>
    <row r="23" spans="3:14" ht="15" customHeight="1">
      <c r="C23" s="76" t="s">
        <v>68</v>
      </c>
      <c r="D23" s="436">
        <v>10.938510359</v>
      </c>
      <c r="E23" s="436">
        <v>7.566874686</v>
      </c>
      <c r="F23" s="437">
        <v>3.371635673</v>
      </c>
      <c r="G23" s="438">
        <v>0.18715533299999998</v>
      </c>
      <c r="H23" s="438">
        <v>0.29000181399999997</v>
      </c>
      <c r="I23" s="438">
        <v>0.156682242</v>
      </c>
      <c r="J23" s="438">
        <v>0.0398125</v>
      </c>
      <c r="K23" s="438">
        <v>1.25187959</v>
      </c>
      <c r="L23" s="438">
        <v>0.110301006</v>
      </c>
      <c r="M23" s="220"/>
      <c r="N23" s="76" t="s">
        <v>68</v>
      </c>
    </row>
    <row r="24" spans="3:14" ht="15" customHeight="1">
      <c r="C24" s="50" t="s">
        <v>70</v>
      </c>
      <c r="D24" s="439">
        <v>22.903892453</v>
      </c>
      <c r="E24" s="439">
        <v>14.048685172</v>
      </c>
      <c r="F24" s="440">
        <v>8.855207281</v>
      </c>
      <c r="G24" s="441">
        <v>0.17687763099999998</v>
      </c>
      <c r="H24" s="441">
        <v>0.7157295480000001</v>
      </c>
      <c r="I24" s="441">
        <v>0.997837386</v>
      </c>
      <c r="J24" s="441">
        <v>0.048742351</v>
      </c>
      <c r="K24" s="441">
        <v>3.139128121</v>
      </c>
      <c r="L24" s="441">
        <v>0.102369828</v>
      </c>
      <c r="M24" s="221"/>
      <c r="N24" s="50" t="s">
        <v>70</v>
      </c>
    </row>
    <row r="25" spans="3:14" ht="15" customHeight="1">
      <c r="C25" s="76" t="s">
        <v>72</v>
      </c>
      <c r="D25" s="436">
        <v>15.531650282000001</v>
      </c>
      <c r="E25" s="436">
        <v>13.06007559</v>
      </c>
      <c r="F25" s="437">
        <v>2.471574692</v>
      </c>
      <c r="G25" s="438">
        <v>0.12474435</v>
      </c>
      <c r="H25" s="438">
        <v>0.447809699</v>
      </c>
      <c r="I25" s="438">
        <v>0.404679186</v>
      </c>
      <c r="J25" s="438">
        <v>0.063330114</v>
      </c>
      <c r="K25" s="438">
        <v>0.112370679</v>
      </c>
      <c r="L25" s="438">
        <v>0.230882084</v>
      </c>
      <c r="M25" s="220"/>
      <c r="N25" s="76" t="s">
        <v>72</v>
      </c>
    </row>
    <row r="26" spans="3:14" ht="15" customHeight="1">
      <c r="C26" s="50" t="s">
        <v>66</v>
      </c>
      <c r="D26" s="439">
        <v>88.84613229700001</v>
      </c>
      <c r="E26" s="439">
        <v>72.239569982</v>
      </c>
      <c r="F26" s="440">
        <v>16.606562315</v>
      </c>
      <c r="G26" s="441">
        <v>3.081374233</v>
      </c>
      <c r="H26" s="441">
        <v>0.987016247</v>
      </c>
      <c r="I26" s="441">
        <v>2.457077408</v>
      </c>
      <c r="J26" s="441">
        <v>0.50159371</v>
      </c>
      <c r="K26" s="441">
        <v>1.504331439</v>
      </c>
      <c r="L26" s="441">
        <v>1.262360687</v>
      </c>
      <c r="M26" s="221"/>
      <c r="N26" s="50" t="s">
        <v>66</v>
      </c>
    </row>
    <row r="27" spans="3:14" ht="15" customHeight="1">
      <c r="C27" s="76" t="s">
        <v>74</v>
      </c>
      <c r="D27" s="436">
        <v>2.325016377</v>
      </c>
      <c r="E27" s="436">
        <v>1.049179416</v>
      </c>
      <c r="F27" s="437">
        <v>1.275836961</v>
      </c>
      <c r="G27" s="438">
        <v>0.023758098</v>
      </c>
      <c r="H27" s="438">
        <v>0.031262827</v>
      </c>
      <c r="I27" s="438">
        <v>0.134956537</v>
      </c>
      <c r="J27" s="438">
        <v>0.109420452</v>
      </c>
      <c r="K27" s="438">
        <v>0.003179299</v>
      </c>
      <c r="L27" s="438">
        <v>0.024322023</v>
      </c>
      <c r="M27" s="220"/>
      <c r="N27" s="76" t="s">
        <v>74</v>
      </c>
    </row>
    <row r="28" spans="3:14" ht="15" customHeight="1">
      <c r="C28" s="50" t="s">
        <v>76</v>
      </c>
      <c r="D28" s="439">
        <v>513.49854705</v>
      </c>
      <c r="E28" s="439">
        <v>388.787913949</v>
      </c>
      <c r="F28" s="440">
        <v>124.710633101</v>
      </c>
      <c r="G28" s="441">
        <v>6.366465812</v>
      </c>
      <c r="H28" s="441">
        <v>11.236904262</v>
      </c>
      <c r="I28" s="441">
        <v>18.876408959</v>
      </c>
      <c r="J28" s="441">
        <v>3.56822435</v>
      </c>
      <c r="K28" s="441">
        <v>4.806632284</v>
      </c>
      <c r="L28" s="441">
        <v>9.550968974</v>
      </c>
      <c r="M28" s="221"/>
      <c r="N28" s="50" t="s">
        <v>76</v>
      </c>
    </row>
    <row r="29" spans="3:14" ht="15" customHeight="1">
      <c r="C29" s="76" t="s">
        <v>38</v>
      </c>
      <c r="D29" s="436">
        <v>137.756781413</v>
      </c>
      <c r="E29" s="436">
        <v>96.519423966</v>
      </c>
      <c r="F29" s="437">
        <v>41.237357447</v>
      </c>
      <c r="G29" s="438">
        <v>2.234148572</v>
      </c>
      <c r="H29" s="438">
        <v>8.241889075</v>
      </c>
      <c r="I29" s="438">
        <v>8.738924112</v>
      </c>
      <c r="J29" s="438">
        <v>1.297880079</v>
      </c>
      <c r="K29" s="438">
        <v>2.607527315</v>
      </c>
      <c r="L29" s="438">
        <v>3.074185213</v>
      </c>
      <c r="M29" s="220"/>
      <c r="N29" s="76" t="s">
        <v>38</v>
      </c>
    </row>
    <row r="30" spans="3:14" ht="15" customHeight="1">
      <c r="C30" s="50" t="s">
        <v>77</v>
      </c>
      <c r="D30" s="439">
        <v>179.532605778</v>
      </c>
      <c r="E30" s="439">
        <v>142.449785831</v>
      </c>
      <c r="F30" s="440">
        <v>37.082819947</v>
      </c>
      <c r="G30" s="441">
        <v>3.530130606</v>
      </c>
      <c r="H30" s="441">
        <v>4.122925631</v>
      </c>
      <c r="I30" s="441">
        <v>4.026831982</v>
      </c>
      <c r="J30" s="441">
        <v>0.513708944</v>
      </c>
      <c r="K30" s="441">
        <v>5.119050329</v>
      </c>
      <c r="L30" s="441">
        <v>1.818899039</v>
      </c>
      <c r="M30" s="221"/>
      <c r="N30" s="50" t="s">
        <v>77</v>
      </c>
    </row>
    <row r="31" spans="3:14" ht="15" customHeight="1">
      <c r="C31" s="76" t="s">
        <v>79</v>
      </c>
      <c r="D31" s="436">
        <v>49.825517964</v>
      </c>
      <c r="E31" s="436">
        <v>36.257379725</v>
      </c>
      <c r="F31" s="437">
        <v>13.568138239</v>
      </c>
      <c r="G31" s="438">
        <v>0.380006406</v>
      </c>
      <c r="H31" s="438">
        <v>0.679203526</v>
      </c>
      <c r="I31" s="438">
        <v>2.566821704</v>
      </c>
      <c r="J31" s="438">
        <v>0.146262956</v>
      </c>
      <c r="K31" s="438">
        <v>0.157620109</v>
      </c>
      <c r="L31" s="438">
        <v>0.838961704</v>
      </c>
      <c r="M31" s="220"/>
      <c r="N31" s="76" t="s">
        <v>79</v>
      </c>
    </row>
    <row r="32" spans="3:14" ht="14.25" customHeight="1">
      <c r="C32" s="50" t="s">
        <v>81</v>
      </c>
      <c r="D32" s="439">
        <v>54.609973799</v>
      </c>
      <c r="E32" s="439">
        <v>40.240836623</v>
      </c>
      <c r="F32" s="440">
        <v>14.369137176</v>
      </c>
      <c r="G32" s="441">
        <v>3.017299225</v>
      </c>
      <c r="H32" s="441">
        <v>0.8123671769999999</v>
      </c>
      <c r="I32" s="441">
        <v>1.053313672</v>
      </c>
      <c r="J32" s="441">
        <v>0.210945411</v>
      </c>
      <c r="K32" s="441">
        <v>0.989990997</v>
      </c>
      <c r="L32" s="441">
        <v>0.525146632</v>
      </c>
      <c r="M32" s="221"/>
      <c r="N32" s="50" t="s">
        <v>81</v>
      </c>
    </row>
    <row r="33" spans="3:14" ht="15" customHeight="1">
      <c r="C33" s="76" t="s">
        <v>83</v>
      </c>
      <c r="D33" s="436">
        <v>28.792565483999997</v>
      </c>
      <c r="E33" s="436">
        <v>21.868518389</v>
      </c>
      <c r="F33" s="437">
        <v>6.924047095</v>
      </c>
      <c r="G33" s="438">
        <v>1.694801241</v>
      </c>
      <c r="H33" s="438">
        <v>0.485660416</v>
      </c>
      <c r="I33" s="438">
        <v>0.514689838</v>
      </c>
      <c r="J33" s="438">
        <v>0.057314827</v>
      </c>
      <c r="K33" s="438">
        <v>0.860944642</v>
      </c>
      <c r="L33" s="438">
        <v>0.294046862</v>
      </c>
      <c r="M33" s="220"/>
      <c r="N33" s="76" t="s">
        <v>83</v>
      </c>
    </row>
    <row r="34" spans="3:14" ht="15" customHeight="1">
      <c r="C34" s="50" t="s">
        <v>87</v>
      </c>
      <c r="D34" s="439">
        <v>67.845257721</v>
      </c>
      <c r="E34" s="439">
        <v>57.986406824</v>
      </c>
      <c r="F34" s="440">
        <v>9.858850897</v>
      </c>
      <c r="G34" s="441">
        <v>1.201024928</v>
      </c>
      <c r="H34" s="441">
        <v>1.2693238300000003</v>
      </c>
      <c r="I34" s="441">
        <v>1.466406913</v>
      </c>
      <c r="J34" s="441">
        <v>0.063040301</v>
      </c>
      <c r="K34" s="441">
        <v>1.526691512</v>
      </c>
      <c r="L34" s="441">
        <v>1.019848316</v>
      </c>
      <c r="M34" s="221"/>
      <c r="N34" s="50" t="s">
        <v>87</v>
      </c>
    </row>
    <row r="35" spans="3:14" ht="15" customHeight="1">
      <c r="C35" s="76" t="s">
        <v>62</v>
      </c>
      <c r="D35" s="436">
        <v>53.951342335</v>
      </c>
      <c r="E35" s="436">
        <v>31.791596876</v>
      </c>
      <c r="F35" s="437">
        <v>22.159745459</v>
      </c>
      <c r="G35" s="438">
        <v>0.810844262</v>
      </c>
      <c r="H35" s="438">
        <v>2.364243063</v>
      </c>
      <c r="I35" s="438">
        <v>3.767720841</v>
      </c>
      <c r="J35" s="438">
        <v>1.085484142</v>
      </c>
      <c r="K35" s="438">
        <v>3.156848358</v>
      </c>
      <c r="L35" s="438">
        <v>2.536523636</v>
      </c>
      <c r="M35" s="220"/>
      <c r="N35" s="76" t="s">
        <v>62</v>
      </c>
    </row>
    <row r="36" spans="3:14" ht="15" customHeight="1">
      <c r="C36" s="50" t="s">
        <v>85</v>
      </c>
      <c r="D36" s="439">
        <v>126.25823009599999</v>
      </c>
      <c r="E36" s="439">
        <v>73.82614317</v>
      </c>
      <c r="F36" s="440">
        <v>52.432086926</v>
      </c>
      <c r="G36" s="441">
        <v>1.54871283</v>
      </c>
      <c r="H36" s="441">
        <v>14.748200529</v>
      </c>
      <c r="I36" s="441">
        <v>9.687164253</v>
      </c>
      <c r="J36" s="441">
        <v>1.628307947</v>
      </c>
      <c r="K36" s="441">
        <v>1.569796326</v>
      </c>
      <c r="L36" s="441">
        <v>4.831437878</v>
      </c>
      <c r="M36" s="221"/>
      <c r="N36" s="50" t="s">
        <v>85</v>
      </c>
    </row>
    <row r="37" spans="3:14" ht="15" customHeight="1">
      <c r="C37" s="78" t="s">
        <v>89</v>
      </c>
      <c r="D37" s="442">
        <v>414.739344093</v>
      </c>
      <c r="E37" s="442">
        <v>184.245536969</v>
      </c>
      <c r="F37" s="443">
        <v>230.493807124</v>
      </c>
      <c r="G37" s="444">
        <v>5.749751680999999</v>
      </c>
      <c r="H37" s="444">
        <v>33.815320935</v>
      </c>
      <c r="I37" s="444">
        <v>60.417712411</v>
      </c>
      <c r="J37" s="444">
        <v>5.824899929</v>
      </c>
      <c r="K37" s="444">
        <v>3.330206732</v>
      </c>
      <c r="L37" s="444">
        <v>24.798605879</v>
      </c>
      <c r="M37" s="274"/>
      <c r="N37" s="78" t="s">
        <v>89</v>
      </c>
    </row>
    <row r="38" spans="3:14" ht="12.75" customHeight="1">
      <c r="C38" s="5" t="s">
        <v>155</v>
      </c>
      <c r="D38" s="21"/>
      <c r="E38" s="21"/>
      <c r="F38" s="21"/>
      <c r="G38" s="21"/>
      <c r="H38" s="21"/>
      <c r="I38" s="21"/>
      <c r="J38" s="21"/>
      <c r="K38" s="21"/>
      <c r="L38" s="21"/>
      <c r="M38" s="21"/>
      <c r="N38" s="5"/>
    </row>
    <row r="39" spans="3:14" ht="12.75" customHeight="1">
      <c r="C39" s="5" t="s">
        <v>154</v>
      </c>
      <c r="D39" s="21"/>
      <c r="E39" s="21"/>
      <c r="F39" s="21"/>
      <c r="G39" s="21"/>
      <c r="H39" s="21"/>
      <c r="I39" s="21"/>
      <c r="J39" s="21"/>
      <c r="K39" s="21"/>
      <c r="L39" s="21"/>
      <c r="M39" s="21"/>
      <c r="N39" s="64"/>
    </row>
    <row r="40" spans="3:14" ht="12.75" customHeight="1">
      <c r="C40" s="70" t="s">
        <v>281</v>
      </c>
      <c r="D40" s="21"/>
      <c r="E40" s="21"/>
      <c r="F40" s="21"/>
      <c r="G40" s="21"/>
      <c r="H40" s="21"/>
      <c r="I40" s="21"/>
      <c r="J40" s="21"/>
      <c r="K40" s="21"/>
      <c r="L40" s="21"/>
      <c r="M40" s="21"/>
      <c r="N40" s="70"/>
    </row>
    <row r="41" spans="3:12" ht="12.75">
      <c r="C41" s="70" t="s">
        <v>269</v>
      </c>
      <c r="D41" s="21"/>
      <c r="E41" s="21"/>
      <c r="F41" s="21"/>
      <c r="G41" s="21"/>
      <c r="H41" s="21"/>
      <c r="I41" s="21"/>
      <c r="J41" s="21"/>
      <c r="K41" s="21"/>
      <c r="L41" s="21"/>
    </row>
    <row r="43" spans="4:13" ht="12.75">
      <c r="D43" s="276"/>
      <c r="E43" s="276"/>
      <c r="F43" s="276"/>
      <c r="G43" s="276"/>
      <c r="H43" s="276"/>
      <c r="I43" s="276"/>
      <c r="J43" s="276"/>
      <c r="K43" s="276"/>
      <c r="L43" s="276"/>
      <c r="M43" s="276"/>
    </row>
  </sheetData>
  <sheetProtection/>
  <mergeCells count="8">
    <mergeCell ref="C1:D1"/>
    <mergeCell ref="C2:N2"/>
    <mergeCell ref="C3:L3"/>
    <mergeCell ref="D4:L4"/>
    <mergeCell ref="D5:D6"/>
    <mergeCell ref="E5:E6"/>
    <mergeCell ref="F5:F6"/>
    <mergeCell ref="G5:L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4"/>
  <dimension ref="A1:I37"/>
  <sheetViews>
    <sheetView tabSelected="1" zoomScalePageLayoutView="0" workbookViewId="0" topLeftCell="A1">
      <selection activeCell="F45" sqref="F45"/>
    </sheetView>
  </sheetViews>
  <sheetFormatPr defaultColWidth="9.140625" defaultRowHeight="12.75"/>
  <cols>
    <col min="1" max="1" width="1.28515625" style="0" customWidth="1"/>
    <col min="2" max="2" width="0.85546875" style="0" customWidth="1"/>
    <col min="3" max="3" width="22.00390625" style="0" customWidth="1"/>
    <col min="4" max="4" width="15.140625" style="0" customWidth="1"/>
    <col min="5" max="5" width="8.7109375" style="0" customWidth="1"/>
    <col min="6" max="6" width="10.8515625" style="0" customWidth="1"/>
    <col min="7" max="7" width="11.00390625" style="0" customWidth="1"/>
    <col min="8" max="8" width="8.57421875" style="0" customWidth="1"/>
    <col min="9" max="9" width="1.7109375" style="0" customWidth="1"/>
    <col min="10" max="10" width="8.7109375" style="0" customWidth="1"/>
  </cols>
  <sheetData>
    <row r="1" spans="2:9" ht="14.25" customHeight="1">
      <c r="B1" s="584"/>
      <c r="C1" s="584"/>
      <c r="H1" s="47"/>
      <c r="I1" s="47" t="s">
        <v>151</v>
      </c>
    </row>
    <row r="2" spans="2:9" ht="30" customHeight="1">
      <c r="B2" s="507" t="s">
        <v>274</v>
      </c>
      <c r="C2" s="507"/>
      <c r="D2" s="507"/>
      <c r="E2" s="507"/>
      <c r="F2" s="507"/>
      <c r="G2" s="507"/>
      <c r="H2" s="507"/>
      <c r="I2" s="507"/>
    </row>
    <row r="3" spans="2:9" ht="30" customHeight="1">
      <c r="B3" s="585" t="s">
        <v>302</v>
      </c>
      <c r="C3" s="585"/>
      <c r="D3" s="585"/>
      <c r="E3" s="585"/>
      <c r="F3" s="585"/>
      <c r="G3" s="585"/>
      <c r="H3" s="585"/>
      <c r="I3" s="585"/>
    </row>
    <row r="4" spans="2:9" ht="24.75" customHeight="1">
      <c r="B4" s="586" t="s">
        <v>199</v>
      </c>
      <c r="C4" s="587"/>
      <c r="D4" s="587"/>
      <c r="E4" s="587"/>
      <c r="F4" s="587"/>
      <c r="G4" s="587"/>
      <c r="H4" s="587"/>
      <c r="I4" s="588"/>
    </row>
    <row r="5" spans="2:9" ht="15" customHeight="1">
      <c r="B5" s="277"/>
      <c r="C5" s="278"/>
      <c r="D5" s="279" t="s">
        <v>272</v>
      </c>
      <c r="E5" s="279" t="s">
        <v>111</v>
      </c>
      <c r="F5" s="279" t="s">
        <v>114</v>
      </c>
      <c r="G5" s="279" t="s">
        <v>138</v>
      </c>
      <c r="H5" s="279" t="s">
        <v>139</v>
      </c>
      <c r="I5" s="280"/>
    </row>
    <row r="6" spans="2:9" ht="15" customHeight="1">
      <c r="B6" s="281"/>
      <c r="C6" s="329" t="s">
        <v>118</v>
      </c>
      <c r="D6" s="456">
        <v>509.39437499999997</v>
      </c>
      <c r="E6" s="457">
        <v>321.41882</v>
      </c>
      <c r="F6" s="457">
        <v>126.958472</v>
      </c>
      <c r="G6" s="490">
        <v>1371.22</v>
      </c>
      <c r="H6" s="480">
        <v>144.096812</v>
      </c>
      <c r="I6" s="282"/>
    </row>
    <row r="7" spans="2:9" s="56" customFormat="1" ht="15" customHeight="1">
      <c r="B7" s="283"/>
      <c r="C7" s="330" t="s">
        <v>120</v>
      </c>
      <c r="D7" s="451"/>
      <c r="E7" s="451"/>
      <c r="F7" s="451"/>
      <c r="G7" s="451"/>
      <c r="H7" s="451"/>
      <c r="I7" s="284"/>
    </row>
    <row r="8" spans="2:9" ht="15" customHeight="1">
      <c r="B8" s="285"/>
      <c r="C8" s="331" t="s">
        <v>200</v>
      </c>
      <c r="D8" s="302">
        <v>0.3500678224326492</v>
      </c>
      <c r="E8" s="302">
        <v>0.7875072802089136</v>
      </c>
      <c r="F8" s="302">
        <v>-0.13633725000353536</v>
      </c>
      <c r="G8" s="302">
        <v>0.509429951549194</v>
      </c>
      <c r="H8" s="302">
        <v>0.19277140233955947</v>
      </c>
      <c r="I8" s="286"/>
    </row>
    <row r="9" spans="2:9" s="56" customFormat="1" ht="15" customHeight="1">
      <c r="B9" s="287"/>
      <c r="C9" s="332" t="s">
        <v>201</v>
      </c>
      <c r="D9" s="452"/>
      <c r="E9" s="452"/>
      <c r="F9" s="452"/>
      <c r="G9" s="452"/>
      <c r="H9" s="452"/>
      <c r="I9" s="288"/>
    </row>
    <row r="10" spans="2:9" ht="15" customHeight="1">
      <c r="B10" s="281"/>
      <c r="C10" s="333" t="s">
        <v>202</v>
      </c>
      <c r="D10" s="453">
        <v>74.79972272449143</v>
      </c>
      <c r="E10" s="453">
        <v>81.617</v>
      </c>
      <c r="F10" s="453">
        <v>93.498</v>
      </c>
      <c r="G10" s="453">
        <v>55.614</v>
      </c>
      <c r="H10" s="453">
        <v>74.008</v>
      </c>
      <c r="I10" s="282"/>
    </row>
    <row r="11" spans="2:9" s="56" customFormat="1" ht="15" customHeight="1">
      <c r="B11" s="283"/>
      <c r="C11" s="330" t="s">
        <v>203</v>
      </c>
      <c r="D11" s="451"/>
      <c r="E11" s="451"/>
      <c r="F11" s="451"/>
      <c r="G11" s="451"/>
      <c r="H11" s="451"/>
      <c r="I11" s="284"/>
    </row>
    <row r="12" spans="1:9" ht="15" customHeight="1">
      <c r="A12" s="289"/>
      <c r="B12" s="285"/>
      <c r="C12" s="334" t="s">
        <v>117</v>
      </c>
      <c r="D12" s="452">
        <v>4470.58</v>
      </c>
      <c r="E12" s="452">
        <v>9629.091</v>
      </c>
      <c r="F12" s="452">
        <v>377.944</v>
      </c>
      <c r="G12" s="452">
        <v>9596.96</v>
      </c>
      <c r="H12" s="452">
        <v>17075</v>
      </c>
      <c r="I12" s="286"/>
    </row>
    <row r="13" spans="1:9" s="56" customFormat="1" ht="15" customHeight="1">
      <c r="A13" s="290"/>
      <c r="B13" s="287"/>
      <c r="C13" s="335" t="s">
        <v>204</v>
      </c>
      <c r="D13" s="452"/>
      <c r="E13" s="452"/>
      <c r="F13" s="452"/>
      <c r="G13" s="452"/>
      <c r="H13" s="452"/>
      <c r="I13" s="288"/>
    </row>
    <row r="14" spans="2:9" ht="15" customHeight="1">
      <c r="B14" s="281"/>
      <c r="C14" s="333" t="s">
        <v>205</v>
      </c>
      <c r="D14" s="451">
        <f>D6/D12*1000</f>
        <v>113.94368851468936</v>
      </c>
      <c r="E14" s="451">
        <f>E6/E12*1000</f>
        <v>33.37997532685068</v>
      </c>
      <c r="F14" s="451">
        <f>F6/F12*1000</f>
        <v>335.91873928412673</v>
      </c>
      <c r="G14" s="451">
        <f>G6/G12*1000</f>
        <v>142.88066220969975</v>
      </c>
      <c r="H14" s="451">
        <f>H6/H12*1000</f>
        <v>8.439051947291361</v>
      </c>
      <c r="I14" s="282"/>
    </row>
    <row r="15" spans="2:9" s="56" customFormat="1" ht="15" customHeight="1">
      <c r="B15" s="283"/>
      <c r="C15" s="330" t="s">
        <v>206</v>
      </c>
      <c r="D15" s="451"/>
      <c r="E15" s="451"/>
      <c r="F15" s="451"/>
      <c r="G15" s="451"/>
      <c r="H15" s="451"/>
      <c r="I15" s="284"/>
    </row>
    <row r="16" spans="2:9" ht="15" customHeight="1">
      <c r="B16" s="285"/>
      <c r="C16" s="334" t="s">
        <v>207</v>
      </c>
      <c r="D16" s="452">
        <v>14710.625900000001</v>
      </c>
      <c r="E16" s="452">
        <v>16263.6455016</v>
      </c>
      <c r="F16" s="452">
        <v>3952.219897980409</v>
      </c>
      <c r="G16" s="452">
        <v>9925.661659735046</v>
      </c>
      <c r="H16" s="452">
        <v>1200.35002443599</v>
      </c>
      <c r="I16" s="286"/>
    </row>
    <row r="17" spans="2:9" s="56" customFormat="1" ht="15" customHeight="1">
      <c r="B17" s="287"/>
      <c r="C17" s="335" t="s">
        <v>121</v>
      </c>
      <c r="D17" s="452"/>
      <c r="E17" s="452"/>
      <c r="F17" s="452"/>
      <c r="G17" s="452"/>
      <c r="H17" s="452"/>
      <c r="I17" s="288"/>
    </row>
    <row r="18" spans="2:9" s="56" customFormat="1" ht="15" customHeight="1">
      <c r="B18" s="283"/>
      <c r="C18" s="333" t="s">
        <v>208</v>
      </c>
      <c r="D18" s="305">
        <v>2.2</v>
      </c>
      <c r="E18" s="305">
        <v>2.596148040509732</v>
      </c>
      <c r="F18" s="305">
        <v>1.2194381389459892</v>
      </c>
      <c r="G18" s="305">
        <v>6.9143301080584365</v>
      </c>
      <c r="H18" s="305">
        <v>-3.72667344001421</v>
      </c>
      <c r="I18" s="291"/>
    </row>
    <row r="19" spans="2:9" s="56" customFormat="1" ht="15" customHeight="1">
      <c r="B19" s="283"/>
      <c r="C19" s="330" t="s">
        <v>4</v>
      </c>
      <c r="D19" s="454"/>
      <c r="E19" s="454"/>
      <c r="F19" s="454"/>
      <c r="G19" s="454"/>
      <c r="H19" s="454"/>
      <c r="I19" s="291"/>
    </row>
    <row r="20" spans="2:9" ht="15" customHeight="1">
      <c r="B20" s="285"/>
      <c r="C20" s="334" t="s">
        <v>209</v>
      </c>
      <c r="D20" s="452">
        <v>100</v>
      </c>
      <c r="E20" s="452">
        <v>144.99279480734725</v>
      </c>
      <c r="F20" s="452">
        <v>105.32521001170458</v>
      </c>
      <c r="G20" s="452">
        <v>37.336619405081414</v>
      </c>
      <c r="H20" s="452">
        <v>63.1778990014867</v>
      </c>
      <c r="I20" s="286"/>
    </row>
    <row r="21" spans="2:9" s="56" customFormat="1" ht="15" customHeight="1">
      <c r="B21" s="287"/>
      <c r="C21" s="335" t="s">
        <v>275</v>
      </c>
      <c r="D21" s="452"/>
      <c r="E21" s="452"/>
      <c r="F21" s="452"/>
      <c r="G21" s="452"/>
      <c r="H21" s="452"/>
      <c r="I21" s="288"/>
    </row>
    <row r="22" spans="2:9" ht="15" customHeight="1">
      <c r="B22" s="281"/>
      <c r="C22" s="333" t="s">
        <v>210</v>
      </c>
      <c r="D22" s="451">
        <v>1789.15417075</v>
      </c>
      <c r="E22" s="451">
        <v>1361.8402151</v>
      </c>
      <c r="F22" s="451">
        <v>560.8249068157073</v>
      </c>
      <c r="G22" s="451">
        <v>1932.1208436167028</v>
      </c>
      <c r="H22" s="451">
        <v>307.900938172</v>
      </c>
      <c r="I22" s="117"/>
    </row>
    <row r="23" spans="2:9" s="56" customFormat="1" ht="15" customHeight="1">
      <c r="B23" s="283"/>
      <c r="C23" s="330" t="s">
        <v>121</v>
      </c>
      <c r="D23" s="455"/>
      <c r="E23" s="455"/>
      <c r="F23" s="455"/>
      <c r="G23" s="455"/>
      <c r="H23" s="455"/>
      <c r="I23" s="291"/>
    </row>
    <row r="24" spans="2:9" ht="15" customHeight="1">
      <c r="B24" s="285"/>
      <c r="C24" s="331" t="s">
        <v>211</v>
      </c>
      <c r="D24" s="452">
        <v>1729.206774741</v>
      </c>
      <c r="E24" s="452">
        <v>2049.4450755999997</v>
      </c>
      <c r="F24" s="452">
        <v>565.5242526974931</v>
      </c>
      <c r="G24" s="452">
        <v>1420.8588020195102</v>
      </c>
      <c r="H24" s="452">
        <v>173.987045599</v>
      </c>
      <c r="I24" s="286"/>
    </row>
    <row r="25" spans="2:9" s="56" customFormat="1" ht="15" customHeight="1">
      <c r="B25" s="292"/>
      <c r="C25" s="336" t="s">
        <v>121</v>
      </c>
      <c r="D25" s="302"/>
      <c r="E25" s="303"/>
      <c r="F25" s="303"/>
      <c r="G25" s="303"/>
      <c r="H25" s="303"/>
      <c r="I25" s="293"/>
    </row>
    <row r="26" spans="2:8" ht="24.75" customHeight="1">
      <c r="B26" s="583" t="s">
        <v>287</v>
      </c>
      <c r="C26" s="583"/>
      <c r="D26" s="583"/>
      <c r="E26" s="583"/>
      <c r="F26" s="583"/>
      <c r="G26" s="583"/>
      <c r="H26" s="583"/>
    </row>
    <row r="27" spans="2:8" ht="12.75" customHeight="1">
      <c r="B27" s="540" t="s">
        <v>153</v>
      </c>
      <c r="C27" s="540"/>
      <c r="D27" s="540"/>
      <c r="E27" s="540"/>
      <c r="F27" s="540"/>
      <c r="G27" s="540"/>
      <c r="H27" s="540"/>
    </row>
    <row r="28" spans="2:8" ht="12.75" customHeight="1">
      <c r="B28" s="582" t="s">
        <v>278</v>
      </c>
      <c r="C28" s="582"/>
      <c r="D28" s="582"/>
      <c r="E28" s="582"/>
      <c r="F28" s="582"/>
      <c r="G28" s="582"/>
      <c r="H28" s="582"/>
    </row>
    <row r="29" spans="2:8" ht="12.75" customHeight="1">
      <c r="B29" s="582" t="s">
        <v>279</v>
      </c>
      <c r="C29" s="582"/>
      <c r="D29" s="582"/>
      <c r="E29" s="582"/>
      <c r="F29" s="582"/>
      <c r="G29" s="582"/>
      <c r="H29" s="582"/>
    </row>
    <row r="32" ht="12.75">
      <c r="C32" s="328"/>
    </row>
    <row r="37" spans="4:6" ht="12.75">
      <c r="D37" s="271"/>
      <c r="F37" s="304"/>
    </row>
    <row r="46" ht="21" customHeight="1"/>
  </sheetData>
  <sheetProtection/>
  <mergeCells count="8">
    <mergeCell ref="B29:H29"/>
    <mergeCell ref="B28:H28"/>
    <mergeCell ref="B26:H26"/>
    <mergeCell ref="B27:H27"/>
    <mergeCell ref="B1:C1"/>
    <mergeCell ref="B2:I2"/>
    <mergeCell ref="B3:I3"/>
    <mergeCell ref="B4:I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B1:I29"/>
  <sheetViews>
    <sheetView zoomScalePageLayoutView="0" workbookViewId="0" topLeftCell="A1">
      <selection activeCell="E35" sqref="E35"/>
    </sheetView>
  </sheetViews>
  <sheetFormatPr defaultColWidth="9.140625" defaultRowHeight="12.75"/>
  <cols>
    <col min="1" max="1" width="2.28125" style="0" customWidth="1"/>
    <col min="9" max="9" width="25.00390625" style="0" customWidth="1"/>
  </cols>
  <sheetData>
    <row r="1" spans="2:9" ht="15.75">
      <c r="B1" s="500" t="s">
        <v>185</v>
      </c>
      <c r="C1" s="500"/>
      <c r="D1" s="500"/>
      <c r="E1" s="500"/>
      <c r="F1" s="500"/>
      <c r="G1" s="500"/>
      <c r="H1" s="500"/>
      <c r="I1" s="500"/>
    </row>
    <row r="2" ht="4.5" customHeight="1"/>
    <row r="3" spans="2:9" ht="51.75" customHeight="1">
      <c r="B3" s="498" t="s">
        <v>245</v>
      </c>
      <c r="C3" s="497"/>
      <c r="D3" s="497"/>
      <c r="E3" s="497"/>
      <c r="F3" s="497"/>
      <c r="G3" s="497"/>
      <c r="H3" s="497"/>
      <c r="I3" s="497"/>
    </row>
    <row r="4" spans="2:9" ht="52.5" customHeight="1">
      <c r="B4" s="497" t="s">
        <v>179</v>
      </c>
      <c r="C4" s="497"/>
      <c r="D4" s="497"/>
      <c r="E4" s="497"/>
      <c r="F4" s="497"/>
      <c r="G4" s="497"/>
      <c r="H4" s="497"/>
      <c r="I4" s="497"/>
    </row>
    <row r="5" spans="2:9" ht="15" customHeight="1">
      <c r="B5" s="501" t="s">
        <v>240</v>
      </c>
      <c r="C5" s="499"/>
      <c r="D5" s="499"/>
      <c r="E5" s="499"/>
      <c r="F5" s="499"/>
      <c r="G5" s="499"/>
      <c r="H5" s="499"/>
      <c r="I5" s="499"/>
    </row>
    <row r="6" spans="2:9" ht="15" customHeight="1">
      <c r="B6" s="497" t="s">
        <v>187</v>
      </c>
      <c r="C6" s="497"/>
      <c r="D6" s="497"/>
      <c r="E6" s="497"/>
      <c r="F6" s="497"/>
      <c r="G6" s="497"/>
      <c r="H6" s="497"/>
      <c r="I6" s="497"/>
    </row>
    <row r="7" spans="2:9" ht="29.25" customHeight="1">
      <c r="B7" s="497" t="s">
        <v>229</v>
      </c>
      <c r="C7" s="497"/>
      <c r="D7" s="497"/>
      <c r="E7" s="497"/>
      <c r="F7" s="497"/>
      <c r="G7" s="497"/>
      <c r="H7" s="497"/>
      <c r="I7" s="497"/>
    </row>
    <row r="8" spans="2:9" ht="27.75" customHeight="1">
      <c r="B8" s="497" t="s">
        <v>230</v>
      </c>
      <c r="C8" s="497"/>
      <c r="D8" s="497"/>
      <c r="E8" s="497"/>
      <c r="F8" s="497"/>
      <c r="G8" s="497"/>
      <c r="H8" s="497"/>
      <c r="I8" s="497"/>
    </row>
    <row r="9" spans="2:9" ht="4.5" customHeight="1">
      <c r="B9" s="236"/>
      <c r="C9" s="236"/>
      <c r="D9" s="236"/>
      <c r="E9" s="236"/>
      <c r="F9" s="236"/>
      <c r="G9" s="236"/>
      <c r="H9" s="236"/>
      <c r="I9" s="236"/>
    </row>
    <row r="10" spans="2:9" ht="15" customHeight="1">
      <c r="B10" s="498" t="s">
        <v>289</v>
      </c>
      <c r="C10" s="497"/>
      <c r="D10" s="497"/>
      <c r="E10" s="497"/>
      <c r="F10" s="497"/>
      <c r="G10" s="497"/>
      <c r="H10" s="497"/>
      <c r="I10" s="497"/>
    </row>
    <row r="11" spans="2:9" ht="4.5" customHeight="1">
      <c r="B11" s="236"/>
      <c r="C11" s="236"/>
      <c r="D11" s="236"/>
      <c r="E11" s="236"/>
      <c r="F11" s="236"/>
      <c r="G11" s="236"/>
      <c r="H11" s="236"/>
      <c r="I11" s="236"/>
    </row>
    <row r="12" spans="2:9" ht="15" customHeight="1">
      <c r="B12" s="499" t="s">
        <v>231</v>
      </c>
      <c r="C12" s="499"/>
      <c r="D12" s="499"/>
      <c r="E12" s="499"/>
      <c r="F12" s="499"/>
      <c r="G12" s="499"/>
      <c r="H12" s="499"/>
      <c r="I12" s="499"/>
    </row>
    <row r="13" spans="2:9" ht="15" customHeight="1">
      <c r="B13" s="502" t="s">
        <v>244</v>
      </c>
      <c r="C13" s="499"/>
      <c r="D13" s="499"/>
      <c r="E13" s="499"/>
      <c r="F13" s="499"/>
      <c r="G13" s="499"/>
      <c r="H13" s="499"/>
      <c r="I13" s="499"/>
    </row>
    <row r="14" spans="2:9" ht="4.5" customHeight="1">
      <c r="B14" s="235"/>
      <c r="C14" s="237"/>
      <c r="D14" s="237"/>
      <c r="E14" s="237"/>
      <c r="F14" s="237"/>
      <c r="G14" s="237"/>
      <c r="H14" s="237"/>
      <c r="I14" s="237"/>
    </row>
    <row r="15" spans="2:9" ht="27" customHeight="1">
      <c r="B15" s="499" t="s">
        <v>173</v>
      </c>
      <c r="C15" s="499"/>
      <c r="D15" s="499"/>
      <c r="E15" s="499"/>
      <c r="F15" s="499"/>
      <c r="G15" s="499"/>
      <c r="H15" s="499"/>
      <c r="I15" s="499"/>
    </row>
    <row r="16" spans="2:9" ht="4.5" customHeight="1">
      <c r="B16" s="237"/>
      <c r="C16" s="237"/>
      <c r="D16" s="237"/>
      <c r="E16" s="237"/>
      <c r="F16" s="237"/>
      <c r="G16" s="237"/>
      <c r="H16" s="237"/>
      <c r="I16" s="237"/>
    </row>
    <row r="17" spans="2:9" ht="26.25" customHeight="1">
      <c r="B17" s="499" t="s">
        <v>232</v>
      </c>
      <c r="C17" s="499"/>
      <c r="D17" s="499"/>
      <c r="E17" s="499"/>
      <c r="F17" s="499"/>
      <c r="G17" s="499"/>
      <c r="H17" s="499"/>
      <c r="I17" s="499"/>
    </row>
    <row r="18" spans="2:9" ht="4.5" customHeight="1">
      <c r="B18" s="237"/>
      <c r="C18" s="237"/>
      <c r="D18" s="237"/>
      <c r="E18" s="237"/>
      <c r="F18" s="237"/>
      <c r="G18" s="237"/>
      <c r="H18" s="237"/>
      <c r="I18" s="237"/>
    </row>
    <row r="19" spans="2:9" ht="40.5" customHeight="1">
      <c r="B19" s="496" t="s">
        <v>223</v>
      </c>
      <c r="C19" s="496"/>
      <c r="D19" s="496"/>
      <c r="E19" s="496"/>
      <c r="F19" s="496"/>
      <c r="G19" s="496"/>
      <c r="H19" s="496"/>
      <c r="I19" s="496"/>
    </row>
    <row r="29" ht="12.75">
      <c r="F29" s="338"/>
    </row>
  </sheetData>
  <sheetProtection/>
  <mergeCells count="13">
    <mergeCell ref="B5:I5"/>
    <mergeCell ref="B6:I6"/>
    <mergeCell ref="B13:I13"/>
    <mergeCell ref="B19:I19"/>
    <mergeCell ref="B7:I7"/>
    <mergeCell ref="B8:I8"/>
    <mergeCell ref="B10:I10"/>
    <mergeCell ref="B12:I12"/>
    <mergeCell ref="B1:I1"/>
    <mergeCell ref="B15:I15"/>
    <mergeCell ref="B17:I17"/>
    <mergeCell ref="B3:I3"/>
    <mergeCell ref="B4:I4"/>
  </mergeCells>
  <hyperlinks>
    <hyperlink ref="B13" r:id="rId1" display="http://ec.europa.eu/transport/facts-fundings/statistics/index_en.htm"/>
  </hyperlinks>
  <printOptions horizontalCentered="1"/>
  <pageMargins left="0.6692913385826772" right="0.7480314960629921" top="0.5118110236220472" bottom="0.2755905511811024" header="0" footer="0"/>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1"/>
  <dimension ref="A1:I23"/>
  <sheetViews>
    <sheetView zoomScalePageLayoutView="0" workbookViewId="0" topLeftCell="A1">
      <selection activeCell="B10" sqref="B10"/>
    </sheetView>
  </sheetViews>
  <sheetFormatPr defaultColWidth="9.140625" defaultRowHeight="12.75"/>
  <cols>
    <col min="1" max="1" width="0.85546875" style="0" customWidth="1"/>
    <col min="2" max="2" width="4.57421875" style="0" customWidth="1"/>
    <col min="3" max="3" width="1.8515625" style="0" customWidth="1"/>
    <col min="5" max="5" width="13.140625" style="0" customWidth="1"/>
    <col min="8" max="8" width="8.00390625" style="0" customWidth="1"/>
    <col min="9" max="9" width="9.8515625" style="0" customWidth="1"/>
  </cols>
  <sheetData>
    <row r="1" spans="2:9" ht="19.5" customHeight="1">
      <c r="B1" s="491" t="s">
        <v>0</v>
      </c>
      <c r="C1" s="491"/>
      <c r="D1" s="491"/>
      <c r="E1" s="491"/>
      <c r="F1" s="491"/>
      <c r="G1" s="491"/>
      <c r="H1" s="491"/>
      <c r="I1" s="491"/>
    </row>
    <row r="2" spans="2:9" ht="19.5" customHeight="1">
      <c r="B2" s="494" t="s">
        <v>1</v>
      </c>
      <c r="C2" s="494"/>
      <c r="D2" s="494"/>
      <c r="E2" s="494"/>
      <c r="F2" s="494"/>
      <c r="G2" s="494"/>
      <c r="H2" s="494"/>
      <c r="I2" s="494"/>
    </row>
    <row r="3" spans="2:9" ht="19.5" customHeight="1">
      <c r="B3" s="493" t="s">
        <v>194</v>
      </c>
      <c r="C3" s="493"/>
      <c r="D3" s="493"/>
      <c r="E3" s="493"/>
      <c r="F3" s="493"/>
      <c r="G3" s="493"/>
      <c r="H3" s="493"/>
      <c r="I3" s="493"/>
    </row>
    <row r="4" spans="2:9" ht="19.5" customHeight="1">
      <c r="B4" s="493"/>
      <c r="C4" s="493"/>
      <c r="D4" s="493"/>
      <c r="E4" s="493"/>
      <c r="F4" s="493"/>
      <c r="G4" s="493"/>
      <c r="H4" s="493"/>
      <c r="I4" s="493"/>
    </row>
    <row r="5" spans="2:9" ht="19.5" customHeight="1">
      <c r="B5" s="495" t="s">
        <v>140</v>
      </c>
      <c r="C5" s="495"/>
      <c r="D5" s="495"/>
      <c r="E5" s="495"/>
      <c r="F5" s="495"/>
      <c r="G5" s="495"/>
      <c r="H5" s="495"/>
      <c r="I5" s="495"/>
    </row>
    <row r="6" spans="2:9" ht="19.5" customHeight="1">
      <c r="B6" s="75"/>
      <c r="C6" s="75"/>
      <c r="D6" s="73"/>
      <c r="E6" s="74"/>
      <c r="F6" s="74"/>
      <c r="G6" s="74"/>
      <c r="H6" s="30"/>
      <c r="I6" s="1"/>
    </row>
    <row r="7" spans="2:9" ht="19.5" customHeight="1">
      <c r="B7" s="75"/>
      <c r="C7" s="75"/>
      <c r="D7" s="73"/>
      <c r="E7" s="74"/>
      <c r="F7" s="74"/>
      <c r="G7" s="74"/>
      <c r="H7" s="30"/>
      <c r="I7" s="1"/>
    </row>
    <row r="8" spans="2:9" ht="19.5" customHeight="1">
      <c r="B8" s="491" t="s">
        <v>193</v>
      </c>
      <c r="C8" s="491"/>
      <c r="D8" s="491"/>
      <c r="E8" s="491"/>
      <c r="F8" s="491"/>
      <c r="G8" s="491"/>
      <c r="H8" s="491"/>
      <c r="I8" s="491"/>
    </row>
    <row r="9" spans="2:9" ht="19.5" customHeight="1">
      <c r="B9" s="506" t="s">
        <v>288</v>
      </c>
      <c r="C9" s="506"/>
      <c r="D9" s="506"/>
      <c r="E9" s="506"/>
      <c r="F9" s="506"/>
      <c r="G9" s="506"/>
      <c r="H9" s="506"/>
      <c r="I9" s="506"/>
    </row>
    <row r="10" spans="2:9" ht="19.5" customHeight="1">
      <c r="B10" s="75"/>
      <c r="C10" s="75"/>
      <c r="D10" s="73"/>
      <c r="E10" s="74"/>
      <c r="F10" s="74"/>
      <c r="G10" s="74"/>
      <c r="H10" s="30"/>
      <c r="I10" s="1"/>
    </row>
    <row r="11" spans="2:9" ht="19.5" customHeight="1">
      <c r="B11" s="505" t="s">
        <v>145</v>
      </c>
      <c r="C11" s="505"/>
      <c r="D11" s="505"/>
      <c r="E11" s="505"/>
      <c r="F11" s="505"/>
      <c r="G11" s="505"/>
      <c r="H11" s="505"/>
      <c r="I11" s="505"/>
    </row>
    <row r="12" spans="1:9" ht="19.5" customHeight="1">
      <c r="A12" s="72"/>
      <c r="B12" s="72"/>
      <c r="C12" s="72"/>
      <c r="D12" s="72"/>
      <c r="E12" s="72"/>
      <c r="F12" s="72"/>
      <c r="G12" s="72"/>
      <c r="H12" s="1"/>
      <c r="I12" s="1"/>
    </row>
    <row r="13" spans="2:9" ht="19.5" customHeight="1">
      <c r="B13" s="2"/>
      <c r="C13" s="2"/>
      <c r="D13" s="3"/>
      <c r="E13" s="3"/>
      <c r="F13" s="3"/>
      <c r="G13" s="3"/>
      <c r="H13" s="1"/>
      <c r="I13" s="1"/>
    </row>
    <row r="14" spans="1:8" ht="15" customHeight="1">
      <c r="A14" s="71"/>
      <c r="C14" s="112"/>
      <c r="D14" s="9" t="s">
        <v>141</v>
      </c>
      <c r="E14" s="113"/>
      <c r="F14" s="9"/>
      <c r="G14" s="112"/>
      <c r="H14" s="112"/>
    </row>
    <row r="15" spans="1:8" ht="15" customHeight="1">
      <c r="A15" s="71"/>
      <c r="C15" s="112"/>
      <c r="D15" s="9" t="s">
        <v>142</v>
      </c>
      <c r="E15" s="113"/>
      <c r="F15" s="9"/>
      <c r="G15" s="112"/>
      <c r="H15" s="112"/>
    </row>
    <row r="16" spans="1:8" ht="15" customHeight="1">
      <c r="A16" s="107"/>
      <c r="B16" s="114" t="s">
        <v>178</v>
      </c>
      <c r="C16" s="8"/>
      <c r="D16" s="503" t="s">
        <v>148</v>
      </c>
      <c r="E16" s="503"/>
      <c r="F16" s="503"/>
      <c r="G16" s="503"/>
      <c r="H16" s="503"/>
    </row>
    <row r="17" spans="1:8" ht="15" customHeight="1">
      <c r="A17" s="108"/>
      <c r="B17" s="114" t="s">
        <v>122</v>
      </c>
      <c r="C17" s="115"/>
      <c r="D17" s="503" t="s">
        <v>123</v>
      </c>
      <c r="E17" s="503"/>
      <c r="F17" s="503"/>
      <c r="G17" s="503"/>
      <c r="H17" s="503"/>
    </row>
    <row r="18" spans="1:8" ht="15" customHeight="1">
      <c r="A18" s="108"/>
      <c r="B18" s="114" t="s">
        <v>125</v>
      </c>
      <c r="C18" s="115"/>
      <c r="D18" s="503" t="s">
        <v>126</v>
      </c>
      <c r="E18" s="503"/>
      <c r="F18" s="503"/>
      <c r="G18" s="503"/>
      <c r="H18" s="503"/>
    </row>
    <row r="19" spans="1:8" ht="15" customHeight="1">
      <c r="A19" s="108"/>
      <c r="B19" s="114" t="s">
        <v>129</v>
      </c>
      <c r="C19" s="115"/>
      <c r="D19" s="503" t="s">
        <v>130</v>
      </c>
      <c r="E19" s="503"/>
      <c r="F19" s="503"/>
      <c r="G19" s="503"/>
      <c r="H19" s="503"/>
    </row>
    <row r="20" spans="1:8" ht="15" customHeight="1">
      <c r="A20" s="108"/>
      <c r="B20" s="114" t="s">
        <v>132</v>
      </c>
      <c r="C20" s="115"/>
      <c r="D20" s="504" t="s">
        <v>118</v>
      </c>
      <c r="E20" s="504"/>
      <c r="F20" s="504"/>
      <c r="G20" s="504"/>
      <c r="H20" s="504"/>
    </row>
    <row r="21" spans="1:8" ht="15" customHeight="1">
      <c r="A21" s="108"/>
      <c r="B21" s="114" t="s">
        <v>149</v>
      </c>
      <c r="C21" s="115"/>
      <c r="D21" s="503" t="s">
        <v>146</v>
      </c>
      <c r="E21" s="503"/>
      <c r="F21" s="503"/>
      <c r="G21" s="503"/>
      <c r="H21" s="503"/>
    </row>
    <row r="22" spans="1:8" ht="15" customHeight="1">
      <c r="A22" s="108"/>
      <c r="B22" s="114" t="s">
        <v>150</v>
      </c>
      <c r="C22" s="115"/>
      <c r="D22" s="503" t="s">
        <v>147</v>
      </c>
      <c r="E22" s="503"/>
      <c r="F22" s="503"/>
      <c r="G22" s="503"/>
      <c r="H22" s="503"/>
    </row>
    <row r="23" spans="1:8" ht="15" customHeight="1">
      <c r="A23" s="108"/>
      <c r="B23" s="114" t="s">
        <v>151</v>
      </c>
      <c r="C23" s="115"/>
      <c r="D23" s="503" t="s">
        <v>160</v>
      </c>
      <c r="E23" s="503"/>
      <c r="F23" s="503"/>
      <c r="G23" s="503"/>
      <c r="H23" s="503"/>
    </row>
  </sheetData>
  <sheetProtection/>
  <mergeCells count="16">
    <mergeCell ref="B11:I11"/>
    <mergeCell ref="B1:I1"/>
    <mergeCell ref="B2:I2"/>
    <mergeCell ref="B3:I3"/>
    <mergeCell ref="B5:I5"/>
    <mergeCell ref="B8:I8"/>
    <mergeCell ref="B9:I9"/>
    <mergeCell ref="B4:I4"/>
    <mergeCell ref="D16:H16"/>
    <mergeCell ref="D19:H19"/>
    <mergeCell ref="D23:H23"/>
    <mergeCell ref="D21:H21"/>
    <mergeCell ref="D17:H17"/>
    <mergeCell ref="D20:H20"/>
    <mergeCell ref="D18:H18"/>
    <mergeCell ref="D22:H22"/>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5"/>
  <dimension ref="B1:G22"/>
  <sheetViews>
    <sheetView zoomScalePageLayoutView="0" workbookViewId="0" topLeftCell="A1">
      <selection activeCell="G24" sqref="G24"/>
    </sheetView>
  </sheetViews>
  <sheetFormatPr defaultColWidth="9.140625" defaultRowHeight="12.75"/>
  <cols>
    <col min="1" max="1" width="0.9921875" style="6" customWidth="1"/>
    <col min="2" max="2" width="2.8515625" style="12" customWidth="1"/>
    <col min="3" max="3" width="5.7109375" style="12" customWidth="1"/>
    <col min="4" max="4" width="10.8515625" style="13" customWidth="1"/>
    <col min="5" max="5" width="10.7109375" style="6" customWidth="1"/>
    <col min="6" max="6" width="16.421875" style="6" customWidth="1"/>
    <col min="7" max="16384" width="9.140625" style="6" customWidth="1"/>
  </cols>
  <sheetData>
    <row r="1" spans="2:7" s="110" customFormat="1" ht="30" customHeight="1">
      <c r="B1" s="507" t="s">
        <v>2</v>
      </c>
      <c r="C1" s="507"/>
      <c r="D1" s="507"/>
      <c r="E1" s="507"/>
      <c r="F1" s="507"/>
      <c r="G1" s="109"/>
    </row>
    <row r="2" spans="2:7" ht="15" customHeight="1">
      <c r="B2" s="164">
        <v>12</v>
      </c>
      <c r="C2" s="165"/>
      <c r="D2" s="166" t="s">
        <v>3</v>
      </c>
      <c r="E2" s="167"/>
      <c r="F2" s="168"/>
      <c r="G2" s="7"/>
    </row>
    <row r="3" spans="2:7" ht="15" customHeight="1">
      <c r="B3" s="169" t="s">
        <v>4</v>
      </c>
      <c r="C3" s="170"/>
      <c r="D3" s="171" t="s">
        <v>5</v>
      </c>
      <c r="E3" s="171"/>
      <c r="F3" s="172"/>
      <c r="G3" s="7"/>
    </row>
    <row r="4" spans="2:7" ht="15" customHeight="1">
      <c r="B4" s="173" t="s">
        <v>6</v>
      </c>
      <c r="C4" s="170"/>
      <c r="D4" s="171" t="s">
        <v>7</v>
      </c>
      <c r="E4" s="171"/>
      <c r="F4" s="172"/>
      <c r="G4" s="7"/>
    </row>
    <row r="5" spans="2:7" ht="15" customHeight="1">
      <c r="B5" s="169" t="s">
        <v>8</v>
      </c>
      <c r="C5" s="170"/>
      <c r="D5" s="171" t="s">
        <v>9</v>
      </c>
      <c r="E5" s="171"/>
      <c r="F5" s="172"/>
      <c r="G5" s="7"/>
    </row>
    <row r="6" spans="2:7" ht="15" customHeight="1">
      <c r="B6" s="169">
        <v>0</v>
      </c>
      <c r="C6" s="174"/>
      <c r="D6" s="171" t="s">
        <v>10</v>
      </c>
      <c r="E6" s="171"/>
      <c r="F6" s="172"/>
      <c r="G6" s="7"/>
    </row>
    <row r="7" spans="2:7" ht="15" customHeight="1">
      <c r="B7" s="169" t="s">
        <v>11</v>
      </c>
      <c r="C7" s="170"/>
      <c r="D7" s="171" t="s">
        <v>12</v>
      </c>
      <c r="E7" s="171"/>
      <c r="F7" s="172"/>
      <c r="G7" s="7"/>
    </row>
    <row r="8" spans="2:7" ht="15" customHeight="1">
      <c r="B8" s="169" t="s">
        <v>13</v>
      </c>
      <c r="C8" s="170"/>
      <c r="D8" s="171" t="s">
        <v>14</v>
      </c>
      <c r="E8" s="171"/>
      <c r="F8" s="172"/>
      <c r="G8" s="7"/>
    </row>
    <row r="9" spans="2:7" ht="15" customHeight="1">
      <c r="B9" s="175" t="s">
        <v>15</v>
      </c>
      <c r="C9" s="176"/>
      <c r="D9" s="510" t="s">
        <v>16</v>
      </c>
      <c r="E9" s="510"/>
      <c r="F9" s="511"/>
      <c r="G9" s="10"/>
    </row>
    <row r="10" spans="2:7" ht="15" customHeight="1">
      <c r="B10" s="169" t="s">
        <v>17</v>
      </c>
      <c r="C10" s="170"/>
      <c r="D10" s="171" t="s">
        <v>18</v>
      </c>
      <c r="E10" s="171"/>
      <c r="F10" s="172"/>
      <c r="G10" s="7"/>
    </row>
    <row r="11" spans="2:7" ht="15" customHeight="1">
      <c r="B11" s="169" t="s">
        <v>19</v>
      </c>
      <c r="C11" s="170"/>
      <c r="D11" s="171" t="s">
        <v>20</v>
      </c>
      <c r="E11" s="171"/>
      <c r="F11" s="172"/>
      <c r="G11" s="7"/>
    </row>
    <row r="12" spans="2:7" ht="15" customHeight="1">
      <c r="B12" s="169" t="s">
        <v>21</v>
      </c>
      <c r="C12" s="170"/>
      <c r="D12" s="171" t="s">
        <v>22</v>
      </c>
      <c r="E12" s="171"/>
      <c r="F12" s="172"/>
      <c r="G12" s="7"/>
    </row>
    <row r="13" spans="2:7" ht="15" customHeight="1">
      <c r="B13" s="169" t="s">
        <v>23</v>
      </c>
      <c r="C13" s="170"/>
      <c r="D13" s="171" t="s">
        <v>24</v>
      </c>
      <c r="E13" s="171"/>
      <c r="F13" s="172"/>
      <c r="G13" s="7"/>
    </row>
    <row r="14" spans="2:7" ht="15" customHeight="1">
      <c r="B14" s="169" t="s">
        <v>25</v>
      </c>
      <c r="C14" s="170"/>
      <c r="D14" s="171" t="s">
        <v>26</v>
      </c>
      <c r="E14" s="171"/>
      <c r="F14" s="172"/>
      <c r="G14" s="7"/>
    </row>
    <row r="15" spans="2:7" ht="24.75" customHeight="1">
      <c r="B15" s="175" t="s">
        <v>27</v>
      </c>
      <c r="C15" s="177"/>
      <c r="D15" s="510" t="s">
        <v>28</v>
      </c>
      <c r="E15" s="510"/>
      <c r="F15" s="511"/>
      <c r="G15" s="10"/>
    </row>
    <row r="16" spans="2:7" ht="15" customHeight="1">
      <c r="B16" s="169" t="s">
        <v>263</v>
      </c>
      <c r="C16" s="170"/>
      <c r="D16" s="171" t="s">
        <v>262</v>
      </c>
      <c r="E16" s="154"/>
      <c r="F16" s="155"/>
      <c r="G16" s="7"/>
    </row>
    <row r="17" spans="2:7" ht="15" customHeight="1">
      <c r="B17" s="169" t="s">
        <v>29</v>
      </c>
      <c r="C17" s="170"/>
      <c r="D17" s="171" t="s">
        <v>30</v>
      </c>
      <c r="E17" s="154"/>
      <c r="F17" s="155"/>
      <c r="G17" s="7"/>
    </row>
    <row r="18" spans="2:7" ht="15" customHeight="1">
      <c r="B18" s="169" t="s">
        <v>31</v>
      </c>
      <c r="C18" s="170"/>
      <c r="D18" s="508" t="s">
        <v>32</v>
      </c>
      <c r="E18" s="508"/>
      <c r="F18" s="509"/>
      <c r="G18" s="7"/>
    </row>
    <row r="19" spans="2:7" ht="24.75" customHeight="1">
      <c r="B19" s="175" t="s">
        <v>33</v>
      </c>
      <c r="C19" s="176"/>
      <c r="D19" s="510" t="s">
        <v>34</v>
      </c>
      <c r="E19" s="510"/>
      <c r="F19" s="511"/>
      <c r="G19" s="10"/>
    </row>
    <row r="20" spans="2:7" ht="12.75" customHeight="1">
      <c r="B20" s="178"/>
      <c r="C20" s="179"/>
      <c r="D20" s="180" t="s">
        <v>35</v>
      </c>
      <c r="E20" s="180"/>
      <c r="F20" s="181"/>
      <c r="G20" s="7"/>
    </row>
    <row r="21" spans="2:7" ht="12.75" customHeight="1" thickBot="1">
      <c r="B21" s="160"/>
      <c r="C21" s="157"/>
      <c r="D21" s="158" t="s">
        <v>36</v>
      </c>
      <c r="E21" s="158"/>
      <c r="F21" s="159"/>
      <c r="G21" s="7"/>
    </row>
    <row r="22" spans="2:7" ht="11.25">
      <c r="B22" s="182"/>
      <c r="C22" s="183"/>
      <c r="D22" s="161"/>
      <c r="E22" s="162"/>
      <c r="F22" s="163"/>
      <c r="G22" s="11"/>
    </row>
  </sheetData>
  <sheetProtection/>
  <mergeCells count="5">
    <mergeCell ref="B1:F1"/>
    <mergeCell ref="D18:F18"/>
    <mergeCell ref="D19:F19"/>
    <mergeCell ref="D9:F9"/>
    <mergeCell ref="D15:F1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K93"/>
  <sheetViews>
    <sheetView zoomScalePageLayoutView="0" workbookViewId="0" topLeftCell="A22">
      <selection activeCell="G60" sqref="G60"/>
    </sheetView>
  </sheetViews>
  <sheetFormatPr defaultColWidth="9.140625" defaultRowHeight="12.75"/>
  <cols>
    <col min="1" max="1" width="1.57421875" style="1" customWidth="1"/>
    <col min="2" max="2" width="3.57421875" style="39" customWidth="1"/>
    <col min="3" max="3" width="2.00390625" style="40" customWidth="1"/>
    <col min="4" max="4" width="9.7109375" style="13" customWidth="1"/>
    <col min="5" max="5" width="3.00390625" style="1" customWidth="1"/>
    <col min="6" max="8" width="12.7109375" style="1" customWidth="1"/>
    <col min="9" max="16384" width="9.140625" style="1" customWidth="1"/>
  </cols>
  <sheetData>
    <row r="1" spans="1:8" ht="30" customHeight="1">
      <c r="A1" s="507" t="s">
        <v>37</v>
      </c>
      <c r="B1" s="507"/>
      <c r="C1" s="507"/>
      <c r="D1" s="507"/>
      <c r="E1" s="507"/>
      <c r="F1" s="507"/>
      <c r="G1" s="507"/>
      <c r="H1" s="507"/>
    </row>
    <row r="2" spans="1:8" s="30" customFormat="1" ht="24.75" customHeight="1">
      <c r="A2" s="156"/>
      <c r="B2" s="515" t="s">
        <v>270</v>
      </c>
      <c r="C2" s="515"/>
      <c r="D2" s="515"/>
      <c r="E2" s="515"/>
      <c r="F2" s="515"/>
      <c r="G2" s="515"/>
      <c r="H2" s="515"/>
    </row>
    <row r="3" spans="1:8" ht="34.5" customHeight="1">
      <c r="A3" s="14"/>
      <c r="B3" s="15"/>
      <c r="C3" s="16"/>
      <c r="D3" s="16"/>
      <c r="E3" s="17"/>
      <c r="F3" s="185" t="s">
        <v>159</v>
      </c>
      <c r="G3" s="18"/>
      <c r="H3" s="188" t="s">
        <v>158</v>
      </c>
    </row>
    <row r="4" spans="1:11" ht="12.75" customHeight="1">
      <c r="A4" s="14"/>
      <c r="B4" s="105" t="s">
        <v>38</v>
      </c>
      <c r="C4" s="19"/>
      <c r="D4" s="19" t="s">
        <v>39</v>
      </c>
      <c r="E4" s="20"/>
      <c r="F4" s="20">
        <v>1995</v>
      </c>
      <c r="G4" s="21"/>
      <c r="H4" s="186" t="s">
        <v>276</v>
      </c>
      <c r="K4" s="20"/>
    </row>
    <row r="5" spans="1:11" ht="12.75" customHeight="1">
      <c r="A5" s="14"/>
      <c r="B5" s="105" t="s">
        <v>40</v>
      </c>
      <c r="C5" s="19"/>
      <c r="D5" s="19" t="s">
        <v>41</v>
      </c>
      <c r="E5" s="20"/>
      <c r="F5" s="20">
        <v>1958</v>
      </c>
      <c r="G5" s="21"/>
      <c r="H5" s="186" t="s">
        <v>276</v>
      </c>
      <c r="K5" s="20"/>
    </row>
    <row r="6" spans="1:11" ht="12.75" customHeight="1">
      <c r="A6" s="14"/>
      <c r="B6" s="106" t="s">
        <v>42</v>
      </c>
      <c r="C6" s="22"/>
      <c r="D6" s="19" t="s">
        <v>43</v>
      </c>
      <c r="E6" s="20"/>
      <c r="F6" s="23">
        <v>2007</v>
      </c>
      <c r="G6" s="24"/>
      <c r="H6" s="187" t="s">
        <v>277</v>
      </c>
      <c r="K6" s="20"/>
    </row>
    <row r="7" spans="1:11" ht="12.75" customHeight="1">
      <c r="A7" s="53"/>
      <c r="B7" s="106" t="s">
        <v>46</v>
      </c>
      <c r="C7" s="22"/>
      <c r="D7" s="25" t="s">
        <v>47</v>
      </c>
      <c r="E7" s="20"/>
      <c r="F7" s="19">
        <v>2004</v>
      </c>
      <c r="G7" s="21"/>
      <c r="H7" s="187" t="s">
        <v>277</v>
      </c>
      <c r="K7" s="20"/>
    </row>
    <row r="8" spans="1:11" ht="12.75" customHeight="1">
      <c r="A8" s="53"/>
      <c r="B8" s="106" t="s">
        <v>44</v>
      </c>
      <c r="C8" s="22"/>
      <c r="D8" s="19" t="s">
        <v>45</v>
      </c>
      <c r="E8" s="20"/>
      <c r="F8" s="19">
        <v>2004</v>
      </c>
      <c r="G8" s="21"/>
      <c r="H8" s="187" t="s">
        <v>277</v>
      </c>
      <c r="K8" s="20"/>
    </row>
    <row r="9" spans="1:11" ht="12.75" customHeight="1">
      <c r="A9" s="53"/>
      <c r="B9" s="105" t="s">
        <v>50</v>
      </c>
      <c r="C9" s="19"/>
      <c r="D9" s="19" t="s">
        <v>51</v>
      </c>
      <c r="E9" s="20"/>
      <c r="F9" s="20">
        <v>1958</v>
      </c>
      <c r="G9" s="21"/>
      <c r="H9" s="186" t="s">
        <v>276</v>
      </c>
      <c r="K9" s="20"/>
    </row>
    <row r="10" spans="1:11" ht="12.75" customHeight="1">
      <c r="A10" s="53"/>
      <c r="B10" s="105" t="s">
        <v>48</v>
      </c>
      <c r="C10" s="19"/>
      <c r="D10" s="19" t="s">
        <v>49</v>
      </c>
      <c r="E10" s="20"/>
      <c r="F10" s="20">
        <v>1973</v>
      </c>
      <c r="G10" s="21"/>
      <c r="H10" s="186" t="s">
        <v>276</v>
      </c>
      <c r="K10" s="20"/>
    </row>
    <row r="11" spans="1:11" ht="12.75" customHeight="1">
      <c r="A11" s="53"/>
      <c r="B11" s="106" t="s">
        <v>52</v>
      </c>
      <c r="C11" s="22"/>
      <c r="D11" s="19" t="s">
        <v>53</v>
      </c>
      <c r="E11" s="20"/>
      <c r="F11" s="19">
        <v>2004</v>
      </c>
      <c r="G11" s="21"/>
      <c r="H11" s="187" t="s">
        <v>277</v>
      </c>
      <c r="K11" s="20"/>
    </row>
    <row r="12" spans="1:11" ht="12.75" customHeight="1">
      <c r="A12" s="53"/>
      <c r="B12" s="105" t="s">
        <v>56</v>
      </c>
      <c r="C12" s="19"/>
      <c r="D12" s="19" t="s">
        <v>57</v>
      </c>
      <c r="E12" s="20"/>
      <c r="F12" s="20">
        <v>1981</v>
      </c>
      <c r="G12" s="21"/>
      <c r="H12" s="186" t="s">
        <v>276</v>
      </c>
      <c r="K12" s="20"/>
    </row>
    <row r="13" spans="1:11" ht="12.75" customHeight="1">
      <c r="A13" s="14"/>
      <c r="B13" s="105" t="s">
        <v>58</v>
      </c>
      <c r="C13" s="19"/>
      <c r="D13" s="19" t="s">
        <v>59</v>
      </c>
      <c r="E13" s="20"/>
      <c r="F13" s="20">
        <v>1986</v>
      </c>
      <c r="G13" s="26"/>
      <c r="H13" s="186" t="s">
        <v>276</v>
      </c>
      <c r="K13" s="20"/>
    </row>
    <row r="14" spans="1:11" ht="12.75" customHeight="1">
      <c r="A14" s="53"/>
      <c r="B14" s="105" t="s">
        <v>62</v>
      </c>
      <c r="C14" s="19"/>
      <c r="D14" s="19" t="s">
        <v>63</v>
      </c>
      <c r="E14" s="20"/>
      <c r="F14" s="20">
        <v>1995</v>
      </c>
      <c r="G14" s="21"/>
      <c r="H14" s="186" t="s">
        <v>276</v>
      </c>
      <c r="K14" s="20"/>
    </row>
    <row r="15" spans="1:11" ht="12.75" customHeight="1">
      <c r="A15" s="53"/>
      <c r="B15" s="105" t="s">
        <v>60</v>
      </c>
      <c r="C15" s="19"/>
      <c r="D15" s="19" t="s">
        <v>61</v>
      </c>
      <c r="E15" s="20"/>
      <c r="F15" s="20">
        <v>1958</v>
      </c>
      <c r="G15" s="21"/>
      <c r="H15" s="186" t="s">
        <v>276</v>
      </c>
      <c r="K15" s="20"/>
    </row>
    <row r="16" spans="1:11" ht="12.75" customHeight="1">
      <c r="A16" s="53"/>
      <c r="B16" s="106" t="s">
        <v>105</v>
      </c>
      <c r="C16" s="22"/>
      <c r="D16" s="19" t="s">
        <v>106</v>
      </c>
      <c r="E16" s="20"/>
      <c r="F16" s="28">
        <v>2013</v>
      </c>
      <c r="G16" s="28"/>
      <c r="H16" s="187" t="s">
        <v>277</v>
      </c>
      <c r="K16" s="20"/>
    </row>
    <row r="17" spans="1:11" ht="12.75" customHeight="1">
      <c r="A17" s="53"/>
      <c r="B17" s="106" t="s">
        <v>66</v>
      </c>
      <c r="C17" s="19"/>
      <c r="D17" s="19" t="s">
        <v>67</v>
      </c>
      <c r="E17" s="20"/>
      <c r="F17" s="19">
        <v>2004</v>
      </c>
      <c r="G17" s="21"/>
      <c r="H17" s="187" t="s">
        <v>277</v>
      </c>
      <c r="K17" s="20"/>
    </row>
    <row r="18" spans="1:11" ht="12.75" customHeight="1">
      <c r="A18" s="14"/>
      <c r="B18" s="105" t="s">
        <v>54</v>
      </c>
      <c r="C18" s="19"/>
      <c r="D18" s="19" t="s">
        <v>55</v>
      </c>
      <c r="E18" s="20"/>
      <c r="F18" s="20">
        <v>1973</v>
      </c>
      <c r="G18" s="26"/>
      <c r="H18" s="186" t="s">
        <v>276</v>
      </c>
      <c r="K18" s="20"/>
    </row>
    <row r="19" spans="1:11" ht="12.75" customHeight="1">
      <c r="A19" s="14"/>
      <c r="B19" s="105" t="s">
        <v>64</v>
      </c>
      <c r="C19" s="19"/>
      <c r="D19" s="19" t="s">
        <v>65</v>
      </c>
      <c r="E19" s="20"/>
      <c r="F19" s="20">
        <v>1958</v>
      </c>
      <c r="G19" s="26"/>
      <c r="H19" s="186" t="s">
        <v>276</v>
      </c>
      <c r="K19" s="20"/>
    </row>
    <row r="20" spans="1:11" ht="12.75" customHeight="1">
      <c r="A20" s="14"/>
      <c r="B20" s="106" t="s">
        <v>70</v>
      </c>
      <c r="C20" s="19"/>
      <c r="D20" s="19" t="s">
        <v>71</v>
      </c>
      <c r="E20" s="20"/>
      <c r="F20" s="19">
        <v>2004</v>
      </c>
      <c r="G20" s="26"/>
      <c r="H20" s="187" t="s">
        <v>277</v>
      </c>
      <c r="K20" s="20"/>
    </row>
    <row r="21" spans="1:11" ht="12.75" customHeight="1">
      <c r="A21" s="14"/>
      <c r="B21" s="105" t="s">
        <v>72</v>
      </c>
      <c r="C21" s="19"/>
      <c r="D21" s="19" t="s">
        <v>73</v>
      </c>
      <c r="E21" s="20"/>
      <c r="F21" s="20">
        <v>1958</v>
      </c>
      <c r="G21" s="26"/>
      <c r="H21" s="186" t="s">
        <v>276</v>
      </c>
      <c r="K21" s="20"/>
    </row>
    <row r="22" spans="1:11" ht="12.75" customHeight="1">
      <c r="A22" s="14"/>
      <c r="B22" s="106" t="s">
        <v>68</v>
      </c>
      <c r="C22" s="19"/>
      <c r="D22" s="19" t="s">
        <v>69</v>
      </c>
      <c r="E22" s="20"/>
      <c r="F22" s="19">
        <v>2004</v>
      </c>
      <c r="G22" s="26"/>
      <c r="H22" s="187" t="s">
        <v>277</v>
      </c>
      <c r="K22" s="20"/>
    </row>
    <row r="23" spans="1:11" ht="12.75" customHeight="1">
      <c r="A23" s="14"/>
      <c r="B23" s="106" t="s">
        <v>74</v>
      </c>
      <c r="C23" s="22"/>
      <c r="D23" s="25" t="s">
        <v>75</v>
      </c>
      <c r="E23" s="20"/>
      <c r="F23" s="19">
        <v>2004</v>
      </c>
      <c r="G23" s="26"/>
      <c r="H23" s="187" t="s">
        <v>277</v>
      </c>
      <c r="K23" s="20"/>
    </row>
    <row r="24" spans="1:11" ht="12.75" customHeight="1">
      <c r="A24" s="14"/>
      <c r="B24" s="106" t="s">
        <v>76</v>
      </c>
      <c r="C24" s="27"/>
      <c r="D24" s="19" t="s">
        <v>143</v>
      </c>
      <c r="E24" s="20"/>
      <c r="F24" s="20">
        <v>1958</v>
      </c>
      <c r="G24" s="26"/>
      <c r="H24" s="186" t="s">
        <v>276</v>
      </c>
      <c r="K24" s="20"/>
    </row>
    <row r="25" spans="1:11" ht="12.75" customHeight="1">
      <c r="A25" s="14"/>
      <c r="B25" s="106" t="s">
        <v>77</v>
      </c>
      <c r="C25" s="22"/>
      <c r="D25" s="25" t="s">
        <v>78</v>
      </c>
      <c r="E25" s="20"/>
      <c r="F25" s="19">
        <v>2004</v>
      </c>
      <c r="G25" s="26"/>
      <c r="H25" s="187" t="s">
        <v>277</v>
      </c>
      <c r="K25" s="20"/>
    </row>
    <row r="26" spans="1:11" ht="12.75" customHeight="1">
      <c r="A26" s="14"/>
      <c r="B26" s="106" t="s">
        <v>79</v>
      </c>
      <c r="C26" s="22"/>
      <c r="D26" s="19" t="s">
        <v>80</v>
      </c>
      <c r="E26" s="20"/>
      <c r="F26" s="20">
        <v>1986</v>
      </c>
      <c r="G26" s="26"/>
      <c r="H26" s="186" t="s">
        <v>276</v>
      </c>
      <c r="K26" s="20"/>
    </row>
    <row r="27" spans="1:11" ht="12.75" customHeight="1">
      <c r="A27" s="14"/>
      <c r="B27" s="106" t="s">
        <v>81</v>
      </c>
      <c r="C27" s="22"/>
      <c r="D27" s="19" t="s">
        <v>82</v>
      </c>
      <c r="E27" s="20"/>
      <c r="F27" s="23">
        <v>2007</v>
      </c>
      <c r="G27" s="19"/>
      <c r="H27" s="187" t="s">
        <v>277</v>
      </c>
      <c r="K27" s="20"/>
    </row>
    <row r="28" spans="1:11" ht="12.75" customHeight="1">
      <c r="A28" s="14"/>
      <c r="B28" s="106" t="s">
        <v>85</v>
      </c>
      <c r="C28" s="22"/>
      <c r="D28" s="19" t="s">
        <v>86</v>
      </c>
      <c r="E28" s="20"/>
      <c r="F28" s="20">
        <v>1995</v>
      </c>
      <c r="G28" s="26"/>
      <c r="H28" s="186" t="s">
        <v>276</v>
      </c>
      <c r="K28" s="20"/>
    </row>
    <row r="29" spans="1:11" ht="12.75" customHeight="1">
      <c r="A29" s="14"/>
      <c r="B29" s="106" t="s">
        <v>83</v>
      </c>
      <c r="C29" s="22"/>
      <c r="D29" s="25" t="s">
        <v>84</v>
      </c>
      <c r="E29" s="20"/>
      <c r="F29" s="19">
        <v>2004</v>
      </c>
      <c r="G29" s="26"/>
      <c r="H29" s="187" t="s">
        <v>277</v>
      </c>
      <c r="K29" s="20"/>
    </row>
    <row r="30" spans="1:11" ht="12.75" customHeight="1">
      <c r="A30" s="14"/>
      <c r="B30" s="106" t="s">
        <v>87</v>
      </c>
      <c r="C30" s="22"/>
      <c r="D30" s="25" t="s">
        <v>88</v>
      </c>
      <c r="E30" s="20"/>
      <c r="F30" s="19">
        <v>2004</v>
      </c>
      <c r="G30" s="26"/>
      <c r="H30" s="187" t="s">
        <v>277</v>
      </c>
      <c r="K30" s="20"/>
    </row>
    <row r="31" spans="1:11" ht="12.75" customHeight="1">
      <c r="A31" s="14"/>
      <c r="B31" s="106" t="s">
        <v>89</v>
      </c>
      <c r="C31" s="22"/>
      <c r="D31" s="19" t="s">
        <v>90</v>
      </c>
      <c r="E31" s="20"/>
      <c r="F31" s="20">
        <v>1973</v>
      </c>
      <c r="G31" s="26"/>
      <c r="H31" s="186" t="s">
        <v>276</v>
      </c>
      <c r="K31" s="20"/>
    </row>
    <row r="32" spans="2:8" ht="12" customHeight="1">
      <c r="B32" s="514" t="s">
        <v>91</v>
      </c>
      <c r="C32" s="514"/>
      <c r="D32" s="514"/>
      <c r="E32" s="514"/>
      <c r="F32" s="514"/>
      <c r="G32" s="514"/>
      <c r="H32" s="514"/>
    </row>
    <row r="33" spans="2:8" ht="12" customHeight="1">
      <c r="B33" s="514"/>
      <c r="C33" s="514"/>
      <c r="D33" s="514"/>
      <c r="E33" s="514"/>
      <c r="F33" s="514"/>
      <c r="G33" s="514"/>
      <c r="H33" s="514"/>
    </row>
    <row r="34" spans="2:8" ht="12.75" customHeight="1">
      <c r="B34" s="106" t="s">
        <v>92</v>
      </c>
      <c r="C34" s="22"/>
      <c r="D34" s="19" t="s">
        <v>93</v>
      </c>
      <c r="E34" s="20"/>
      <c r="F34" s="28" t="s">
        <v>94</v>
      </c>
      <c r="G34" s="28" t="s">
        <v>95</v>
      </c>
      <c r="H34" s="29"/>
    </row>
    <row r="35" spans="2:8" ht="12.75" customHeight="1">
      <c r="B35" s="105" t="s">
        <v>96</v>
      </c>
      <c r="C35" s="19"/>
      <c r="D35" s="19" t="s">
        <v>97</v>
      </c>
      <c r="E35" s="20"/>
      <c r="F35" s="28" t="s">
        <v>94</v>
      </c>
      <c r="G35" s="28" t="s">
        <v>98</v>
      </c>
      <c r="H35" s="29"/>
    </row>
    <row r="36" spans="2:8" ht="12.75" customHeight="1">
      <c r="B36" s="106" t="s">
        <v>99</v>
      </c>
      <c r="C36" s="22"/>
      <c r="D36" s="19" t="s">
        <v>100</v>
      </c>
      <c r="E36" s="20"/>
      <c r="F36" s="28" t="s">
        <v>94</v>
      </c>
      <c r="G36" s="28" t="s">
        <v>95</v>
      </c>
      <c r="H36" s="29"/>
    </row>
    <row r="37" spans="2:8" ht="19.5" customHeight="1">
      <c r="B37" s="514" t="s">
        <v>101</v>
      </c>
      <c r="C37" s="514"/>
      <c r="D37" s="514"/>
      <c r="E37" s="514"/>
      <c r="F37" s="514"/>
      <c r="G37" s="514"/>
      <c r="H37" s="514"/>
    </row>
    <row r="38" spans="2:8" ht="12.75" customHeight="1">
      <c r="B38" s="106" t="s">
        <v>102</v>
      </c>
      <c r="C38" s="22"/>
      <c r="D38" s="19" t="s">
        <v>103</v>
      </c>
      <c r="E38" s="20"/>
      <c r="F38" s="28"/>
      <c r="G38" s="28" t="s">
        <v>95</v>
      </c>
      <c r="H38" s="29"/>
    </row>
    <row r="39" spans="1:8" ht="19.5" customHeight="1">
      <c r="A39" s="30"/>
      <c r="B39" s="517" t="s">
        <v>104</v>
      </c>
      <c r="C39" s="517"/>
      <c r="D39" s="517"/>
      <c r="E39" s="517"/>
      <c r="F39" s="517"/>
      <c r="G39" s="517"/>
      <c r="H39" s="517"/>
    </row>
    <row r="40" spans="1:8" ht="14.25" customHeight="1">
      <c r="A40" s="30"/>
      <c r="B40" s="106" t="s">
        <v>253</v>
      </c>
      <c r="C40" s="79"/>
      <c r="D40" s="31" t="s">
        <v>254</v>
      </c>
      <c r="E40" s="32"/>
      <c r="F40" s="31"/>
      <c r="G40" s="33"/>
      <c r="H40" s="34"/>
    </row>
    <row r="41" spans="2:8" ht="12.75" customHeight="1">
      <c r="B41" s="106" t="s">
        <v>221</v>
      </c>
      <c r="C41" s="79"/>
      <c r="D41" s="31" t="s">
        <v>222</v>
      </c>
      <c r="E41" s="32"/>
      <c r="F41" s="31"/>
      <c r="G41" s="33"/>
      <c r="H41" s="34"/>
    </row>
    <row r="42" spans="2:8" ht="12.75" customHeight="1">
      <c r="B42" s="106" t="s">
        <v>107</v>
      </c>
      <c r="C42" s="79"/>
      <c r="D42" s="31" t="s">
        <v>257</v>
      </c>
      <c r="E42" s="32"/>
      <c r="F42" s="31"/>
      <c r="G42" s="33"/>
      <c r="H42" s="34"/>
    </row>
    <row r="43" spans="2:8" ht="12.75" customHeight="1">
      <c r="B43" s="106" t="s">
        <v>241</v>
      </c>
      <c r="C43" s="79"/>
      <c r="D43" s="31" t="s">
        <v>242</v>
      </c>
      <c r="E43" s="32"/>
      <c r="F43" s="31"/>
      <c r="G43" s="33"/>
      <c r="H43" s="34"/>
    </row>
    <row r="44" spans="1:8" ht="12.75" customHeight="1">
      <c r="A44" s="30"/>
      <c r="B44" s="106" t="s">
        <v>108</v>
      </c>
      <c r="C44" s="79"/>
      <c r="D44" s="35" t="s">
        <v>109</v>
      </c>
      <c r="E44" s="32"/>
      <c r="F44" s="31"/>
      <c r="G44" s="31"/>
      <c r="H44" s="34"/>
    </row>
    <row r="45" spans="2:8" ht="19.5" customHeight="1">
      <c r="B45" s="517" t="s">
        <v>110</v>
      </c>
      <c r="C45" s="517"/>
      <c r="D45" s="517"/>
      <c r="E45" s="517"/>
      <c r="F45" s="517"/>
      <c r="G45" s="517"/>
      <c r="H45" s="517"/>
    </row>
    <row r="46" spans="2:8" ht="12.75" customHeight="1">
      <c r="B46" s="106" t="s">
        <v>115</v>
      </c>
      <c r="C46" s="22"/>
      <c r="D46" s="19" t="s">
        <v>116</v>
      </c>
      <c r="E46" s="20"/>
      <c r="F46" s="19"/>
      <c r="G46" s="24"/>
      <c r="H46" s="21"/>
    </row>
    <row r="47" spans="2:8" ht="12.75" customHeight="1">
      <c r="B47" s="106" t="s">
        <v>161</v>
      </c>
      <c r="C47" s="22"/>
      <c r="D47" s="19" t="s">
        <v>168</v>
      </c>
      <c r="E47" s="19"/>
      <c r="F47" s="19"/>
      <c r="G47" s="22"/>
      <c r="H47" s="21"/>
    </row>
    <row r="48" spans="2:8" ht="12.75" customHeight="1">
      <c r="B48" s="106" t="s">
        <v>162</v>
      </c>
      <c r="C48" s="22"/>
      <c r="D48" s="19" t="s">
        <v>169</v>
      </c>
      <c r="E48" s="19"/>
      <c r="F48" s="19"/>
      <c r="G48" s="22"/>
      <c r="H48" s="21"/>
    </row>
    <row r="49" spans="2:8" ht="12.75" customHeight="1">
      <c r="B49" s="106" t="s">
        <v>163</v>
      </c>
      <c r="C49" s="22"/>
      <c r="D49" s="19" t="s">
        <v>138</v>
      </c>
      <c r="E49" s="19"/>
      <c r="F49" s="19"/>
      <c r="G49" s="22"/>
      <c r="H49" s="21"/>
    </row>
    <row r="50" spans="2:8" ht="12.75" customHeight="1">
      <c r="B50" s="106" t="s">
        <v>164</v>
      </c>
      <c r="C50" s="22"/>
      <c r="D50" s="19" t="s">
        <v>170</v>
      </c>
      <c r="E50" s="19"/>
      <c r="F50" s="19"/>
      <c r="G50" s="22"/>
      <c r="H50" s="21"/>
    </row>
    <row r="51" spans="2:8" ht="12.75" customHeight="1">
      <c r="B51" s="106" t="s">
        <v>113</v>
      </c>
      <c r="C51" s="22"/>
      <c r="D51" s="19" t="s">
        <v>114</v>
      </c>
      <c r="E51" s="19"/>
      <c r="F51" s="19"/>
      <c r="G51" s="22"/>
      <c r="H51" s="21"/>
    </row>
    <row r="52" spans="2:8" ht="12.75" customHeight="1">
      <c r="B52" s="106" t="s">
        <v>165</v>
      </c>
      <c r="C52" s="22"/>
      <c r="D52" s="19" t="s">
        <v>171</v>
      </c>
      <c r="E52" s="19"/>
      <c r="F52" s="19"/>
      <c r="G52" s="22"/>
      <c r="H52" s="21"/>
    </row>
    <row r="53" spans="2:8" ht="12.75" customHeight="1">
      <c r="B53" s="106" t="s">
        <v>166</v>
      </c>
      <c r="C53" s="22"/>
      <c r="D53" s="19" t="s">
        <v>172</v>
      </c>
      <c r="E53" s="19"/>
      <c r="F53" s="19"/>
      <c r="G53" s="22"/>
      <c r="H53" s="21"/>
    </row>
    <row r="54" spans="2:8" ht="12.75" customHeight="1">
      <c r="B54" s="106" t="s">
        <v>167</v>
      </c>
      <c r="C54" s="22"/>
      <c r="D54" s="19" t="s">
        <v>139</v>
      </c>
      <c r="E54" s="19"/>
      <c r="F54" s="19"/>
      <c r="G54" s="22"/>
      <c r="H54" s="21"/>
    </row>
    <row r="55" spans="2:8" ht="12.75" customHeight="1">
      <c r="B55" s="106" t="s">
        <v>290</v>
      </c>
      <c r="C55" s="22"/>
      <c r="D55" s="19" t="s">
        <v>112</v>
      </c>
      <c r="E55" s="20"/>
      <c r="F55" s="19"/>
      <c r="G55" s="22"/>
      <c r="H55" s="21"/>
    </row>
    <row r="56" spans="1:7" ht="4.5" customHeight="1">
      <c r="A56"/>
      <c r="B56" s="36"/>
      <c r="C56"/>
      <c r="D56"/>
      <c r="E56"/>
      <c r="F56"/>
      <c r="G56"/>
    </row>
    <row r="57" spans="2:8" ht="12" customHeight="1">
      <c r="B57" s="516" t="s">
        <v>153</v>
      </c>
      <c r="C57" s="516"/>
      <c r="D57" s="516"/>
      <c r="E57" s="516"/>
      <c r="F57" s="516"/>
      <c r="G57" s="516"/>
      <c r="H57" s="516"/>
    </row>
    <row r="58" spans="2:8" ht="46.5" customHeight="1">
      <c r="B58" s="512" t="s">
        <v>255</v>
      </c>
      <c r="C58" s="513"/>
      <c r="D58" s="513"/>
      <c r="E58" s="513"/>
      <c r="F58" s="513"/>
      <c r="G58" s="513"/>
      <c r="H58" s="513"/>
    </row>
    <row r="59" spans="2:8" ht="11.25" customHeight="1">
      <c r="B59" s="512" t="s">
        <v>186</v>
      </c>
      <c r="C59" s="512"/>
      <c r="D59" s="512"/>
      <c r="E59" s="512"/>
      <c r="F59" s="512"/>
      <c r="G59" s="512"/>
      <c r="H59" s="512"/>
    </row>
    <row r="60" spans="2:7" ht="12" customHeight="1">
      <c r="B60" s="37"/>
      <c r="C60" s="38"/>
      <c r="G60" s="38"/>
    </row>
    <row r="61" spans="2:7" ht="11.25" customHeight="1">
      <c r="B61" s="37"/>
      <c r="C61" s="38"/>
      <c r="G61" s="38"/>
    </row>
    <row r="62" ht="12" customHeight="1">
      <c r="D62"/>
    </row>
    <row r="63" spans="2:7" ht="12" customHeight="1">
      <c r="B63" s="36"/>
      <c r="C63"/>
      <c r="D63"/>
      <c r="E63"/>
      <c r="F63"/>
      <c r="G63"/>
    </row>
    <row r="64" spans="2:7" ht="12" customHeight="1">
      <c r="B64" s="41"/>
      <c r="C64" s="42"/>
      <c r="G64"/>
    </row>
    <row r="65" spans="2:7" ht="12" customHeight="1">
      <c r="B65" s="37"/>
      <c r="C65" s="38"/>
      <c r="G65" s="38"/>
    </row>
    <row r="66" spans="2:7" ht="12" customHeight="1">
      <c r="B66" s="37"/>
      <c r="C66" s="38"/>
      <c r="G66" s="38"/>
    </row>
    <row r="67" spans="2:7" ht="12" customHeight="1">
      <c r="B67" s="37"/>
      <c r="C67" s="38"/>
      <c r="G67" s="38"/>
    </row>
    <row r="68" spans="2:7" ht="12" customHeight="1">
      <c r="B68" s="37"/>
      <c r="C68" s="38"/>
      <c r="G68" s="38"/>
    </row>
    <row r="69" spans="2:7" ht="12" customHeight="1">
      <c r="B69" s="37"/>
      <c r="C69" s="38"/>
      <c r="G69" s="38"/>
    </row>
    <row r="70" spans="2:7" ht="12" customHeight="1">
      <c r="B70" s="37"/>
      <c r="C70" s="38"/>
      <c r="G70" s="38"/>
    </row>
    <row r="71" spans="2:7" ht="12" customHeight="1">
      <c r="B71" s="37"/>
      <c r="C71" s="38"/>
      <c r="G71" s="38"/>
    </row>
    <row r="73" spans="2:7" ht="13.5">
      <c r="B73" s="41"/>
      <c r="C73" s="42"/>
      <c r="G73"/>
    </row>
    <row r="74" spans="2:7" ht="12.75">
      <c r="B74" s="37"/>
      <c r="C74" s="38"/>
      <c r="G74" s="38"/>
    </row>
    <row r="75" spans="2:7" ht="12" customHeight="1">
      <c r="B75" s="37"/>
      <c r="C75" s="38"/>
      <c r="G75" s="38"/>
    </row>
    <row r="76" spans="2:7" ht="12" customHeight="1">
      <c r="B76" s="37"/>
      <c r="C76" s="38"/>
      <c r="G76" s="38"/>
    </row>
    <row r="77" ht="12" customHeight="1"/>
    <row r="78" ht="12" customHeight="1">
      <c r="I78" s="43"/>
    </row>
    <row r="79" ht="12" customHeight="1"/>
    <row r="80" ht="12" customHeight="1"/>
    <row r="81" ht="12" customHeight="1"/>
    <row r="82" ht="12" customHeight="1"/>
    <row r="83" spans="4:5" ht="12.75">
      <c r="D83" s="44"/>
      <c r="E83" s="45"/>
    </row>
    <row r="84" ht="12.75"/>
    <row r="85" ht="12.75"/>
    <row r="86" ht="12" customHeight="1"/>
    <row r="87" ht="5.25" customHeight="1">
      <c r="H87"/>
    </row>
    <row r="88" ht="19.5" customHeight="1">
      <c r="H88"/>
    </row>
    <row r="89" spans="1:8" s="30" customFormat="1" ht="15" customHeight="1">
      <c r="A89" s="1"/>
      <c r="B89" s="39"/>
      <c r="C89" s="40"/>
      <c r="D89" s="13"/>
      <c r="E89" s="1"/>
      <c r="F89" s="1"/>
      <c r="G89" s="1"/>
      <c r="H89"/>
    </row>
    <row r="90" spans="1:8" s="30" customFormat="1" ht="15" customHeight="1">
      <c r="A90"/>
      <c r="B90" s="36"/>
      <c r="C90"/>
      <c r="D90"/>
      <c r="E90"/>
      <c r="F90"/>
      <c r="G90"/>
      <c r="H90"/>
    </row>
    <row r="92" ht="12" customHeight="1"/>
    <row r="93" spans="4:7" ht="12" customHeight="1">
      <c r="D93"/>
      <c r="E93"/>
      <c r="F93"/>
      <c r="G93"/>
    </row>
    <row r="94" ht="12" customHeight="1"/>
    <row r="95" ht="12" customHeight="1"/>
    <row r="96" ht="12" customHeight="1"/>
    <row r="97" ht="12" customHeight="1"/>
    <row r="98" ht="12" customHeight="1"/>
    <row r="100" ht="12" customHeight="1"/>
    <row r="101" ht="12" customHeight="1"/>
  </sheetData>
  <sheetProtection/>
  <mergeCells count="9">
    <mergeCell ref="B58:H58"/>
    <mergeCell ref="B59:H59"/>
    <mergeCell ref="A1:H1"/>
    <mergeCell ref="B37:H37"/>
    <mergeCell ref="B2:H2"/>
    <mergeCell ref="B57:H57"/>
    <mergeCell ref="B39:H39"/>
    <mergeCell ref="B45:H45"/>
    <mergeCell ref="B32:H3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0"/>
  <dimension ref="A1:M51"/>
  <sheetViews>
    <sheetView zoomScalePageLayoutView="0" workbookViewId="0" topLeftCell="A7">
      <selection activeCell="P67" sqref="P67"/>
    </sheetView>
  </sheetViews>
  <sheetFormatPr defaultColWidth="9.140625" defaultRowHeight="12.75"/>
  <cols>
    <col min="1" max="1" width="1.1484375" style="46" customWidth="1"/>
    <col min="2" max="2" width="5.00390625" style="0" customWidth="1"/>
    <col min="3" max="3" width="9.7109375" style="0" customWidth="1"/>
    <col min="4" max="4" width="2.7109375" style="0" customWidth="1"/>
    <col min="5" max="5" width="9.7109375" style="0" customWidth="1"/>
    <col min="6" max="6" width="2.7109375" style="0" customWidth="1"/>
    <col min="7" max="7" width="9.7109375" style="0" customWidth="1"/>
    <col min="8" max="8" width="2.7109375" style="0" customWidth="1"/>
    <col min="9" max="9" width="6.28125" style="0" customWidth="1"/>
    <col min="10" max="10" width="1.7109375" style="0" customWidth="1"/>
    <col min="11" max="11" width="6.7109375" style="0" bestFit="1" customWidth="1"/>
    <col min="12" max="12" width="2.7109375" style="0" customWidth="1"/>
    <col min="13" max="13" width="5.28125" style="0" customWidth="1"/>
    <col min="14" max="14" width="9.140625" style="0" customWidth="1"/>
  </cols>
  <sheetData>
    <row r="1" ht="14.25" customHeight="1">
      <c r="M1" s="93" t="s">
        <v>178</v>
      </c>
    </row>
    <row r="2" spans="1:13" s="56" customFormat="1" ht="30" customHeight="1">
      <c r="A2" s="111"/>
      <c r="B2" s="520" t="s">
        <v>148</v>
      </c>
      <c r="C2" s="520"/>
      <c r="D2" s="520"/>
      <c r="E2" s="520"/>
      <c r="F2" s="520"/>
      <c r="G2" s="520"/>
      <c r="H2" s="520"/>
      <c r="I2" s="520"/>
      <c r="J2" s="520"/>
      <c r="K2" s="520"/>
      <c r="L2" s="520"/>
      <c r="M2" s="520"/>
    </row>
    <row r="3" spans="2:12" ht="14.25" customHeight="1">
      <c r="B3" s="48"/>
      <c r="C3" s="533" t="s">
        <v>117</v>
      </c>
      <c r="D3" s="534"/>
      <c r="E3" s="533" t="s">
        <v>118</v>
      </c>
      <c r="F3" s="534"/>
      <c r="G3" s="527" t="s">
        <v>119</v>
      </c>
      <c r="H3" s="528"/>
      <c r="I3" s="524" t="s">
        <v>152</v>
      </c>
      <c r="J3" s="525"/>
      <c r="K3" s="525"/>
      <c r="L3" s="526"/>
    </row>
    <row r="4" spans="2:12" ht="10.5" customHeight="1">
      <c r="B4" s="48"/>
      <c r="C4" s="535"/>
      <c r="D4" s="536"/>
      <c r="E4" s="535"/>
      <c r="F4" s="536"/>
      <c r="G4" s="529"/>
      <c r="H4" s="530"/>
      <c r="I4" s="521" t="s">
        <v>264</v>
      </c>
      <c r="J4" s="522"/>
      <c r="K4" s="522"/>
      <c r="L4" s="523"/>
    </row>
    <row r="5" spans="2:12" ht="12" customHeight="1">
      <c r="B5" s="48"/>
      <c r="C5" s="151" t="s">
        <v>258</v>
      </c>
      <c r="D5" s="141"/>
      <c r="E5" s="150" t="s">
        <v>120</v>
      </c>
      <c r="F5" s="118"/>
      <c r="G5" s="152" t="s">
        <v>259</v>
      </c>
      <c r="H5" s="116"/>
      <c r="I5" s="521" t="s">
        <v>271</v>
      </c>
      <c r="J5" s="522"/>
      <c r="K5" s="522"/>
      <c r="L5" s="523"/>
    </row>
    <row r="6" spans="2:12" ht="12.75">
      <c r="B6" s="48"/>
      <c r="C6" s="104"/>
      <c r="D6" s="142"/>
      <c r="E6" s="149" t="s">
        <v>291</v>
      </c>
      <c r="F6" s="143"/>
      <c r="G6" s="152">
        <v>2015</v>
      </c>
      <c r="H6" s="116"/>
      <c r="I6" s="126">
        <v>2014</v>
      </c>
      <c r="J6" s="131"/>
      <c r="K6" s="132">
        <v>2015</v>
      </c>
      <c r="L6" s="127"/>
    </row>
    <row r="7" spans="2:13" ht="15" customHeight="1">
      <c r="B7" s="313" t="s">
        <v>272</v>
      </c>
      <c r="C7" s="374">
        <f>SUM(C10:C37)</f>
        <v>4470.58</v>
      </c>
      <c r="D7" s="138"/>
      <c r="E7" s="467">
        <f>SUM(E10:E37)</f>
        <v>510.28442999999993</v>
      </c>
      <c r="F7" s="294"/>
      <c r="G7" s="374">
        <v>14710.625900000001</v>
      </c>
      <c r="H7" s="144"/>
      <c r="I7" s="119">
        <v>100</v>
      </c>
      <c r="J7" s="133"/>
      <c r="K7" s="134">
        <v>100</v>
      </c>
      <c r="L7" s="120"/>
      <c r="M7" s="313" t="s">
        <v>272</v>
      </c>
    </row>
    <row r="8" spans="2:13" ht="15" customHeight="1">
      <c r="B8" s="76" t="s">
        <v>276</v>
      </c>
      <c r="C8" s="375">
        <f>SUM(C10,C13,C14,C16,C17,C18,C19,C21,C25,C28,C29,C31,C35,C36,C37)</f>
        <v>3326.05</v>
      </c>
      <c r="D8" s="139"/>
      <c r="E8" s="95">
        <f>SUM(E10,E13,E14,E16,E17,E18,E19,E21,E25,E28,E29,E31,E35,E36,E37)</f>
        <v>405.88150499999995</v>
      </c>
      <c r="F8" s="295"/>
      <c r="G8" s="375">
        <v>13529.0225</v>
      </c>
      <c r="H8" s="145"/>
      <c r="I8" s="121">
        <v>108.69565217391303</v>
      </c>
      <c r="J8" s="135"/>
      <c r="K8" s="135">
        <v>108.30449826989619</v>
      </c>
      <c r="L8" s="122"/>
      <c r="M8" s="76" t="s">
        <v>276</v>
      </c>
    </row>
    <row r="9" spans="2:13" ht="15" customHeight="1">
      <c r="B9" s="314" t="s">
        <v>277</v>
      </c>
      <c r="C9" s="376">
        <f>C7-C8</f>
        <v>1144.5299999999997</v>
      </c>
      <c r="D9" s="140"/>
      <c r="E9" s="96">
        <f>E7-E8</f>
        <v>104.40292499999998</v>
      </c>
      <c r="F9" s="296"/>
      <c r="G9" s="376">
        <f>G7-G8</f>
        <v>1181.6034000000018</v>
      </c>
      <c r="H9" s="146"/>
      <c r="I9" s="385">
        <v>66.8534255032845</v>
      </c>
      <c r="J9" s="311"/>
      <c r="K9" s="386">
        <v>67.79338492346751</v>
      </c>
      <c r="L9" s="123"/>
      <c r="M9" s="314" t="s">
        <v>277</v>
      </c>
    </row>
    <row r="10" spans="2:13" ht="15" customHeight="1">
      <c r="B10" s="50" t="s">
        <v>40</v>
      </c>
      <c r="C10" s="232">
        <v>30.528</v>
      </c>
      <c r="D10" s="91"/>
      <c r="E10" s="306">
        <v>11.311117</v>
      </c>
      <c r="F10" s="297"/>
      <c r="G10" s="308">
        <v>410.351</v>
      </c>
      <c r="H10" s="147"/>
      <c r="I10" s="136">
        <v>119.56521739130434</v>
      </c>
      <c r="J10" s="136"/>
      <c r="K10" s="136">
        <v>118.33910034602076</v>
      </c>
      <c r="L10" s="124"/>
      <c r="M10" s="50" t="s">
        <v>40</v>
      </c>
    </row>
    <row r="11" spans="2:13" ht="15" customHeight="1">
      <c r="B11" s="76" t="s">
        <v>42</v>
      </c>
      <c r="C11" s="233">
        <v>111.002</v>
      </c>
      <c r="D11" s="92"/>
      <c r="E11" s="307">
        <v>7.153784</v>
      </c>
      <c r="F11" s="298"/>
      <c r="G11" s="309">
        <v>45.2865</v>
      </c>
      <c r="H11" s="148"/>
      <c r="I11" s="312">
        <v>46.3768115942029</v>
      </c>
      <c r="J11" s="312"/>
      <c r="K11" s="312">
        <v>47.05882352941176</v>
      </c>
      <c r="L11" s="125"/>
      <c r="M11" s="76" t="s">
        <v>42</v>
      </c>
    </row>
    <row r="12" spans="2:13" ht="15" customHeight="1">
      <c r="B12" s="50" t="s">
        <v>44</v>
      </c>
      <c r="C12" s="232">
        <v>78.868</v>
      </c>
      <c r="D12" s="91"/>
      <c r="E12" s="306">
        <v>10.553843</v>
      </c>
      <c r="F12" s="297"/>
      <c r="G12" s="308">
        <v>166.9641</v>
      </c>
      <c r="H12" s="147"/>
      <c r="I12" s="136">
        <v>86.23188405797102</v>
      </c>
      <c r="J12" s="136"/>
      <c r="K12" s="136">
        <v>87.19723183391004</v>
      </c>
      <c r="L12" s="124"/>
      <c r="M12" s="50" t="s">
        <v>44</v>
      </c>
    </row>
    <row r="13" spans="2:13" ht="15" customHeight="1">
      <c r="B13" s="76" t="s">
        <v>48</v>
      </c>
      <c r="C13" s="233">
        <v>43.098</v>
      </c>
      <c r="D13" s="92"/>
      <c r="E13" s="307">
        <v>5.707251</v>
      </c>
      <c r="F13" s="298"/>
      <c r="G13" s="309">
        <v>271.7861</v>
      </c>
      <c r="H13" s="148"/>
      <c r="I13" s="137">
        <v>127.17391304347827</v>
      </c>
      <c r="J13" s="137"/>
      <c r="K13" s="137">
        <v>126.64359861591696</v>
      </c>
      <c r="L13" s="125"/>
      <c r="M13" s="76" t="s">
        <v>48</v>
      </c>
    </row>
    <row r="14" spans="2:13" ht="15" customHeight="1">
      <c r="B14" s="50" t="s">
        <v>50</v>
      </c>
      <c r="C14" s="232">
        <v>357.104</v>
      </c>
      <c r="D14" s="91"/>
      <c r="E14" s="306">
        <v>82.175684</v>
      </c>
      <c r="F14" s="297"/>
      <c r="G14" s="378">
        <v>3032.82</v>
      </c>
      <c r="H14" s="147"/>
      <c r="I14" s="136">
        <v>125.36231884057972</v>
      </c>
      <c r="J14" s="136"/>
      <c r="K14" s="136">
        <v>123.87543252595157</v>
      </c>
      <c r="L14" s="124"/>
      <c r="M14" s="50" t="s">
        <v>50</v>
      </c>
    </row>
    <row r="15" spans="2:13" ht="15" customHeight="1">
      <c r="B15" s="76" t="s">
        <v>52</v>
      </c>
      <c r="C15" s="233">
        <v>45.227</v>
      </c>
      <c r="D15" s="92"/>
      <c r="E15" s="307">
        <v>1.315944</v>
      </c>
      <c r="F15" s="298"/>
      <c r="G15" s="309">
        <v>20.2517</v>
      </c>
      <c r="H15" s="148"/>
      <c r="I15" s="137">
        <v>75.72463768115942</v>
      </c>
      <c r="J15" s="137"/>
      <c r="K15" s="137">
        <v>74.74048442906575</v>
      </c>
      <c r="L15" s="125"/>
      <c r="M15" s="76" t="s">
        <v>52</v>
      </c>
    </row>
    <row r="16" spans="2:13" ht="15" customHeight="1">
      <c r="B16" s="50" t="s">
        <v>54</v>
      </c>
      <c r="C16" s="232">
        <v>70.282</v>
      </c>
      <c r="D16" s="91"/>
      <c r="E16" s="377">
        <v>4.72472</v>
      </c>
      <c r="F16" s="297"/>
      <c r="G16" s="308">
        <v>255.8151</v>
      </c>
      <c r="H16" s="147"/>
      <c r="I16" s="136">
        <v>136.59420289855072</v>
      </c>
      <c r="J16" s="136"/>
      <c r="K16" s="136">
        <v>176.8166089965398</v>
      </c>
      <c r="L16" s="124"/>
      <c r="M16" s="50" t="s">
        <v>54</v>
      </c>
    </row>
    <row r="17" spans="2:13" ht="15" customHeight="1">
      <c r="B17" s="76" t="s">
        <v>56</v>
      </c>
      <c r="C17" s="233">
        <v>131.957</v>
      </c>
      <c r="D17" s="92"/>
      <c r="E17" s="307">
        <v>10.783748</v>
      </c>
      <c r="F17" s="298"/>
      <c r="G17" s="381">
        <v>175.6974</v>
      </c>
      <c r="H17" s="148"/>
      <c r="I17" s="312">
        <v>70.28985507246377</v>
      </c>
      <c r="J17" s="312"/>
      <c r="K17" s="312">
        <v>67.82006920415225</v>
      </c>
      <c r="L17" s="125"/>
      <c r="M17" s="76" t="s">
        <v>56</v>
      </c>
    </row>
    <row r="18" spans="2:13" ht="15" customHeight="1">
      <c r="B18" s="50" t="s">
        <v>58</v>
      </c>
      <c r="C18" s="232">
        <v>505.997</v>
      </c>
      <c r="D18" s="91"/>
      <c r="E18" s="306">
        <v>46.445828</v>
      </c>
      <c r="F18" s="297"/>
      <c r="G18" s="382">
        <v>1075.639</v>
      </c>
      <c r="H18" s="147"/>
      <c r="I18" s="345">
        <v>89.4927536231884</v>
      </c>
      <c r="J18" s="345"/>
      <c r="K18" s="345">
        <v>89.61937716262976</v>
      </c>
      <c r="L18" s="124"/>
      <c r="M18" s="50" t="s">
        <v>58</v>
      </c>
    </row>
    <row r="19" spans="2:13" ht="15" customHeight="1">
      <c r="B19" s="76" t="s">
        <v>60</v>
      </c>
      <c r="C19" s="233">
        <f>543.965+88.794+0.374</f>
        <v>633.133</v>
      </c>
      <c r="D19" s="92"/>
      <c r="E19" s="307">
        <v>66.75995</v>
      </c>
      <c r="F19" s="298"/>
      <c r="G19" s="484">
        <v>2181.064</v>
      </c>
      <c r="H19" s="148"/>
      <c r="I19" s="312">
        <v>106.8840579710145</v>
      </c>
      <c r="J19" s="312"/>
      <c r="K19" s="312">
        <v>105.88235294117648</v>
      </c>
      <c r="L19" s="125"/>
      <c r="M19" s="76" t="s">
        <v>60</v>
      </c>
    </row>
    <row r="20" spans="2:13" ht="15" customHeight="1">
      <c r="B20" s="50" t="s">
        <v>105</v>
      </c>
      <c r="C20" s="232">
        <v>56.594</v>
      </c>
      <c r="D20" s="91"/>
      <c r="E20" s="306">
        <v>4.190669</v>
      </c>
      <c r="F20" s="297"/>
      <c r="G20" s="308">
        <v>43.8469</v>
      </c>
      <c r="H20" s="147"/>
      <c r="I20" s="136">
        <v>58.333333333333336</v>
      </c>
      <c r="J20" s="136"/>
      <c r="K20" s="136">
        <v>57.785467128027676</v>
      </c>
      <c r="L20" s="124"/>
      <c r="M20" s="50" t="s">
        <v>105</v>
      </c>
    </row>
    <row r="21" spans="2:13" ht="15" customHeight="1">
      <c r="B21" s="76" t="s">
        <v>64</v>
      </c>
      <c r="C21" s="233">
        <v>301.336</v>
      </c>
      <c r="D21" s="92"/>
      <c r="E21" s="307">
        <v>60.665551</v>
      </c>
      <c r="F21" s="298"/>
      <c r="G21" s="379">
        <v>1645.4394</v>
      </c>
      <c r="H21" s="148"/>
      <c r="I21" s="137">
        <v>96.37681159420289</v>
      </c>
      <c r="J21" s="137"/>
      <c r="K21" s="137">
        <v>96.19377162629758</v>
      </c>
      <c r="L21" s="125"/>
      <c r="M21" s="76" t="s">
        <v>64</v>
      </c>
    </row>
    <row r="22" spans="2:13" ht="15" customHeight="1">
      <c r="B22" s="50" t="s">
        <v>46</v>
      </c>
      <c r="C22" s="232">
        <v>9.25</v>
      </c>
      <c r="D22" s="91"/>
      <c r="E22" s="306">
        <v>0.848319</v>
      </c>
      <c r="F22" s="297"/>
      <c r="G22" s="383">
        <v>17.6372</v>
      </c>
      <c r="H22" s="147"/>
      <c r="I22" s="136">
        <v>81.15942028985508</v>
      </c>
      <c r="J22" s="136"/>
      <c r="K22" s="345">
        <v>81.31487889273356</v>
      </c>
      <c r="L22" s="124"/>
      <c r="M22" s="50" t="s">
        <v>46</v>
      </c>
    </row>
    <row r="23" spans="2:13" ht="15" customHeight="1">
      <c r="B23" s="76" t="s">
        <v>68</v>
      </c>
      <c r="C23" s="233">
        <v>64.559</v>
      </c>
      <c r="D23" s="92"/>
      <c r="E23" s="307">
        <v>1.968957</v>
      </c>
      <c r="F23" s="298"/>
      <c r="G23" s="309">
        <v>24.368299999999998</v>
      </c>
      <c r="H23" s="148"/>
      <c r="I23" s="137">
        <v>63.40579710144928</v>
      </c>
      <c r="J23" s="137"/>
      <c r="K23" s="137">
        <v>64.3598615916955</v>
      </c>
      <c r="L23" s="125"/>
      <c r="M23" s="76" t="s">
        <v>68</v>
      </c>
    </row>
    <row r="24" spans="2:13" ht="15" customHeight="1">
      <c r="B24" s="50" t="s">
        <v>70</v>
      </c>
      <c r="C24" s="232">
        <v>65.3</v>
      </c>
      <c r="D24" s="91"/>
      <c r="E24" s="306">
        <v>2.888558</v>
      </c>
      <c r="F24" s="297"/>
      <c r="G24" s="308">
        <v>37.3305</v>
      </c>
      <c r="H24" s="147"/>
      <c r="I24" s="136">
        <v>75</v>
      </c>
      <c r="J24" s="136"/>
      <c r="K24" s="136">
        <v>74.74048442906575</v>
      </c>
      <c r="L24" s="124"/>
      <c r="M24" s="50" t="s">
        <v>70</v>
      </c>
    </row>
    <row r="25" spans="2:13" ht="15" customHeight="1">
      <c r="B25" s="76" t="s">
        <v>72</v>
      </c>
      <c r="C25" s="233">
        <v>2.586</v>
      </c>
      <c r="D25" s="92"/>
      <c r="E25" s="307">
        <v>0.576249</v>
      </c>
      <c r="F25" s="298"/>
      <c r="G25" s="309">
        <v>51.2162</v>
      </c>
      <c r="H25" s="148"/>
      <c r="I25" s="137">
        <v>266.30434782608694</v>
      </c>
      <c r="J25" s="137"/>
      <c r="K25" s="137">
        <v>263.3217993079585</v>
      </c>
      <c r="L25" s="125"/>
      <c r="M25" s="76" t="s">
        <v>72</v>
      </c>
    </row>
    <row r="26" spans="2:13" ht="15" customHeight="1">
      <c r="B26" s="50" t="s">
        <v>66</v>
      </c>
      <c r="C26" s="232">
        <v>93.03</v>
      </c>
      <c r="D26" s="91"/>
      <c r="E26" s="306">
        <v>9.830485</v>
      </c>
      <c r="F26" s="297"/>
      <c r="G26" s="308">
        <v>109.6742</v>
      </c>
      <c r="H26" s="147"/>
      <c r="I26" s="136">
        <v>67.7536231884058</v>
      </c>
      <c r="J26" s="136"/>
      <c r="K26" s="136">
        <v>68.16608996539793</v>
      </c>
      <c r="L26" s="124"/>
      <c r="M26" s="50" t="s">
        <v>66</v>
      </c>
    </row>
    <row r="27" spans="2:13" ht="15" customHeight="1">
      <c r="B27" s="76" t="s">
        <v>74</v>
      </c>
      <c r="C27" s="233">
        <v>0.316</v>
      </c>
      <c r="D27" s="92"/>
      <c r="E27" s="307">
        <v>0.434403</v>
      </c>
      <c r="F27" s="298"/>
      <c r="G27" s="309">
        <v>9.2503</v>
      </c>
      <c r="H27" s="148"/>
      <c r="I27" s="137">
        <v>89.13043478260869</v>
      </c>
      <c r="J27" s="137"/>
      <c r="K27" s="137">
        <v>92.38754325259517</v>
      </c>
      <c r="L27" s="125"/>
      <c r="M27" s="76" t="s">
        <v>74</v>
      </c>
    </row>
    <row r="28" spans="2:13" ht="15" customHeight="1">
      <c r="B28" s="50" t="s">
        <v>76</v>
      </c>
      <c r="C28" s="232">
        <v>41.526</v>
      </c>
      <c r="D28" s="91"/>
      <c r="E28" s="306">
        <v>16.97912</v>
      </c>
      <c r="F28" s="297"/>
      <c r="G28" s="383">
        <v>676.531</v>
      </c>
      <c r="H28" s="147"/>
      <c r="I28" s="345">
        <v>130.43478260869566</v>
      </c>
      <c r="J28" s="345"/>
      <c r="K28" s="345">
        <v>128.02768166089967</v>
      </c>
      <c r="L28" s="124"/>
      <c r="M28" s="50" t="s">
        <v>76</v>
      </c>
    </row>
    <row r="29" spans="2:13" ht="15" customHeight="1">
      <c r="B29" s="76" t="s">
        <v>38</v>
      </c>
      <c r="C29" s="233">
        <v>83.879</v>
      </c>
      <c r="D29" s="92"/>
      <c r="E29" s="307">
        <v>8.690076</v>
      </c>
      <c r="F29" s="298"/>
      <c r="G29" s="309">
        <v>339.896</v>
      </c>
      <c r="H29" s="148"/>
      <c r="I29" s="137">
        <v>129.34782608695653</v>
      </c>
      <c r="J29" s="137"/>
      <c r="K29" s="137">
        <v>127.68166089965398</v>
      </c>
      <c r="L29" s="125"/>
      <c r="M29" s="76" t="s">
        <v>38</v>
      </c>
    </row>
    <row r="30" spans="2:13" ht="15" customHeight="1">
      <c r="B30" s="50" t="s">
        <v>77</v>
      </c>
      <c r="C30" s="232">
        <v>312.685</v>
      </c>
      <c r="D30" s="91"/>
      <c r="E30" s="306">
        <v>37.967209</v>
      </c>
      <c r="F30" s="297"/>
      <c r="G30" s="308">
        <v>429.7942</v>
      </c>
      <c r="H30" s="147"/>
      <c r="I30" s="345">
        <v>67.3913043478261</v>
      </c>
      <c r="J30" s="345"/>
      <c r="K30" s="345">
        <v>68.5121107266436</v>
      </c>
      <c r="L30" s="124"/>
      <c r="M30" s="50" t="s">
        <v>77</v>
      </c>
    </row>
    <row r="31" spans="2:13" ht="15" customHeight="1">
      <c r="B31" s="76" t="s">
        <v>79</v>
      </c>
      <c r="C31" s="233">
        <v>92.09</v>
      </c>
      <c r="D31" s="92"/>
      <c r="E31" s="307">
        <v>10.34133</v>
      </c>
      <c r="F31" s="298"/>
      <c r="G31" s="381">
        <v>179.5399</v>
      </c>
      <c r="H31" s="148"/>
      <c r="I31" s="137">
        <v>76.44927536231883</v>
      </c>
      <c r="J31" s="137"/>
      <c r="K31" s="312">
        <v>76.8166089965398</v>
      </c>
      <c r="L31" s="125"/>
      <c r="M31" s="76" t="s">
        <v>79</v>
      </c>
    </row>
    <row r="32" spans="2:13" ht="15" customHeight="1">
      <c r="B32" s="50" t="s">
        <v>81</v>
      </c>
      <c r="C32" s="232">
        <v>238.391</v>
      </c>
      <c r="D32" s="91"/>
      <c r="E32" s="306">
        <v>19.760314</v>
      </c>
      <c r="F32" s="297"/>
      <c r="G32" s="383">
        <v>159.96370000000002</v>
      </c>
      <c r="H32" s="147"/>
      <c r="I32" s="136">
        <v>55.434782608695656</v>
      </c>
      <c r="J32" s="136"/>
      <c r="K32" s="345">
        <v>57.09342560553633</v>
      </c>
      <c r="L32" s="124"/>
      <c r="M32" s="50" t="s">
        <v>81</v>
      </c>
    </row>
    <row r="33" spans="2:13" ht="15" customHeight="1">
      <c r="B33" s="76" t="s">
        <v>83</v>
      </c>
      <c r="C33" s="233">
        <v>20.273</v>
      </c>
      <c r="D33" s="92"/>
      <c r="E33" s="307">
        <v>2.064188</v>
      </c>
      <c r="F33" s="298"/>
      <c r="G33" s="309">
        <v>38.57</v>
      </c>
      <c r="H33" s="148"/>
      <c r="I33" s="137">
        <v>82.6086956521739</v>
      </c>
      <c r="J33" s="137"/>
      <c r="K33" s="137">
        <v>82.69896193771626</v>
      </c>
      <c r="L33" s="125"/>
      <c r="M33" s="76" t="s">
        <v>83</v>
      </c>
    </row>
    <row r="34" spans="2:13" ht="15" customHeight="1">
      <c r="B34" s="50" t="s">
        <v>87</v>
      </c>
      <c r="C34" s="232">
        <v>49.035</v>
      </c>
      <c r="D34" s="91"/>
      <c r="E34" s="306">
        <v>5.426252</v>
      </c>
      <c r="F34" s="297"/>
      <c r="G34" s="308">
        <v>78.68560000000001</v>
      </c>
      <c r="H34" s="147"/>
      <c r="I34" s="136">
        <v>77.17391304347827</v>
      </c>
      <c r="J34" s="136"/>
      <c r="K34" s="136">
        <v>77.16262975778547</v>
      </c>
      <c r="L34" s="124"/>
      <c r="M34" s="50" t="s">
        <v>87</v>
      </c>
    </row>
    <row r="35" spans="2:13" ht="15" customHeight="1">
      <c r="B35" s="76" t="s">
        <v>62</v>
      </c>
      <c r="C35" s="233">
        <v>338.419</v>
      </c>
      <c r="D35" s="92"/>
      <c r="E35" s="307">
        <v>5.487308</v>
      </c>
      <c r="F35" s="298"/>
      <c r="G35" s="309">
        <v>209.511</v>
      </c>
      <c r="H35" s="148"/>
      <c r="I35" s="137">
        <v>110.5072463768116</v>
      </c>
      <c r="J35" s="137"/>
      <c r="K35" s="137">
        <v>109.34256055363323</v>
      </c>
      <c r="L35" s="125"/>
      <c r="M35" s="76" t="s">
        <v>62</v>
      </c>
    </row>
    <row r="36" spans="2:13" ht="15" customHeight="1">
      <c r="B36" s="50" t="s">
        <v>85</v>
      </c>
      <c r="C36" s="232">
        <v>450.295</v>
      </c>
      <c r="D36" s="91"/>
      <c r="E36" s="306">
        <v>9.851017</v>
      </c>
      <c r="F36" s="297"/>
      <c r="G36" s="308">
        <v>447.0095</v>
      </c>
      <c r="H36" s="147"/>
      <c r="I36" s="136">
        <v>123.55072463768116</v>
      </c>
      <c r="J36" s="136"/>
      <c r="K36" s="136">
        <v>123.52941176470588</v>
      </c>
      <c r="L36" s="124"/>
      <c r="M36" s="50" t="s">
        <v>85</v>
      </c>
    </row>
    <row r="37" spans="2:13" ht="15" customHeight="1">
      <c r="B37" s="78" t="s">
        <v>89</v>
      </c>
      <c r="C37" s="339">
        <v>243.82</v>
      </c>
      <c r="D37" s="340"/>
      <c r="E37" s="483">
        <v>65.382556</v>
      </c>
      <c r="F37" s="341"/>
      <c r="G37" s="380">
        <v>2580.0645</v>
      </c>
      <c r="H37" s="342"/>
      <c r="I37" s="343">
        <v>108.33333333333333</v>
      </c>
      <c r="J37" s="343"/>
      <c r="K37" s="343">
        <v>107.95847750865053</v>
      </c>
      <c r="L37" s="344"/>
      <c r="M37" s="78" t="s">
        <v>89</v>
      </c>
    </row>
    <row r="38" spans="2:13" ht="15" customHeight="1">
      <c r="B38" s="50" t="s">
        <v>253</v>
      </c>
      <c r="C38" s="232">
        <v>28.748</v>
      </c>
      <c r="D38" s="91"/>
      <c r="E38" s="306">
        <v>2.886026</v>
      </c>
      <c r="F38" s="297"/>
      <c r="G38" s="383">
        <v>10.2672</v>
      </c>
      <c r="H38" s="147"/>
      <c r="I38" s="345">
        <v>30.07246376811594</v>
      </c>
      <c r="J38" s="345"/>
      <c r="K38" s="345">
        <v>29.757785467128027</v>
      </c>
      <c r="L38" s="124"/>
      <c r="M38" s="50" t="s">
        <v>253</v>
      </c>
    </row>
    <row r="39" spans="2:13" ht="15" customHeight="1">
      <c r="B39" s="76" t="s">
        <v>221</v>
      </c>
      <c r="C39" s="233">
        <v>13.812</v>
      </c>
      <c r="D39" s="92"/>
      <c r="E39" s="307">
        <v>0.622218</v>
      </c>
      <c r="F39" s="298"/>
      <c r="G39" s="381">
        <v>3.6247</v>
      </c>
      <c r="H39" s="148"/>
      <c r="I39" s="137">
        <v>40.93784317986016</v>
      </c>
      <c r="J39" s="137"/>
      <c r="K39" s="312">
        <v>41.76375349081861</v>
      </c>
      <c r="L39" s="125"/>
      <c r="M39" s="76" t="s">
        <v>221</v>
      </c>
    </row>
    <row r="40" spans="2:13" ht="15" customHeight="1">
      <c r="B40" s="50" t="s">
        <v>107</v>
      </c>
      <c r="C40" s="232">
        <v>25.713</v>
      </c>
      <c r="D40" s="91"/>
      <c r="E40" s="306">
        <v>2.071278</v>
      </c>
      <c r="F40" s="297"/>
      <c r="G40" s="308">
        <v>9.0607</v>
      </c>
      <c r="H40" s="147"/>
      <c r="I40" s="345">
        <v>36.231884057971016</v>
      </c>
      <c r="J40" s="136"/>
      <c r="K40" s="345">
        <v>36.332482303330025</v>
      </c>
      <c r="L40" s="124"/>
      <c r="M40" s="50" t="s">
        <v>107</v>
      </c>
    </row>
    <row r="41" spans="2:13" ht="15" customHeight="1">
      <c r="B41" s="76" t="s">
        <v>241</v>
      </c>
      <c r="C41" s="233">
        <v>88.361</v>
      </c>
      <c r="D41" s="92"/>
      <c r="E41" s="307">
        <v>7.076372</v>
      </c>
      <c r="F41" s="298"/>
      <c r="G41" s="309">
        <v>33.491</v>
      </c>
      <c r="H41" s="148"/>
      <c r="I41" s="137">
        <v>36.594202898550726</v>
      </c>
      <c r="J41" s="137"/>
      <c r="K41" s="137">
        <v>36.332179930795846</v>
      </c>
      <c r="L41" s="125"/>
      <c r="M41" s="76" t="s">
        <v>241</v>
      </c>
    </row>
    <row r="42" spans="2:13" ht="15" customHeight="1">
      <c r="B42" s="50" t="s">
        <v>108</v>
      </c>
      <c r="C42" s="232">
        <v>785.347</v>
      </c>
      <c r="D42" s="91"/>
      <c r="E42" s="306">
        <v>78.741053</v>
      </c>
      <c r="F42" s="297"/>
      <c r="G42" s="308">
        <v>772.6095</v>
      </c>
      <c r="H42" s="147"/>
      <c r="I42" s="136">
        <v>60.95366365773929</v>
      </c>
      <c r="J42" s="136"/>
      <c r="K42" s="136">
        <v>61.76239019991781</v>
      </c>
      <c r="L42" s="124"/>
      <c r="M42" s="50" t="s">
        <v>108</v>
      </c>
    </row>
    <row r="43" spans="2:13" ht="15" customHeight="1">
      <c r="B43" s="363" t="s">
        <v>92</v>
      </c>
      <c r="C43" s="364">
        <v>103</v>
      </c>
      <c r="D43" s="365"/>
      <c r="E43" s="366">
        <v>0.332529</v>
      </c>
      <c r="F43" s="367"/>
      <c r="G43" s="368">
        <v>15.1302</v>
      </c>
      <c r="H43" s="369"/>
      <c r="I43" s="370">
        <v>119.56521739130434</v>
      </c>
      <c r="J43" s="370"/>
      <c r="K43" s="370">
        <v>124.22145328719722</v>
      </c>
      <c r="L43" s="371"/>
      <c r="M43" s="363" t="s">
        <v>92</v>
      </c>
    </row>
    <row r="44" spans="2:13" ht="15" customHeight="1">
      <c r="B44" s="50" t="s">
        <v>99</v>
      </c>
      <c r="C44" s="372">
        <v>323.782</v>
      </c>
      <c r="D44" s="91"/>
      <c r="E44" s="306">
        <v>5.166493</v>
      </c>
      <c r="F44" s="373"/>
      <c r="G44" s="308">
        <v>348.33209999999997</v>
      </c>
      <c r="H44" s="147"/>
      <c r="I44" s="136">
        <v>174.63768115942028</v>
      </c>
      <c r="J44" s="136"/>
      <c r="K44" s="136">
        <v>160.2076124567474</v>
      </c>
      <c r="L44" s="124"/>
      <c r="M44" s="50" t="s">
        <v>99</v>
      </c>
    </row>
    <row r="45" spans="2:13" ht="15" customHeight="1">
      <c r="B45" s="78" t="s">
        <v>102</v>
      </c>
      <c r="C45" s="339">
        <v>41.285</v>
      </c>
      <c r="D45" s="340"/>
      <c r="E45" s="483">
        <v>8.237666</v>
      </c>
      <c r="F45" s="341"/>
      <c r="G45" s="384">
        <v>604.5095</v>
      </c>
      <c r="H45" s="342"/>
      <c r="I45" s="346">
        <v>163.04347826086956</v>
      </c>
      <c r="J45" s="346"/>
      <c r="K45" s="346">
        <v>161.5916955017301</v>
      </c>
      <c r="L45" s="387"/>
      <c r="M45" s="78" t="s">
        <v>102</v>
      </c>
    </row>
    <row r="46" ht="15" customHeight="1">
      <c r="B46" s="62" t="s">
        <v>284</v>
      </c>
    </row>
    <row r="47" spans="2:13" ht="12.75" customHeight="1">
      <c r="B47" s="531" t="s">
        <v>189</v>
      </c>
      <c r="C47" s="532"/>
      <c r="D47" s="532"/>
      <c r="E47" s="532"/>
      <c r="F47" s="532"/>
      <c r="G47" s="532"/>
      <c r="H47" s="532"/>
      <c r="I47" s="532"/>
      <c r="J47" s="532"/>
      <c r="K47" s="532"/>
      <c r="L47" s="532"/>
      <c r="M47" s="532"/>
    </row>
    <row r="48" spans="2:13" ht="25.5" customHeight="1">
      <c r="B48" s="519" t="s">
        <v>283</v>
      </c>
      <c r="C48" s="497"/>
      <c r="D48" s="497"/>
      <c r="E48" s="497"/>
      <c r="F48" s="497"/>
      <c r="G48" s="497"/>
      <c r="H48" s="497"/>
      <c r="I48" s="497"/>
      <c r="J48" s="497"/>
      <c r="K48" s="497"/>
      <c r="L48" s="497"/>
      <c r="M48" s="497"/>
    </row>
    <row r="49" spans="2:13" ht="36" customHeight="1">
      <c r="B49" s="518" t="s">
        <v>292</v>
      </c>
      <c r="C49" s="497"/>
      <c r="D49" s="497"/>
      <c r="E49" s="497"/>
      <c r="F49" s="497"/>
      <c r="G49" s="497"/>
      <c r="H49" s="497"/>
      <c r="I49" s="497"/>
      <c r="J49" s="497"/>
      <c r="K49" s="497"/>
      <c r="L49" s="497"/>
      <c r="M49" s="497"/>
    </row>
    <row r="50" ht="23.25" customHeight="1"/>
    <row r="51" spans="2:13" ht="12.75">
      <c r="B51" s="518"/>
      <c r="C51" s="498"/>
      <c r="D51" s="498"/>
      <c r="E51" s="498"/>
      <c r="F51" s="498"/>
      <c r="G51" s="498"/>
      <c r="H51" s="498"/>
      <c r="I51" s="498"/>
      <c r="J51" s="498"/>
      <c r="K51" s="498"/>
      <c r="L51" s="498"/>
      <c r="M51" s="498"/>
    </row>
    <row r="52" ht="12.75" customHeight="1"/>
  </sheetData>
  <sheetProtection/>
  <mergeCells count="11">
    <mergeCell ref="E3:F4"/>
    <mergeCell ref="B49:M49"/>
    <mergeCell ref="B51:M51"/>
    <mergeCell ref="B48:M48"/>
    <mergeCell ref="B2:M2"/>
    <mergeCell ref="I5:L5"/>
    <mergeCell ref="I3:L3"/>
    <mergeCell ref="I4:L4"/>
    <mergeCell ref="G3:H4"/>
    <mergeCell ref="B47:M47"/>
    <mergeCell ref="C3:D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B1:BA63"/>
  <sheetViews>
    <sheetView zoomScalePageLayoutView="0" workbookViewId="0" topLeftCell="A31">
      <selection activeCell="N61" sqref="N61"/>
    </sheetView>
  </sheetViews>
  <sheetFormatPr defaultColWidth="9.140625" defaultRowHeight="12.75"/>
  <cols>
    <col min="1" max="1" width="5.7109375" style="0" customWidth="1"/>
    <col min="2" max="2" width="6.140625" style="0" customWidth="1"/>
    <col min="3" max="3" width="7.421875" style="0" customWidth="1"/>
    <col min="4" max="7" width="5.7109375" style="0" customWidth="1"/>
    <col min="8" max="17" width="5.57421875" style="0" customWidth="1"/>
    <col min="18" max="18" width="5.00390625" style="0" customWidth="1"/>
    <col min="19" max="22" width="5.7109375" style="0" customWidth="1"/>
    <col min="23" max="23" width="7.00390625" style="0" customWidth="1"/>
    <col min="24" max="24" width="6.7109375" style="0" customWidth="1"/>
    <col min="25" max="26" width="5.57421875" style="0" customWidth="1"/>
    <col min="27" max="27" width="6.57421875" style="0" customWidth="1"/>
    <col min="28" max="28" width="5.8515625" style="0" customWidth="1"/>
    <col min="29" max="29" width="4.28125" style="0" customWidth="1"/>
    <col min="30" max="32" width="5.421875" style="0" customWidth="1"/>
    <col min="33" max="33" width="4.57421875" style="0" customWidth="1"/>
    <col min="35" max="53" width="0" style="0" hidden="1" customWidth="1"/>
  </cols>
  <sheetData>
    <row r="1" spans="4:36" ht="14.25" customHeight="1">
      <c r="D1" s="474"/>
      <c r="E1" s="474"/>
      <c r="F1" s="474"/>
      <c r="G1" s="474"/>
      <c r="H1" s="474"/>
      <c r="I1" s="474"/>
      <c r="J1" s="474"/>
      <c r="K1" s="474"/>
      <c r="L1" s="474"/>
      <c r="M1" s="474"/>
      <c r="N1" s="474"/>
      <c r="O1" s="474"/>
      <c r="P1" s="474"/>
      <c r="Q1" s="474"/>
      <c r="AG1" s="47" t="s">
        <v>122</v>
      </c>
      <c r="AJ1" s="319" t="s">
        <v>250</v>
      </c>
    </row>
    <row r="2" spans="2:37" ht="30" customHeight="1">
      <c r="B2" s="507" t="s">
        <v>123</v>
      </c>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J2" s="319" t="s">
        <v>198</v>
      </c>
      <c r="AK2" s="319" t="s">
        <v>243</v>
      </c>
    </row>
    <row r="3" spans="3:32" ht="29.25" customHeight="1">
      <c r="C3" s="541" t="s">
        <v>124</v>
      </c>
      <c r="D3" s="542"/>
      <c r="E3" s="542"/>
      <c r="F3" s="542"/>
      <c r="G3" s="542"/>
      <c r="H3" s="542"/>
      <c r="I3" s="542"/>
      <c r="J3" s="542"/>
      <c r="K3" s="542"/>
      <c r="L3" s="542"/>
      <c r="M3" s="542"/>
      <c r="N3" s="542"/>
      <c r="O3" s="463"/>
      <c r="P3" s="463"/>
      <c r="Q3" s="360"/>
      <c r="R3" s="542" t="s">
        <v>174</v>
      </c>
      <c r="S3" s="542"/>
      <c r="T3" s="542"/>
      <c r="U3" s="542"/>
      <c r="V3" s="542"/>
      <c r="W3" s="542"/>
      <c r="X3" s="542"/>
      <c r="Y3" s="542"/>
      <c r="Z3" s="542"/>
      <c r="AA3" s="542"/>
      <c r="AB3" s="542"/>
      <c r="AC3" s="542"/>
      <c r="AD3" s="463"/>
      <c r="AE3" s="463"/>
      <c r="AF3" s="360"/>
    </row>
    <row r="4" spans="3:37" ht="15" customHeight="1">
      <c r="C4" s="543" t="s">
        <v>175</v>
      </c>
      <c r="D4" s="544"/>
      <c r="E4" s="544"/>
      <c r="F4" s="544"/>
      <c r="G4" s="544"/>
      <c r="H4" s="544"/>
      <c r="I4" s="544"/>
      <c r="J4" s="544"/>
      <c r="K4" s="544"/>
      <c r="L4" s="544"/>
      <c r="M4" s="544"/>
      <c r="N4" s="544"/>
      <c r="O4" s="464"/>
      <c r="P4" s="464"/>
      <c r="Q4" s="361"/>
      <c r="R4" s="545" t="s">
        <v>188</v>
      </c>
      <c r="S4" s="545"/>
      <c r="T4" s="545"/>
      <c r="U4" s="545"/>
      <c r="V4" s="545"/>
      <c r="W4" s="545"/>
      <c r="X4" s="545"/>
      <c r="Y4" s="545"/>
      <c r="Z4" s="545"/>
      <c r="AA4" s="545"/>
      <c r="AB4" s="545"/>
      <c r="AC4" s="545"/>
      <c r="AD4" s="465"/>
      <c r="AE4" s="465"/>
      <c r="AF4" s="362"/>
      <c r="AJ4" s="319" t="s">
        <v>235</v>
      </c>
      <c r="AK4" s="319" t="s">
        <v>293</v>
      </c>
    </row>
    <row r="5" spans="3:37" ht="12" customHeight="1">
      <c r="C5" s="546" t="s">
        <v>182</v>
      </c>
      <c r="D5" s="537"/>
      <c r="E5" s="537"/>
      <c r="F5" s="537"/>
      <c r="G5" s="537"/>
      <c r="H5" s="537"/>
      <c r="I5" s="537"/>
      <c r="J5" s="537"/>
      <c r="K5" s="537"/>
      <c r="L5" s="537"/>
      <c r="M5" s="537"/>
      <c r="N5" s="537"/>
      <c r="O5" s="466"/>
      <c r="P5" s="466"/>
      <c r="Q5" s="359"/>
      <c r="R5" s="537" t="s">
        <v>182</v>
      </c>
      <c r="S5" s="537"/>
      <c r="T5" s="537"/>
      <c r="U5" s="537"/>
      <c r="V5" s="537"/>
      <c r="W5" s="537"/>
      <c r="X5" s="537"/>
      <c r="Y5" s="537"/>
      <c r="Z5" s="537"/>
      <c r="AA5" s="537"/>
      <c r="AB5" s="537"/>
      <c r="AC5" s="537"/>
      <c r="AD5" s="466"/>
      <c r="AE5" s="466"/>
      <c r="AF5" s="359"/>
      <c r="AJ5" s="319" t="s">
        <v>261</v>
      </c>
      <c r="AK5" s="319" t="s">
        <v>236</v>
      </c>
    </row>
    <row r="6" spans="3:32" ht="15" customHeight="1">
      <c r="C6" s="80">
        <v>2001</v>
      </c>
      <c r="D6" s="299">
        <v>2002</v>
      </c>
      <c r="E6" s="299">
        <v>2003</v>
      </c>
      <c r="F6" s="299">
        <v>2004</v>
      </c>
      <c r="G6" s="299">
        <v>2005</v>
      </c>
      <c r="H6" s="299">
        <v>2006</v>
      </c>
      <c r="I6" s="299">
        <v>2007</v>
      </c>
      <c r="J6" s="299">
        <v>2008</v>
      </c>
      <c r="K6" s="299">
        <v>2009</v>
      </c>
      <c r="L6" s="299">
        <v>2010</v>
      </c>
      <c r="M6" s="299">
        <v>2011</v>
      </c>
      <c r="N6" s="390">
        <v>2012</v>
      </c>
      <c r="O6" s="468">
        <v>2013</v>
      </c>
      <c r="P6" s="468">
        <v>2014</v>
      </c>
      <c r="Q6" s="391">
        <v>2015</v>
      </c>
      <c r="R6" s="299">
        <v>2001</v>
      </c>
      <c r="S6" s="299">
        <v>2002</v>
      </c>
      <c r="T6" s="299">
        <v>2003</v>
      </c>
      <c r="U6" s="299">
        <v>2004</v>
      </c>
      <c r="V6" s="299">
        <v>2005</v>
      </c>
      <c r="W6" s="299">
        <v>2006</v>
      </c>
      <c r="X6" s="299">
        <v>2007</v>
      </c>
      <c r="Y6" s="299">
        <v>2008</v>
      </c>
      <c r="Z6" s="299">
        <v>2009</v>
      </c>
      <c r="AA6" s="299">
        <v>2010</v>
      </c>
      <c r="AB6" s="299">
        <v>2011</v>
      </c>
      <c r="AC6" s="390">
        <v>2012</v>
      </c>
      <c r="AD6" s="468">
        <v>2013</v>
      </c>
      <c r="AE6" s="468">
        <v>2014</v>
      </c>
      <c r="AF6" s="391">
        <v>2015</v>
      </c>
    </row>
    <row r="7" spans="2:51" ht="14.25" customHeight="1">
      <c r="B7" s="313" t="s">
        <v>272</v>
      </c>
      <c r="C7" s="189">
        <v>2.2</v>
      </c>
      <c r="D7" s="189">
        <v>1.3</v>
      </c>
      <c r="E7" s="189">
        <v>1.4</v>
      </c>
      <c r="F7" s="189">
        <v>2.5</v>
      </c>
      <c r="G7" s="189">
        <v>2.1</v>
      </c>
      <c r="H7" s="189">
        <v>3.3</v>
      </c>
      <c r="I7" s="189">
        <v>3.1</v>
      </c>
      <c r="J7" s="189">
        <v>0.4</v>
      </c>
      <c r="K7" s="189">
        <v>-4.4</v>
      </c>
      <c r="L7" s="189">
        <v>2.1</v>
      </c>
      <c r="M7" s="189">
        <v>1.7</v>
      </c>
      <c r="N7" s="189">
        <v>-0.5</v>
      </c>
      <c r="O7" s="189">
        <v>0.2</v>
      </c>
      <c r="P7" s="189">
        <v>1.6</v>
      </c>
      <c r="Q7" s="190">
        <v>2.2</v>
      </c>
      <c r="R7" s="213">
        <v>0.1</v>
      </c>
      <c r="S7" s="213">
        <v>-0.5</v>
      </c>
      <c r="T7" s="213">
        <v>0.4</v>
      </c>
      <c r="U7" s="213">
        <v>2.3</v>
      </c>
      <c r="V7" s="213">
        <v>1.5</v>
      </c>
      <c r="W7" s="213">
        <v>4.2</v>
      </c>
      <c r="X7" s="213">
        <v>3.7</v>
      </c>
      <c r="Y7" s="213">
        <v>-1.8</v>
      </c>
      <c r="Z7" s="213">
        <v>-13.8</v>
      </c>
      <c r="AA7" s="213">
        <v>6.7</v>
      </c>
      <c r="AB7" s="213">
        <v>3.2</v>
      </c>
      <c r="AC7" s="213">
        <v>-2.1</v>
      </c>
      <c r="AD7" s="213">
        <v>-0.5</v>
      </c>
      <c r="AE7" s="213">
        <v>1.2</v>
      </c>
      <c r="AF7" s="272">
        <v>2.3</v>
      </c>
      <c r="AG7" s="392" t="s">
        <v>272</v>
      </c>
      <c r="AJ7" s="317" t="s">
        <v>228</v>
      </c>
      <c r="AK7" s="317" t="s">
        <v>215</v>
      </c>
      <c r="AL7" s="317" t="s">
        <v>216</v>
      </c>
      <c r="AM7" s="317" t="s">
        <v>217</v>
      </c>
      <c r="AN7" s="317" t="s">
        <v>218</v>
      </c>
      <c r="AO7" s="317" t="s">
        <v>219</v>
      </c>
      <c r="AP7" s="317" t="s">
        <v>220</v>
      </c>
      <c r="AQ7" s="317" t="s">
        <v>212</v>
      </c>
      <c r="AR7" s="317" t="s">
        <v>213</v>
      </c>
      <c r="AS7" s="317" t="s">
        <v>214</v>
      </c>
      <c r="AT7" s="317" t="s">
        <v>237</v>
      </c>
      <c r="AU7" s="317" t="s">
        <v>192</v>
      </c>
      <c r="AV7" s="317" t="s">
        <v>238</v>
      </c>
      <c r="AW7" s="317" t="s">
        <v>247</v>
      </c>
      <c r="AX7" s="317" t="s">
        <v>256</v>
      </c>
      <c r="AY7" s="317" t="s">
        <v>252</v>
      </c>
    </row>
    <row r="8" spans="2:53" ht="12" customHeight="1">
      <c r="B8" s="76" t="s">
        <v>276</v>
      </c>
      <c r="C8" s="316">
        <v>2.2</v>
      </c>
      <c r="D8" s="191">
        <v>1.2</v>
      </c>
      <c r="E8" s="191">
        <v>1.2</v>
      </c>
      <c r="F8" s="191">
        <v>2.4</v>
      </c>
      <c r="G8" s="191">
        <v>1.9</v>
      </c>
      <c r="H8" s="191">
        <v>3.1</v>
      </c>
      <c r="I8" s="191">
        <v>2.8</v>
      </c>
      <c r="J8" s="191">
        <v>0.2</v>
      </c>
      <c r="K8" s="191">
        <v>-4.4</v>
      </c>
      <c r="L8" s="191">
        <v>2.2</v>
      </c>
      <c r="M8" s="191">
        <v>1.5</v>
      </c>
      <c r="N8" s="191">
        <v>-0.6</v>
      </c>
      <c r="O8" s="191">
        <v>0.2</v>
      </c>
      <c r="P8" s="191">
        <v>1.5</v>
      </c>
      <c r="Q8" s="192">
        <v>2.1</v>
      </c>
      <c r="R8" s="82">
        <v>-0.1</v>
      </c>
      <c r="S8" s="82">
        <v>-0.8</v>
      </c>
      <c r="T8" s="82">
        <v>0</v>
      </c>
      <c r="U8" s="82">
        <v>1.9</v>
      </c>
      <c r="V8" s="82">
        <v>1.3</v>
      </c>
      <c r="W8" s="82">
        <v>3.5</v>
      </c>
      <c r="X8" s="82">
        <v>3.1</v>
      </c>
      <c r="Y8" s="82">
        <v>-2.1</v>
      </c>
      <c r="Z8" s="82">
        <v>-14.2</v>
      </c>
      <c r="AA8" s="82">
        <v>6.5</v>
      </c>
      <c r="AB8" s="82">
        <v>2.9</v>
      </c>
      <c r="AC8" s="82">
        <v>-2.4</v>
      </c>
      <c r="AD8" s="82">
        <v>-0.8</v>
      </c>
      <c r="AE8" s="82">
        <v>0.7</v>
      </c>
      <c r="AF8" s="273">
        <v>2</v>
      </c>
      <c r="AG8" s="393" t="s">
        <v>276</v>
      </c>
      <c r="AJ8" s="317" t="s">
        <v>248</v>
      </c>
      <c r="AK8" s="318">
        <v>2.2</v>
      </c>
      <c r="AL8" s="318">
        <v>1.3</v>
      </c>
      <c r="AM8" s="318">
        <v>1.4</v>
      </c>
      <c r="AN8" s="318">
        <v>2.5</v>
      </c>
      <c r="AO8" s="318">
        <v>2.1</v>
      </c>
      <c r="AP8" s="318">
        <v>3.3</v>
      </c>
      <c r="AQ8" s="318">
        <v>3.1</v>
      </c>
      <c r="AR8" s="318">
        <v>0.4</v>
      </c>
      <c r="AS8" s="318">
        <v>-4.4</v>
      </c>
      <c r="AT8" s="318">
        <v>2.1</v>
      </c>
      <c r="AU8" s="318">
        <v>1.7</v>
      </c>
      <c r="AV8" s="318">
        <v>-0.5</v>
      </c>
      <c r="AW8" s="318">
        <v>0.2</v>
      </c>
      <c r="AX8" s="318">
        <v>1.6</v>
      </c>
      <c r="AY8" s="318">
        <v>2.2</v>
      </c>
      <c r="AZ8" s="310"/>
      <c r="BA8" s="310"/>
    </row>
    <row r="9" spans="2:53" ht="12" customHeight="1">
      <c r="B9" s="314" t="s">
        <v>277</v>
      </c>
      <c r="C9" s="321">
        <v>2.7064123892147407</v>
      </c>
      <c r="D9" s="322">
        <v>2.858767637445041</v>
      </c>
      <c r="E9" s="322">
        <v>3.6532573494376237</v>
      </c>
      <c r="F9" s="322">
        <v>4.724620312299848</v>
      </c>
      <c r="G9" s="322">
        <v>4.237573831857361</v>
      </c>
      <c r="H9" s="230">
        <v>5.937068580968699</v>
      </c>
      <c r="I9" s="322">
        <v>5.910200189888215</v>
      </c>
      <c r="J9" s="322">
        <v>3.6127231692863546</v>
      </c>
      <c r="K9" s="322">
        <v>-3.4650924099179576</v>
      </c>
      <c r="L9" s="322">
        <v>1.953375373925084</v>
      </c>
      <c r="M9" s="322">
        <v>3.0672780594736224</v>
      </c>
      <c r="N9" s="230">
        <v>0.5247418517054285</v>
      </c>
      <c r="O9" s="230">
        <v>1.2109752229801956</v>
      </c>
      <c r="P9" s="230">
        <v>2.877383602249651</v>
      </c>
      <c r="Q9" s="231">
        <v>3.5945201682806527</v>
      </c>
      <c r="R9" s="323">
        <v>2.554597056384634</v>
      </c>
      <c r="S9" s="323">
        <v>3.068915607319147</v>
      </c>
      <c r="T9" s="323">
        <v>4.936964565887225</v>
      </c>
      <c r="U9" s="323">
        <v>6.645641228189367</v>
      </c>
      <c r="V9" s="323">
        <v>3.6043515662844903</v>
      </c>
      <c r="W9" s="323">
        <v>11.128080995401643</v>
      </c>
      <c r="X9" s="323">
        <v>9.435670061401794</v>
      </c>
      <c r="Y9" s="323">
        <v>0.9019445034426353</v>
      </c>
      <c r="Z9" s="323">
        <v>-10.386682068280503</v>
      </c>
      <c r="AA9" s="323">
        <v>8.413608121116653</v>
      </c>
      <c r="AB9" s="323">
        <v>5.712572416778325</v>
      </c>
      <c r="AC9" s="323">
        <v>0.40255722867310917</v>
      </c>
      <c r="AD9" s="323">
        <v>1.9859858961764543</v>
      </c>
      <c r="AE9" s="323">
        <v>5.2125647975530605</v>
      </c>
      <c r="AF9" s="324">
        <v>4.707538878531835</v>
      </c>
      <c r="AG9" s="394" t="s">
        <v>277</v>
      </c>
      <c r="AJ9" s="317" t="s">
        <v>239</v>
      </c>
      <c r="AK9" s="318">
        <v>2.2</v>
      </c>
      <c r="AL9" s="318">
        <v>1.2</v>
      </c>
      <c r="AM9" s="318">
        <v>1.2</v>
      </c>
      <c r="AN9" s="318">
        <v>2.4</v>
      </c>
      <c r="AO9" s="318">
        <v>1.9</v>
      </c>
      <c r="AP9" s="318">
        <v>3.1</v>
      </c>
      <c r="AQ9" s="318">
        <v>2.8</v>
      </c>
      <c r="AR9" s="318">
        <v>0.2</v>
      </c>
      <c r="AS9" s="318">
        <v>-4.4</v>
      </c>
      <c r="AT9" s="318">
        <v>2.2</v>
      </c>
      <c r="AU9" s="318">
        <v>1.5</v>
      </c>
      <c r="AV9" s="318">
        <v>-0.6</v>
      </c>
      <c r="AW9" s="318">
        <v>0.2</v>
      </c>
      <c r="AX9" s="318">
        <v>1.5</v>
      </c>
      <c r="AY9" s="318">
        <v>2.1</v>
      </c>
      <c r="AZ9" s="310"/>
      <c r="BA9" s="310"/>
    </row>
    <row r="10" spans="2:53" ht="12" customHeight="1">
      <c r="B10" s="50" t="s">
        <v>40</v>
      </c>
      <c r="C10" s="214">
        <v>0.8</v>
      </c>
      <c r="D10" s="214">
        <v>1.8</v>
      </c>
      <c r="E10" s="214">
        <v>0.8</v>
      </c>
      <c r="F10" s="214">
        <v>3.6</v>
      </c>
      <c r="G10" s="214">
        <v>2.1</v>
      </c>
      <c r="H10" s="214">
        <v>2.5</v>
      </c>
      <c r="I10" s="214">
        <v>3.4</v>
      </c>
      <c r="J10" s="214">
        <v>0.7</v>
      </c>
      <c r="K10" s="214">
        <v>-2.3</v>
      </c>
      <c r="L10" s="214">
        <v>2.7</v>
      </c>
      <c r="M10" s="214">
        <v>1.8</v>
      </c>
      <c r="N10" s="214">
        <v>0.1</v>
      </c>
      <c r="O10" s="214">
        <v>-0.1</v>
      </c>
      <c r="P10" s="214">
        <v>1.7</v>
      </c>
      <c r="Q10" s="219">
        <v>1.5</v>
      </c>
      <c r="R10" s="462">
        <v>5.1</v>
      </c>
      <c r="S10" s="462">
        <v>0.7</v>
      </c>
      <c r="T10" s="462">
        <v>2.5</v>
      </c>
      <c r="U10" s="462">
        <v>7.3</v>
      </c>
      <c r="V10" s="462">
        <v>3.6</v>
      </c>
      <c r="W10" s="462">
        <v>6.2</v>
      </c>
      <c r="X10" s="462">
        <v>6.7</v>
      </c>
      <c r="Y10" s="462">
        <v>3.6</v>
      </c>
      <c r="Z10" s="462">
        <v>-10.1</v>
      </c>
      <c r="AA10" s="462">
        <v>11.1</v>
      </c>
      <c r="AB10" s="462">
        <v>4.1</v>
      </c>
      <c r="AC10" s="462">
        <v>-2.1</v>
      </c>
      <c r="AD10" s="349">
        <v>1</v>
      </c>
      <c r="AE10" s="349">
        <v>1</v>
      </c>
      <c r="AF10" s="460">
        <v>-0.1</v>
      </c>
      <c r="AG10" s="395" t="s">
        <v>40</v>
      </c>
      <c r="AJ10" s="317" t="s">
        <v>41</v>
      </c>
      <c r="AK10" s="318">
        <v>0.8</v>
      </c>
      <c r="AL10" s="318">
        <v>1.8</v>
      </c>
      <c r="AM10" s="318">
        <v>0.8</v>
      </c>
      <c r="AN10" s="318">
        <v>3.6</v>
      </c>
      <c r="AO10" s="318">
        <v>2.1</v>
      </c>
      <c r="AP10" s="318">
        <v>2.5</v>
      </c>
      <c r="AQ10" s="318">
        <v>3.4</v>
      </c>
      <c r="AR10" s="318">
        <v>0.7</v>
      </c>
      <c r="AS10" s="318">
        <v>-2.3</v>
      </c>
      <c r="AT10" s="318">
        <v>2.7</v>
      </c>
      <c r="AU10" s="318">
        <v>1.8</v>
      </c>
      <c r="AV10" s="318">
        <v>0.1</v>
      </c>
      <c r="AW10" s="318">
        <v>-0.1</v>
      </c>
      <c r="AX10" s="318">
        <v>1.7</v>
      </c>
      <c r="AY10" s="318">
        <v>1.5</v>
      </c>
      <c r="AZ10" s="310"/>
      <c r="BA10" s="310"/>
    </row>
    <row r="11" spans="2:53" ht="12" customHeight="1">
      <c r="B11" s="76" t="s">
        <v>42</v>
      </c>
      <c r="C11" s="215">
        <v>3.8</v>
      </c>
      <c r="D11" s="215">
        <v>5.9</v>
      </c>
      <c r="E11" s="215">
        <v>5.2</v>
      </c>
      <c r="F11" s="215">
        <v>6.4</v>
      </c>
      <c r="G11" s="215">
        <v>7.1</v>
      </c>
      <c r="H11" s="215">
        <v>6.9</v>
      </c>
      <c r="I11" s="215">
        <v>7.3</v>
      </c>
      <c r="J11" s="215">
        <v>6</v>
      </c>
      <c r="K11" s="215">
        <v>-3.6</v>
      </c>
      <c r="L11" s="215">
        <v>1.3</v>
      </c>
      <c r="M11" s="215">
        <v>1.9</v>
      </c>
      <c r="N11" s="215">
        <v>0</v>
      </c>
      <c r="O11" s="215">
        <v>0.9</v>
      </c>
      <c r="P11" s="215">
        <v>1.3</v>
      </c>
      <c r="Q11" s="220">
        <v>3.6</v>
      </c>
      <c r="R11" s="215">
        <v>2</v>
      </c>
      <c r="S11" s="215">
        <v>4.6</v>
      </c>
      <c r="T11" s="215">
        <v>13</v>
      </c>
      <c r="U11" s="215">
        <v>12.7</v>
      </c>
      <c r="V11" s="215">
        <v>7.2</v>
      </c>
      <c r="W11" s="215">
        <v>5.9</v>
      </c>
      <c r="X11" s="215">
        <v>9.6</v>
      </c>
      <c r="Y11" s="215">
        <v>0.6</v>
      </c>
      <c r="Z11" s="215">
        <v>-18.2</v>
      </c>
      <c r="AA11" s="215">
        <v>1.9</v>
      </c>
      <c r="AB11" s="215">
        <v>6</v>
      </c>
      <c r="AC11" s="215">
        <v>-0.4</v>
      </c>
      <c r="AD11" s="215">
        <v>-0.2</v>
      </c>
      <c r="AE11" s="215">
        <v>1.8</v>
      </c>
      <c r="AF11" s="459">
        <v>2.9</v>
      </c>
      <c r="AG11" s="393" t="s">
        <v>42</v>
      </c>
      <c r="AJ11" s="317" t="s">
        <v>43</v>
      </c>
      <c r="AK11" s="318">
        <v>3.8</v>
      </c>
      <c r="AL11" s="318">
        <v>5.9</v>
      </c>
      <c r="AM11" s="318">
        <v>5.2</v>
      </c>
      <c r="AN11" s="318">
        <v>6.4</v>
      </c>
      <c r="AO11" s="318">
        <v>7.1</v>
      </c>
      <c r="AP11" s="318">
        <v>6.9</v>
      </c>
      <c r="AQ11" s="318">
        <v>7.3</v>
      </c>
      <c r="AR11" s="318">
        <v>6</v>
      </c>
      <c r="AS11" s="318">
        <v>-3.6</v>
      </c>
      <c r="AT11" s="318">
        <v>1.3</v>
      </c>
      <c r="AU11" s="318">
        <v>1.9</v>
      </c>
      <c r="AV11" s="318">
        <v>0</v>
      </c>
      <c r="AW11" s="318">
        <v>0.9</v>
      </c>
      <c r="AX11" s="318">
        <v>1.3</v>
      </c>
      <c r="AY11" s="318">
        <v>3.6</v>
      </c>
      <c r="AZ11" s="310"/>
      <c r="BA11" s="310"/>
    </row>
    <row r="12" spans="2:53" ht="12" customHeight="1">
      <c r="B12" s="50" t="s">
        <v>44</v>
      </c>
      <c r="C12" s="51">
        <v>3.1</v>
      </c>
      <c r="D12" s="51">
        <v>1.6</v>
      </c>
      <c r="E12" s="51">
        <v>3.6</v>
      </c>
      <c r="F12" s="51">
        <v>4.9</v>
      </c>
      <c r="G12" s="51">
        <v>6.4</v>
      </c>
      <c r="H12" s="51">
        <v>6.9</v>
      </c>
      <c r="I12" s="51">
        <v>5.5</v>
      </c>
      <c r="J12" s="51">
        <v>2.7</v>
      </c>
      <c r="K12" s="51">
        <v>-4.8</v>
      </c>
      <c r="L12" s="51">
        <v>2.3</v>
      </c>
      <c r="M12" s="51">
        <v>2</v>
      </c>
      <c r="N12" s="51">
        <v>-0.8</v>
      </c>
      <c r="O12" s="51">
        <v>-0.5</v>
      </c>
      <c r="P12" s="51">
        <v>2.7</v>
      </c>
      <c r="Q12" s="221">
        <v>4.5</v>
      </c>
      <c r="R12" s="51">
        <v>7.6</v>
      </c>
      <c r="S12" s="51">
        <v>1.9</v>
      </c>
      <c r="T12" s="51">
        <v>3.7</v>
      </c>
      <c r="U12" s="51">
        <v>9.7</v>
      </c>
      <c r="V12" s="51">
        <v>4.3</v>
      </c>
      <c r="W12" s="51">
        <v>8.7</v>
      </c>
      <c r="X12" s="51">
        <v>10.7</v>
      </c>
      <c r="Y12" s="51">
        <v>-2.4</v>
      </c>
      <c r="Z12" s="51">
        <v>-13.1</v>
      </c>
      <c r="AA12" s="51">
        <v>8.1</v>
      </c>
      <c r="AB12" s="51">
        <v>5.9</v>
      </c>
      <c r="AC12" s="51">
        <v>-0.9</v>
      </c>
      <c r="AD12" s="51">
        <v>0.2</v>
      </c>
      <c r="AE12" s="51">
        <v>5</v>
      </c>
      <c r="AF12" s="221">
        <v>4.8</v>
      </c>
      <c r="AG12" s="395" t="s">
        <v>44</v>
      </c>
      <c r="AJ12" s="317" t="s">
        <v>45</v>
      </c>
      <c r="AK12" s="318">
        <v>3.1</v>
      </c>
      <c r="AL12" s="318">
        <v>1.6</v>
      </c>
      <c r="AM12" s="318">
        <v>3.6</v>
      </c>
      <c r="AN12" s="318">
        <v>4.9</v>
      </c>
      <c r="AO12" s="318">
        <v>6.4</v>
      </c>
      <c r="AP12" s="318">
        <v>6.9</v>
      </c>
      <c r="AQ12" s="318">
        <v>5.5</v>
      </c>
      <c r="AR12" s="318">
        <v>2.7</v>
      </c>
      <c r="AS12" s="318">
        <v>-4.8</v>
      </c>
      <c r="AT12" s="318">
        <v>2.3</v>
      </c>
      <c r="AU12" s="318">
        <v>2</v>
      </c>
      <c r="AV12" s="318">
        <v>-0.8</v>
      </c>
      <c r="AW12" s="318">
        <v>-0.5</v>
      </c>
      <c r="AX12" s="318">
        <v>2.7</v>
      </c>
      <c r="AY12" s="318">
        <v>4.5</v>
      </c>
      <c r="AZ12" s="310"/>
      <c r="BA12" s="310"/>
    </row>
    <row r="13" spans="2:53" ht="12" customHeight="1">
      <c r="B13" s="76" t="s">
        <v>48</v>
      </c>
      <c r="C13" s="215">
        <v>0.8</v>
      </c>
      <c r="D13" s="215">
        <v>0.5</v>
      </c>
      <c r="E13" s="215">
        <v>0.4</v>
      </c>
      <c r="F13" s="215">
        <v>2.7</v>
      </c>
      <c r="G13" s="215">
        <v>2.3</v>
      </c>
      <c r="H13" s="215">
        <v>3.9</v>
      </c>
      <c r="I13" s="215">
        <v>0.9</v>
      </c>
      <c r="J13" s="215">
        <v>-0.5</v>
      </c>
      <c r="K13" s="215">
        <v>-4.9</v>
      </c>
      <c r="L13" s="215">
        <v>1.9</v>
      </c>
      <c r="M13" s="215">
        <v>1.3</v>
      </c>
      <c r="N13" s="215">
        <v>0.2</v>
      </c>
      <c r="O13" s="215">
        <v>0.9</v>
      </c>
      <c r="P13" s="215">
        <v>1.7</v>
      </c>
      <c r="Q13" s="220">
        <v>1.6</v>
      </c>
      <c r="R13" s="215">
        <v>1.8</v>
      </c>
      <c r="S13" s="215">
        <v>1.3</v>
      </c>
      <c r="T13" s="215">
        <v>-0.1</v>
      </c>
      <c r="U13" s="215">
        <v>-1.1</v>
      </c>
      <c r="V13" s="215">
        <v>3.1</v>
      </c>
      <c r="W13" s="215">
        <v>3.3</v>
      </c>
      <c r="X13" s="215">
        <v>-2.6</v>
      </c>
      <c r="Y13" s="215">
        <v>-1.8</v>
      </c>
      <c r="Z13" s="215">
        <v>-14.8</v>
      </c>
      <c r="AA13" s="215">
        <v>2</v>
      </c>
      <c r="AB13" s="215">
        <v>1.8</v>
      </c>
      <c r="AC13" s="215">
        <v>0.2</v>
      </c>
      <c r="AD13" s="215">
        <v>0.4</v>
      </c>
      <c r="AE13" s="215">
        <v>0.8</v>
      </c>
      <c r="AF13" s="220">
        <v>1.3</v>
      </c>
      <c r="AG13" s="393" t="s">
        <v>48</v>
      </c>
      <c r="AJ13" s="317" t="s">
        <v>49</v>
      </c>
      <c r="AK13" s="318">
        <v>0.8</v>
      </c>
      <c r="AL13" s="318">
        <v>0.5</v>
      </c>
      <c r="AM13" s="318">
        <v>0.4</v>
      </c>
      <c r="AN13" s="318">
        <v>2.7</v>
      </c>
      <c r="AO13" s="318">
        <v>2.3</v>
      </c>
      <c r="AP13" s="318">
        <v>3.9</v>
      </c>
      <c r="AQ13" s="318">
        <v>0.9</v>
      </c>
      <c r="AR13" s="318">
        <v>-0.5</v>
      </c>
      <c r="AS13" s="318">
        <v>-4.9</v>
      </c>
      <c r="AT13" s="318">
        <v>1.9</v>
      </c>
      <c r="AU13" s="318">
        <v>1.3</v>
      </c>
      <c r="AV13" s="318">
        <v>0.2</v>
      </c>
      <c r="AW13" s="318">
        <v>0.9</v>
      </c>
      <c r="AX13" s="318">
        <v>1.7</v>
      </c>
      <c r="AY13" s="318">
        <v>1.6</v>
      </c>
      <c r="AZ13" s="310"/>
      <c r="BA13" s="310"/>
    </row>
    <row r="14" spans="2:53" ht="12" customHeight="1">
      <c r="B14" s="50" t="s">
        <v>50</v>
      </c>
      <c r="C14" s="51">
        <v>1.7</v>
      </c>
      <c r="D14" s="51">
        <v>0</v>
      </c>
      <c r="E14" s="51">
        <v>-0.7</v>
      </c>
      <c r="F14" s="51">
        <v>1.2</v>
      </c>
      <c r="G14" s="51">
        <v>0.7</v>
      </c>
      <c r="H14" s="51">
        <v>3.7</v>
      </c>
      <c r="I14" s="51">
        <v>3.3</v>
      </c>
      <c r="J14" s="51">
        <v>1.1</v>
      </c>
      <c r="K14" s="51">
        <v>-5.6</v>
      </c>
      <c r="L14" s="51">
        <v>4.1</v>
      </c>
      <c r="M14" s="51">
        <v>3.7</v>
      </c>
      <c r="N14" s="51">
        <v>0.5</v>
      </c>
      <c r="O14" s="51">
        <v>0.5</v>
      </c>
      <c r="P14" s="51">
        <v>1.6</v>
      </c>
      <c r="Q14" s="221">
        <v>1.7</v>
      </c>
      <c r="R14" s="51">
        <v>0.2</v>
      </c>
      <c r="S14" s="51">
        <v>-1.1</v>
      </c>
      <c r="T14" s="51">
        <v>0.6</v>
      </c>
      <c r="U14" s="51">
        <v>3.1</v>
      </c>
      <c r="V14" s="51">
        <v>3.5</v>
      </c>
      <c r="W14" s="51">
        <v>5.6</v>
      </c>
      <c r="X14" s="51">
        <v>6</v>
      </c>
      <c r="Y14" s="51">
        <v>0</v>
      </c>
      <c r="Z14" s="51">
        <v>-16.3</v>
      </c>
      <c r="AA14" s="51">
        <v>10.9</v>
      </c>
      <c r="AB14" s="51">
        <v>7.2</v>
      </c>
      <c r="AC14" s="51">
        <v>-0.4</v>
      </c>
      <c r="AD14" s="51">
        <v>0.2</v>
      </c>
      <c r="AE14" s="51">
        <v>1.3</v>
      </c>
      <c r="AF14" s="221">
        <v>0.8</v>
      </c>
      <c r="AG14" s="395" t="s">
        <v>50</v>
      </c>
      <c r="AJ14" s="317" t="s">
        <v>249</v>
      </c>
      <c r="AK14" s="318">
        <v>1.7</v>
      </c>
      <c r="AL14" s="318">
        <v>0</v>
      </c>
      <c r="AM14" s="318">
        <v>-0.7</v>
      </c>
      <c r="AN14" s="318">
        <v>1.2</v>
      </c>
      <c r="AO14" s="318">
        <v>0.7</v>
      </c>
      <c r="AP14" s="318">
        <v>3.7</v>
      </c>
      <c r="AQ14" s="318">
        <v>3.3</v>
      </c>
      <c r="AR14" s="318">
        <v>1.1</v>
      </c>
      <c r="AS14" s="318">
        <v>-5.6</v>
      </c>
      <c r="AT14" s="318">
        <v>4.1</v>
      </c>
      <c r="AU14" s="318">
        <v>3.7</v>
      </c>
      <c r="AV14" s="318">
        <v>0.5</v>
      </c>
      <c r="AW14" s="318">
        <v>0.5</v>
      </c>
      <c r="AX14" s="318">
        <v>1.6</v>
      </c>
      <c r="AY14" s="318">
        <v>1.7</v>
      </c>
      <c r="AZ14" s="310"/>
      <c r="BA14" s="310"/>
    </row>
    <row r="15" spans="2:53" ht="12" customHeight="1">
      <c r="B15" s="76" t="s">
        <v>52</v>
      </c>
      <c r="C15" s="215">
        <v>6.3</v>
      </c>
      <c r="D15" s="215">
        <v>6.1</v>
      </c>
      <c r="E15" s="215">
        <v>7.4</v>
      </c>
      <c r="F15" s="215">
        <v>6.3</v>
      </c>
      <c r="G15" s="215">
        <v>9.4</v>
      </c>
      <c r="H15" s="215">
        <v>10.3</v>
      </c>
      <c r="I15" s="215">
        <v>7.7</v>
      </c>
      <c r="J15" s="215">
        <v>-5.4</v>
      </c>
      <c r="K15" s="215">
        <v>-14.7</v>
      </c>
      <c r="L15" s="215">
        <v>2.3</v>
      </c>
      <c r="M15" s="215">
        <v>7.6</v>
      </c>
      <c r="N15" s="215">
        <v>4.3</v>
      </c>
      <c r="O15" s="215">
        <v>1.4</v>
      </c>
      <c r="P15" s="215">
        <v>2.8</v>
      </c>
      <c r="Q15" s="220">
        <v>1.4</v>
      </c>
      <c r="R15" s="215">
        <v>8.5</v>
      </c>
      <c r="S15" s="215">
        <v>8.6</v>
      </c>
      <c r="T15" s="215">
        <v>11.5</v>
      </c>
      <c r="U15" s="215">
        <v>9.5</v>
      </c>
      <c r="V15" s="215">
        <v>11</v>
      </c>
      <c r="W15" s="215">
        <v>10.1</v>
      </c>
      <c r="X15" s="215">
        <v>6.5</v>
      </c>
      <c r="Y15" s="215">
        <v>-4.8</v>
      </c>
      <c r="Z15" s="215">
        <v>-23.9</v>
      </c>
      <c r="AA15" s="215">
        <v>22.9</v>
      </c>
      <c r="AB15" s="215">
        <v>19.6</v>
      </c>
      <c r="AC15" s="215">
        <v>1.5</v>
      </c>
      <c r="AD15" s="215">
        <v>4.2</v>
      </c>
      <c r="AE15" s="215">
        <v>4.3</v>
      </c>
      <c r="AF15" s="220">
        <v>0.2</v>
      </c>
      <c r="AG15" s="393" t="s">
        <v>52</v>
      </c>
      <c r="AJ15" s="317" t="s">
        <v>53</v>
      </c>
      <c r="AK15" s="318">
        <v>6.3</v>
      </c>
      <c r="AL15" s="318">
        <v>6.1</v>
      </c>
      <c r="AM15" s="318">
        <v>7.4</v>
      </c>
      <c r="AN15" s="318">
        <v>6.3</v>
      </c>
      <c r="AO15" s="318">
        <v>9.4</v>
      </c>
      <c r="AP15" s="318">
        <v>10.3</v>
      </c>
      <c r="AQ15" s="318">
        <v>7.7</v>
      </c>
      <c r="AR15" s="318">
        <v>-5.4</v>
      </c>
      <c r="AS15" s="318">
        <v>-14.7</v>
      </c>
      <c r="AT15" s="318">
        <v>2.3</v>
      </c>
      <c r="AU15" s="318">
        <v>7.6</v>
      </c>
      <c r="AV15" s="318">
        <v>4.3</v>
      </c>
      <c r="AW15" s="318">
        <v>1.4</v>
      </c>
      <c r="AX15" s="318">
        <v>2.8</v>
      </c>
      <c r="AY15" s="318">
        <v>1.4</v>
      </c>
      <c r="AZ15" s="310"/>
      <c r="BA15" s="310"/>
    </row>
    <row r="16" spans="2:53" ht="12" customHeight="1">
      <c r="B16" s="50" t="s">
        <v>54</v>
      </c>
      <c r="C16" s="51">
        <v>6.1</v>
      </c>
      <c r="D16" s="51">
        <v>5.6</v>
      </c>
      <c r="E16" s="51">
        <v>3.7</v>
      </c>
      <c r="F16" s="51">
        <v>6.7</v>
      </c>
      <c r="G16" s="51">
        <v>5.8</v>
      </c>
      <c r="H16" s="51">
        <v>5.9</v>
      </c>
      <c r="I16" s="51">
        <v>3.8</v>
      </c>
      <c r="J16" s="51">
        <v>-4.4</v>
      </c>
      <c r="K16" s="51">
        <v>-4.6</v>
      </c>
      <c r="L16" s="51">
        <v>2</v>
      </c>
      <c r="M16" s="51">
        <v>0</v>
      </c>
      <c r="N16" s="51">
        <v>-1.1</v>
      </c>
      <c r="O16" s="51">
        <v>1.1</v>
      </c>
      <c r="P16" s="51">
        <v>8.5</v>
      </c>
      <c r="Q16" s="221">
        <v>26.3</v>
      </c>
      <c r="R16" s="51">
        <v>11.1</v>
      </c>
      <c r="S16" s="51">
        <v>8.1</v>
      </c>
      <c r="T16" s="51">
        <v>5.7</v>
      </c>
      <c r="U16" s="51">
        <v>1.3</v>
      </c>
      <c r="V16" s="51">
        <v>4</v>
      </c>
      <c r="W16" s="51">
        <v>3.1</v>
      </c>
      <c r="X16" s="51">
        <v>5.2</v>
      </c>
      <c r="Y16" s="51">
        <v>-2.1</v>
      </c>
      <c r="Z16" s="51">
        <v>-4.5</v>
      </c>
      <c r="AA16" s="51">
        <v>7.5</v>
      </c>
      <c r="AB16" s="51">
        <v>-0.4</v>
      </c>
      <c r="AC16" s="51">
        <v>-1.5</v>
      </c>
      <c r="AD16" s="51">
        <v>-2.2</v>
      </c>
      <c r="AE16" s="51">
        <v>21</v>
      </c>
      <c r="AF16" s="221">
        <v>37</v>
      </c>
      <c r="AG16" s="395" t="s">
        <v>54</v>
      </c>
      <c r="AJ16" s="317" t="s">
        <v>55</v>
      </c>
      <c r="AK16" s="318">
        <v>6.1</v>
      </c>
      <c r="AL16" s="318">
        <v>5.6</v>
      </c>
      <c r="AM16" s="318">
        <v>3.7</v>
      </c>
      <c r="AN16" s="318">
        <v>6.7</v>
      </c>
      <c r="AO16" s="318">
        <v>5.8</v>
      </c>
      <c r="AP16" s="318">
        <v>5.9</v>
      </c>
      <c r="AQ16" s="318">
        <v>3.8</v>
      </c>
      <c r="AR16" s="318">
        <v>-4.4</v>
      </c>
      <c r="AS16" s="318">
        <v>-4.6</v>
      </c>
      <c r="AT16" s="318">
        <v>2</v>
      </c>
      <c r="AU16" s="318">
        <v>0</v>
      </c>
      <c r="AV16" s="318">
        <v>-1.1</v>
      </c>
      <c r="AW16" s="318">
        <v>1.1</v>
      </c>
      <c r="AX16" s="318">
        <v>8.5</v>
      </c>
      <c r="AY16" s="318">
        <v>26.3</v>
      </c>
      <c r="AZ16" s="310"/>
      <c r="BA16" s="310"/>
    </row>
    <row r="17" spans="2:53" ht="12" customHeight="1">
      <c r="B17" s="76" t="s">
        <v>56</v>
      </c>
      <c r="C17" s="215">
        <v>4.1</v>
      </c>
      <c r="D17" s="215">
        <v>3.9</v>
      </c>
      <c r="E17" s="215">
        <v>5.8</v>
      </c>
      <c r="F17" s="215">
        <v>5.1</v>
      </c>
      <c r="G17" s="215">
        <v>0.6</v>
      </c>
      <c r="H17" s="215">
        <v>5.7</v>
      </c>
      <c r="I17" s="215">
        <v>3.3</v>
      </c>
      <c r="J17" s="215">
        <v>-0.3</v>
      </c>
      <c r="K17" s="215">
        <v>-4.3</v>
      </c>
      <c r="L17" s="215">
        <v>-5.5</v>
      </c>
      <c r="M17" s="458">
        <v>-9.1</v>
      </c>
      <c r="N17" s="458">
        <v>-7.3</v>
      </c>
      <c r="O17" s="458">
        <v>-3.2</v>
      </c>
      <c r="P17" s="458">
        <v>0.4</v>
      </c>
      <c r="Q17" s="459">
        <v>-0.2</v>
      </c>
      <c r="R17" s="215">
        <v>-3.4</v>
      </c>
      <c r="S17" s="215">
        <v>0.3</v>
      </c>
      <c r="T17" s="215">
        <v>0.4</v>
      </c>
      <c r="U17" s="215">
        <v>0.7</v>
      </c>
      <c r="V17" s="458">
        <v>-1.6</v>
      </c>
      <c r="W17" s="458">
        <v>0.8</v>
      </c>
      <c r="X17" s="458">
        <v>2.3</v>
      </c>
      <c r="Y17" s="458">
        <v>-4.3</v>
      </c>
      <c r="Z17" s="458">
        <v>-9.7</v>
      </c>
      <c r="AA17" s="458">
        <v>-6.1</v>
      </c>
      <c r="AB17" s="458">
        <v>-5.8</v>
      </c>
      <c r="AC17" s="458">
        <v>-2.1</v>
      </c>
      <c r="AD17" s="458">
        <v>-3.3</v>
      </c>
      <c r="AE17" s="458">
        <v>-2</v>
      </c>
      <c r="AF17" s="459">
        <v>1</v>
      </c>
      <c r="AG17" s="393" t="s">
        <v>56</v>
      </c>
      <c r="AJ17" s="317" t="s">
        <v>57</v>
      </c>
      <c r="AK17" s="318">
        <v>4.1</v>
      </c>
      <c r="AL17" s="318">
        <v>3.9</v>
      </c>
      <c r="AM17" s="318">
        <v>5.8</v>
      </c>
      <c r="AN17" s="318">
        <v>5.1</v>
      </c>
      <c r="AO17" s="318">
        <v>0.6</v>
      </c>
      <c r="AP17" s="318">
        <v>5.7</v>
      </c>
      <c r="AQ17" s="318">
        <v>3.3</v>
      </c>
      <c r="AR17" s="318">
        <v>-0.3</v>
      </c>
      <c r="AS17" s="318">
        <v>-4.3</v>
      </c>
      <c r="AT17" s="318">
        <v>-5.5</v>
      </c>
      <c r="AU17" s="318">
        <v>-9.1</v>
      </c>
      <c r="AV17" s="318">
        <v>-7.3</v>
      </c>
      <c r="AW17" s="318">
        <v>-3.2</v>
      </c>
      <c r="AX17" s="318">
        <v>0.4</v>
      </c>
      <c r="AY17" s="318">
        <v>-0.2</v>
      </c>
      <c r="AZ17" s="310"/>
      <c r="BA17" s="310"/>
    </row>
    <row r="18" spans="2:53" ht="12" customHeight="1">
      <c r="B18" s="50" t="s">
        <v>58</v>
      </c>
      <c r="C18" s="471">
        <v>4</v>
      </c>
      <c r="D18" s="51">
        <v>2.9</v>
      </c>
      <c r="E18" s="51">
        <v>3.2</v>
      </c>
      <c r="F18" s="51">
        <v>3.2</v>
      </c>
      <c r="G18" s="51">
        <v>3.7</v>
      </c>
      <c r="H18" s="51">
        <v>4.2</v>
      </c>
      <c r="I18" s="51">
        <v>3.8</v>
      </c>
      <c r="J18" s="51">
        <v>1.1</v>
      </c>
      <c r="K18" s="51">
        <v>-3.6</v>
      </c>
      <c r="L18" s="51">
        <v>0</v>
      </c>
      <c r="M18" s="51">
        <v>-1</v>
      </c>
      <c r="N18" s="349">
        <v>-2.9</v>
      </c>
      <c r="O18" s="349">
        <v>-1.7</v>
      </c>
      <c r="P18" s="349">
        <v>1.4</v>
      </c>
      <c r="Q18" s="460">
        <v>3.2</v>
      </c>
      <c r="R18" s="349">
        <v>-1.4</v>
      </c>
      <c r="S18" s="349">
        <v>0</v>
      </c>
      <c r="T18" s="349">
        <v>1.3</v>
      </c>
      <c r="U18" s="349">
        <v>1.6</v>
      </c>
      <c r="V18" s="349">
        <v>0.9</v>
      </c>
      <c r="W18" s="349">
        <v>3.9</v>
      </c>
      <c r="X18" s="349">
        <v>1.8</v>
      </c>
      <c r="Y18" s="349">
        <v>-7.6</v>
      </c>
      <c r="Z18" s="349">
        <v>-15.8</v>
      </c>
      <c r="AA18" s="349">
        <v>0.8</v>
      </c>
      <c r="AB18" s="349">
        <v>-1.7</v>
      </c>
      <c r="AC18" s="349">
        <v>-6.9</v>
      </c>
      <c r="AD18" s="349">
        <v>-1.7</v>
      </c>
      <c r="AE18" s="349">
        <v>1.3</v>
      </c>
      <c r="AF18" s="460">
        <v>3.4</v>
      </c>
      <c r="AG18" s="395" t="s">
        <v>58</v>
      </c>
      <c r="AJ18" s="317" t="s">
        <v>59</v>
      </c>
      <c r="AK18" s="318">
        <v>4</v>
      </c>
      <c r="AL18" s="318">
        <v>2.9</v>
      </c>
      <c r="AM18" s="318">
        <v>3.2</v>
      </c>
      <c r="AN18" s="318">
        <v>3.2</v>
      </c>
      <c r="AO18" s="318">
        <v>3.7</v>
      </c>
      <c r="AP18" s="318">
        <v>4.2</v>
      </c>
      <c r="AQ18" s="318">
        <v>3.8</v>
      </c>
      <c r="AR18" s="318">
        <v>1.1</v>
      </c>
      <c r="AS18" s="318">
        <v>-3.6</v>
      </c>
      <c r="AT18" s="318">
        <v>0</v>
      </c>
      <c r="AU18" s="318">
        <v>-1</v>
      </c>
      <c r="AV18" s="318">
        <v>-2.9</v>
      </c>
      <c r="AW18" s="318">
        <v>-1.7</v>
      </c>
      <c r="AX18" s="318">
        <v>1.4</v>
      </c>
      <c r="AY18" s="318">
        <v>3.2</v>
      </c>
      <c r="AZ18" s="310"/>
      <c r="BA18" s="310"/>
    </row>
    <row r="19" spans="2:53" ht="12" customHeight="1">
      <c r="B19" s="76" t="s">
        <v>60</v>
      </c>
      <c r="C19" s="301">
        <v>2</v>
      </c>
      <c r="D19" s="215">
        <v>1.1</v>
      </c>
      <c r="E19" s="215">
        <v>0.8</v>
      </c>
      <c r="F19" s="215">
        <v>2.8</v>
      </c>
      <c r="G19" s="215">
        <v>1.6</v>
      </c>
      <c r="H19" s="215">
        <v>2.4</v>
      </c>
      <c r="I19" s="215">
        <v>2.4</v>
      </c>
      <c r="J19" s="215">
        <v>0.2</v>
      </c>
      <c r="K19" s="215">
        <v>-2.9</v>
      </c>
      <c r="L19" s="215">
        <v>2</v>
      </c>
      <c r="M19" s="215">
        <v>2.1</v>
      </c>
      <c r="N19" s="215">
        <v>0.2</v>
      </c>
      <c r="O19" s="215">
        <v>0.6</v>
      </c>
      <c r="P19" s="458">
        <v>0.6</v>
      </c>
      <c r="Q19" s="459">
        <v>1.3</v>
      </c>
      <c r="R19" s="215">
        <v>-0.3</v>
      </c>
      <c r="S19" s="215">
        <v>-2.3</v>
      </c>
      <c r="T19" s="215">
        <v>-1.7</v>
      </c>
      <c r="U19" s="215">
        <v>1.3</v>
      </c>
      <c r="V19" s="215">
        <v>0</v>
      </c>
      <c r="W19" s="215">
        <v>1.3</v>
      </c>
      <c r="X19" s="215">
        <v>1.1</v>
      </c>
      <c r="Y19" s="215">
        <v>-3.2</v>
      </c>
      <c r="Z19" s="215">
        <v>-13.2</v>
      </c>
      <c r="AA19" s="215">
        <v>4.1</v>
      </c>
      <c r="AB19" s="215">
        <v>2.8</v>
      </c>
      <c r="AC19" s="215">
        <v>-2.2</v>
      </c>
      <c r="AD19" s="215">
        <v>-0.6</v>
      </c>
      <c r="AE19" s="215">
        <v>-0.8</v>
      </c>
      <c r="AF19" s="220">
        <v>1.5</v>
      </c>
      <c r="AG19" s="393" t="s">
        <v>60</v>
      </c>
      <c r="AJ19" s="317" t="s">
        <v>61</v>
      </c>
      <c r="AK19" s="318">
        <v>2</v>
      </c>
      <c r="AL19" s="318">
        <v>1.1</v>
      </c>
      <c r="AM19" s="318">
        <v>0.8</v>
      </c>
      <c r="AN19" s="318">
        <v>2.8</v>
      </c>
      <c r="AO19" s="318">
        <v>1.6</v>
      </c>
      <c r="AP19" s="318">
        <v>2.4</v>
      </c>
      <c r="AQ19" s="318">
        <v>2.4</v>
      </c>
      <c r="AR19" s="318">
        <v>0.2</v>
      </c>
      <c r="AS19" s="318">
        <v>-2.9</v>
      </c>
      <c r="AT19" s="318">
        <v>2</v>
      </c>
      <c r="AU19" s="318">
        <v>2.1</v>
      </c>
      <c r="AV19" s="318">
        <v>0.2</v>
      </c>
      <c r="AW19" s="318">
        <v>0.6</v>
      </c>
      <c r="AX19" s="318">
        <v>0.6</v>
      </c>
      <c r="AY19" s="318">
        <v>1.3</v>
      </c>
      <c r="AZ19" s="310"/>
      <c r="BA19" s="310"/>
    </row>
    <row r="20" spans="2:53" ht="12" customHeight="1">
      <c r="B20" s="50" t="s">
        <v>105</v>
      </c>
      <c r="C20" s="51">
        <v>3.4</v>
      </c>
      <c r="D20" s="51">
        <v>5.2</v>
      </c>
      <c r="E20" s="51">
        <v>5.6</v>
      </c>
      <c r="F20" s="51">
        <v>4.1</v>
      </c>
      <c r="G20" s="51">
        <v>4.2</v>
      </c>
      <c r="H20" s="51">
        <v>4.8</v>
      </c>
      <c r="I20" s="51">
        <v>5.2</v>
      </c>
      <c r="J20" s="51">
        <v>2.1</v>
      </c>
      <c r="K20" s="51">
        <v>-7.4</v>
      </c>
      <c r="L20" s="51">
        <v>-1.7</v>
      </c>
      <c r="M20" s="51">
        <v>-0.3</v>
      </c>
      <c r="N20" s="51">
        <v>-2.2</v>
      </c>
      <c r="O20" s="51">
        <v>-1.1</v>
      </c>
      <c r="P20" s="51">
        <v>-0.5</v>
      </c>
      <c r="Q20" s="221">
        <v>1.6</v>
      </c>
      <c r="R20" s="51">
        <v>6</v>
      </c>
      <c r="S20" s="51">
        <v>5.2</v>
      </c>
      <c r="T20" s="51">
        <v>3.2</v>
      </c>
      <c r="U20" s="51">
        <v>2.7</v>
      </c>
      <c r="V20" s="51">
        <v>4.9</v>
      </c>
      <c r="W20" s="51">
        <v>4.5</v>
      </c>
      <c r="X20" s="51">
        <v>4.8</v>
      </c>
      <c r="Y20" s="51">
        <v>0.8</v>
      </c>
      <c r="Z20" s="51">
        <v>-9.1</v>
      </c>
      <c r="AA20" s="51">
        <v>-1.4</v>
      </c>
      <c r="AB20" s="51">
        <v>-1.2</v>
      </c>
      <c r="AC20" s="51">
        <v>-5.5</v>
      </c>
      <c r="AD20" s="51">
        <v>-1.7</v>
      </c>
      <c r="AE20" s="51">
        <v>1.2</v>
      </c>
      <c r="AF20" s="221">
        <v>2.6</v>
      </c>
      <c r="AG20" s="395" t="s">
        <v>105</v>
      </c>
      <c r="AJ20" s="317" t="s">
        <v>106</v>
      </c>
      <c r="AK20" s="318">
        <v>3.4</v>
      </c>
      <c r="AL20" s="318">
        <v>5.2</v>
      </c>
      <c r="AM20" s="318">
        <v>5.6</v>
      </c>
      <c r="AN20" s="318">
        <v>4.1</v>
      </c>
      <c r="AO20" s="318">
        <v>4.2</v>
      </c>
      <c r="AP20" s="318">
        <v>4.8</v>
      </c>
      <c r="AQ20" s="318">
        <v>5.2</v>
      </c>
      <c r="AR20" s="318">
        <v>2.1</v>
      </c>
      <c r="AS20" s="318">
        <v>-7.4</v>
      </c>
      <c r="AT20" s="318">
        <v>-1.7</v>
      </c>
      <c r="AU20" s="318">
        <v>-0.3</v>
      </c>
      <c r="AV20" s="318">
        <v>-2.2</v>
      </c>
      <c r="AW20" s="318">
        <v>-1.1</v>
      </c>
      <c r="AX20" s="318">
        <v>-0.5</v>
      </c>
      <c r="AY20" s="318">
        <v>1.6</v>
      </c>
      <c r="AZ20" s="310"/>
      <c r="BA20" s="310"/>
    </row>
    <row r="21" spans="2:53" ht="12" customHeight="1">
      <c r="B21" s="76" t="s">
        <v>64</v>
      </c>
      <c r="C21" s="215">
        <v>1.8</v>
      </c>
      <c r="D21" s="215">
        <v>0.2</v>
      </c>
      <c r="E21" s="215">
        <v>0.2</v>
      </c>
      <c r="F21" s="215">
        <v>1.6</v>
      </c>
      <c r="G21" s="215">
        <v>0.9</v>
      </c>
      <c r="H21" s="215">
        <v>2</v>
      </c>
      <c r="I21" s="215">
        <v>1.5</v>
      </c>
      <c r="J21" s="215">
        <v>-1.1</v>
      </c>
      <c r="K21" s="215">
        <v>-5.5</v>
      </c>
      <c r="L21" s="215">
        <v>1.7</v>
      </c>
      <c r="M21" s="215">
        <v>0.6</v>
      </c>
      <c r="N21" s="215">
        <v>-2.8</v>
      </c>
      <c r="O21" s="215">
        <v>-1.7</v>
      </c>
      <c r="P21" s="215">
        <v>0.1</v>
      </c>
      <c r="Q21" s="220">
        <v>0.8</v>
      </c>
      <c r="R21" s="215">
        <v>-1.1</v>
      </c>
      <c r="S21" s="215">
        <v>-1.4</v>
      </c>
      <c r="T21" s="215">
        <v>-0.7</v>
      </c>
      <c r="U21" s="215">
        <v>-0.2</v>
      </c>
      <c r="V21" s="215">
        <v>-0.7</v>
      </c>
      <c r="W21" s="215">
        <v>3.5</v>
      </c>
      <c r="X21" s="215">
        <v>1.8</v>
      </c>
      <c r="Y21" s="215">
        <v>-3.4</v>
      </c>
      <c r="Z21" s="215">
        <v>-18.7</v>
      </c>
      <c r="AA21" s="215">
        <v>6.7</v>
      </c>
      <c r="AB21" s="215">
        <v>1.2</v>
      </c>
      <c r="AC21" s="215">
        <v>-6.3</v>
      </c>
      <c r="AD21" s="215">
        <v>-3.1</v>
      </c>
      <c r="AE21" s="215">
        <v>-0.7</v>
      </c>
      <c r="AF21" s="220">
        <v>1.1</v>
      </c>
      <c r="AG21" s="393" t="s">
        <v>64</v>
      </c>
      <c r="AJ21" s="317" t="s">
        <v>65</v>
      </c>
      <c r="AK21" s="318">
        <v>1.8</v>
      </c>
      <c r="AL21" s="318">
        <v>0.2</v>
      </c>
      <c r="AM21" s="318">
        <v>0.2</v>
      </c>
      <c r="AN21" s="318">
        <v>1.6</v>
      </c>
      <c r="AO21" s="318">
        <v>0.9</v>
      </c>
      <c r="AP21" s="318">
        <v>2</v>
      </c>
      <c r="AQ21" s="318">
        <v>1.5</v>
      </c>
      <c r="AR21" s="318">
        <v>-1.1</v>
      </c>
      <c r="AS21" s="318">
        <v>-5.5</v>
      </c>
      <c r="AT21" s="318">
        <v>1.7</v>
      </c>
      <c r="AU21" s="318">
        <v>0.6</v>
      </c>
      <c r="AV21" s="318">
        <v>-2.8</v>
      </c>
      <c r="AW21" s="318">
        <v>-1.7</v>
      </c>
      <c r="AX21" s="318">
        <v>0.1</v>
      </c>
      <c r="AY21" s="318">
        <v>0.8</v>
      </c>
      <c r="AZ21" s="310"/>
      <c r="BA21" s="310"/>
    </row>
    <row r="22" spans="2:53" ht="12" customHeight="1">
      <c r="B22" s="50" t="s">
        <v>46</v>
      </c>
      <c r="C22" s="51">
        <v>3.6</v>
      </c>
      <c r="D22" s="51">
        <v>3.4</v>
      </c>
      <c r="E22" s="51">
        <v>2.5</v>
      </c>
      <c r="F22" s="51">
        <v>4.6</v>
      </c>
      <c r="G22" s="51">
        <v>3.7</v>
      </c>
      <c r="H22" s="51">
        <v>4.5</v>
      </c>
      <c r="I22" s="51">
        <v>4.8</v>
      </c>
      <c r="J22" s="51">
        <v>3.9</v>
      </c>
      <c r="K22" s="51">
        <v>-1.8</v>
      </c>
      <c r="L22" s="51">
        <v>1.3</v>
      </c>
      <c r="M22" s="51">
        <v>0.3</v>
      </c>
      <c r="N22" s="51">
        <v>-3.2</v>
      </c>
      <c r="O22" s="51">
        <v>-6</v>
      </c>
      <c r="P22" s="51">
        <v>-1.5</v>
      </c>
      <c r="Q22" s="460">
        <v>1.7</v>
      </c>
      <c r="R22" s="51">
        <v>4.8</v>
      </c>
      <c r="S22" s="51">
        <v>1.8</v>
      </c>
      <c r="T22" s="51">
        <v>-0.1</v>
      </c>
      <c r="U22" s="51">
        <v>1.5</v>
      </c>
      <c r="V22" s="51">
        <v>0.8</v>
      </c>
      <c r="W22" s="51">
        <v>0.5</v>
      </c>
      <c r="X22" s="51">
        <v>4.7</v>
      </c>
      <c r="Y22" s="51">
        <v>4.5</v>
      </c>
      <c r="Z22" s="51">
        <v>-9.4</v>
      </c>
      <c r="AA22" s="51">
        <v>-1.7</v>
      </c>
      <c r="AB22" s="51">
        <v>-7.7</v>
      </c>
      <c r="AC22" s="51">
        <v>-9.6</v>
      </c>
      <c r="AD22" s="51">
        <v>-13.5</v>
      </c>
      <c r="AE22" s="51">
        <v>-0.7</v>
      </c>
      <c r="AF22" s="221">
        <v>3.5</v>
      </c>
      <c r="AG22" s="395" t="s">
        <v>46</v>
      </c>
      <c r="AJ22" s="317" t="s">
        <v>47</v>
      </c>
      <c r="AK22" s="318">
        <v>3.6</v>
      </c>
      <c r="AL22" s="318">
        <v>3.4</v>
      </c>
      <c r="AM22" s="318">
        <v>2.5</v>
      </c>
      <c r="AN22" s="318">
        <v>4.6</v>
      </c>
      <c r="AO22" s="318">
        <v>3.7</v>
      </c>
      <c r="AP22" s="318">
        <v>4.5</v>
      </c>
      <c r="AQ22" s="318">
        <v>4.8</v>
      </c>
      <c r="AR22" s="318">
        <v>3.9</v>
      </c>
      <c r="AS22" s="318">
        <v>-1.8</v>
      </c>
      <c r="AT22" s="318">
        <v>1.3</v>
      </c>
      <c r="AU22" s="318">
        <v>0.3</v>
      </c>
      <c r="AV22" s="318">
        <v>-3.2</v>
      </c>
      <c r="AW22" s="318">
        <v>-6</v>
      </c>
      <c r="AX22" s="318">
        <v>-1.5</v>
      </c>
      <c r="AY22" s="318">
        <v>1.7</v>
      </c>
      <c r="AZ22" s="310"/>
      <c r="BA22" s="310"/>
    </row>
    <row r="23" spans="2:53" ht="12" customHeight="1">
      <c r="B23" s="76" t="s">
        <v>68</v>
      </c>
      <c r="C23" s="215">
        <v>6.5</v>
      </c>
      <c r="D23" s="215">
        <v>7.1</v>
      </c>
      <c r="E23" s="215">
        <v>8.4</v>
      </c>
      <c r="F23" s="215">
        <v>8.3</v>
      </c>
      <c r="G23" s="215">
        <v>10.7</v>
      </c>
      <c r="H23" s="215">
        <v>11.9</v>
      </c>
      <c r="I23" s="215">
        <v>9.9</v>
      </c>
      <c r="J23" s="215">
        <v>-3.6</v>
      </c>
      <c r="K23" s="215">
        <v>-14.3</v>
      </c>
      <c r="L23" s="215">
        <v>-3.8</v>
      </c>
      <c r="M23" s="215">
        <v>6.4</v>
      </c>
      <c r="N23" s="215">
        <v>4</v>
      </c>
      <c r="O23" s="215">
        <v>2.6</v>
      </c>
      <c r="P23" s="215">
        <v>2.1</v>
      </c>
      <c r="Q23" s="220">
        <v>2.7</v>
      </c>
      <c r="R23" s="215">
        <v>10.3</v>
      </c>
      <c r="S23" s="215">
        <v>7.3</v>
      </c>
      <c r="T23" s="215">
        <v>8</v>
      </c>
      <c r="U23" s="215">
        <v>6.7</v>
      </c>
      <c r="V23" s="215">
        <v>7.1</v>
      </c>
      <c r="W23" s="215">
        <v>6.5</v>
      </c>
      <c r="X23" s="215">
        <v>1.3</v>
      </c>
      <c r="Y23" s="215">
        <v>-2.9</v>
      </c>
      <c r="Z23" s="215">
        <v>-18.2</v>
      </c>
      <c r="AA23" s="215">
        <v>14.4</v>
      </c>
      <c r="AB23" s="215">
        <v>8.9</v>
      </c>
      <c r="AC23" s="215">
        <v>6.3</v>
      </c>
      <c r="AD23" s="215">
        <v>-0.7</v>
      </c>
      <c r="AE23" s="215">
        <v>-0.9</v>
      </c>
      <c r="AF23" s="220">
        <v>3.5</v>
      </c>
      <c r="AG23" s="393" t="s">
        <v>68</v>
      </c>
      <c r="AJ23" s="317" t="s">
        <v>69</v>
      </c>
      <c r="AK23" s="318">
        <v>6.5</v>
      </c>
      <c r="AL23" s="318">
        <v>7.1</v>
      </c>
      <c r="AM23" s="318">
        <v>8.4</v>
      </c>
      <c r="AN23" s="318">
        <v>8.3</v>
      </c>
      <c r="AO23" s="318">
        <v>10.7</v>
      </c>
      <c r="AP23" s="318">
        <v>11.9</v>
      </c>
      <c r="AQ23" s="318">
        <v>9.9</v>
      </c>
      <c r="AR23" s="318">
        <v>-3.6</v>
      </c>
      <c r="AS23" s="318">
        <v>-14.3</v>
      </c>
      <c r="AT23" s="318">
        <v>-3.8</v>
      </c>
      <c r="AU23" s="318">
        <v>6.4</v>
      </c>
      <c r="AV23" s="318">
        <v>4</v>
      </c>
      <c r="AW23" s="318">
        <v>2.6</v>
      </c>
      <c r="AX23" s="318">
        <v>2.1</v>
      </c>
      <c r="AY23" s="318">
        <v>2.7</v>
      </c>
      <c r="AZ23" s="310"/>
      <c r="BA23" s="310"/>
    </row>
    <row r="24" spans="2:53" ht="12" customHeight="1">
      <c r="B24" s="50" t="s">
        <v>70</v>
      </c>
      <c r="C24" s="51">
        <v>6.5</v>
      </c>
      <c r="D24" s="51">
        <v>6.8</v>
      </c>
      <c r="E24" s="51">
        <v>10.5</v>
      </c>
      <c r="F24" s="51">
        <v>6.6</v>
      </c>
      <c r="G24" s="51">
        <v>7.7</v>
      </c>
      <c r="H24" s="51">
        <v>7.4</v>
      </c>
      <c r="I24" s="51">
        <v>11.1</v>
      </c>
      <c r="J24" s="51">
        <v>2.6</v>
      </c>
      <c r="K24" s="51">
        <v>-14.8</v>
      </c>
      <c r="L24" s="51">
        <v>1.6</v>
      </c>
      <c r="M24" s="51">
        <v>6</v>
      </c>
      <c r="N24" s="51">
        <v>3.8</v>
      </c>
      <c r="O24" s="51">
        <v>3.5</v>
      </c>
      <c r="P24" s="51">
        <v>3.5</v>
      </c>
      <c r="Q24" s="221">
        <v>1.8</v>
      </c>
      <c r="R24" s="51">
        <v>14</v>
      </c>
      <c r="S24" s="51">
        <v>4.5</v>
      </c>
      <c r="T24" s="51">
        <v>14.8</v>
      </c>
      <c r="U24" s="51">
        <v>11.1</v>
      </c>
      <c r="V24" s="51">
        <v>7.6</v>
      </c>
      <c r="W24" s="51">
        <v>4.6</v>
      </c>
      <c r="X24" s="51">
        <v>1.9</v>
      </c>
      <c r="Y24" s="51">
        <v>4.7</v>
      </c>
      <c r="Z24" s="51">
        <v>-13.8</v>
      </c>
      <c r="AA24" s="51">
        <v>6.2</v>
      </c>
      <c r="AB24" s="51">
        <v>6.5</v>
      </c>
      <c r="AC24" s="51">
        <v>3.8</v>
      </c>
      <c r="AD24" s="51">
        <v>3.1</v>
      </c>
      <c r="AE24" s="51">
        <v>0.4</v>
      </c>
      <c r="AF24" s="221">
        <v>4.5</v>
      </c>
      <c r="AG24" s="395" t="s">
        <v>70</v>
      </c>
      <c r="AJ24" s="317" t="s">
        <v>71</v>
      </c>
      <c r="AK24" s="318">
        <v>6.5</v>
      </c>
      <c r="AL24" s="318">
        <v>6.8</v>
      </c>
      <c r="AM24" s="318">
        <v>10.5</v>
      </c>
      <c r="AN24" s="318">
        <v>6.6</v>
      </c>
      <c r="AO24" s="318">
        <v>7.7</v>
      </c>
      <c r="AP24" s="318">
        <v>7.4</v>
      </c>
      <c r="AQ24" s="318">
        <v>11.1</v>
      </c>
      <c r="AR24" s="318">
        <v>2.6</v>
      </c>
      <c r="AS24" s="318">
        <v>-14.8</v>
      </c>
      <c r="AT24" s="318">
        <v>1.6</v>
      </c>
      <c r="AU24" s="318">
        <v>6</v>
      </c>
      <c r="AV24" s="318">
        <v>3.8</v>
      </c>
      <c r="AW24" s="318">
        <v>3.5</v>
      </c>
      <c r="AX24" s="318">
        <v>3.5</v>
      </c>
      <c r="AY24" s="318">
        <v>1.8</v>
      </c>
      <c r="AZ24" s="310"/>
      <c r="BA24" s="310"/>
    </row>
    <row r="25" spans="2:53" ht="12" customHeight="1">
      <c r="B25" s="76" t="s">
        <v>72</v>
      </c>
      <c r="C25" s="215">
        <v>4.6</v>
      </c>
      <c r="D25" s="215">
        <v>3.6</v>
      </c>
      <c r="E25" s="215">
        <v>1.4</v>
      </c>
      <c r="F25" s="215">
        <v>4.4</v>
      </c>
      <c r="G25" s="215">
        <v>3.2</v>
      </c>
      <c r="H25" s="215">
        <v>5.1</v>
      </c>
      <c r="I25" s="215">
        <v>8.4</v>
      </c>
      <c r="J25" s="215">
        <v>-0.8</v>
      </c>
      <c r="K25" s="215">
        <v>-5.4</v>
      </c>
      <c r="L25" s="215">
        <v>5.8</v>
      </c>
      <c r="M25" s="215">
        <v>2</v>
      </c>
      <c r="N25" s="215">
        <v>0</v>
      </c>
      <c r="O25" s="215">
        <v>4.2</v>
      </c>
      <c r="P25" s="215">
        <v>4.7</v>
      </c>
      <c r="Q25" s="220">
        <v>3.5</v>
      </c>
      <c r="R25" s="215">
        <v>4.6</v>
      </c>
      <c r="S25" s="215">
        <v>4.8</v>
      </c>
      <c r="T25" s="215">
        <v>5.2</v>
      </c>
      <c r="U25" s="215">
        <v>4.8</v>
      </c>
      <c r="V25" s="215">
        <v>2.7</v>
      </c>
      <c r="W25" s="215">
        <v>2.4</v>
      </c>
      <c r="X25" s="215">
        <v>-0.3</v>
      </c>
      <c r="Y25" s="215">
        <v>-5</v>
      </c>
      <c r="Z25" s="215">
        <v>-16.1</v>
      </c>
      <c r="AA25" s="215">
        <v>8.7</v>
      </c>
      <c r="AB25" s="215">
        <v>2</v>
      </c>
      <c r="AC25" s="215">
        <v>-5.2</v>
      </c>
      <c r="AD25" s="215">
        <v>-3.1</v>
      </c>
      <c r="AE25" s="215">
        <v>4.5</v>
      </c>
      <c r="AF25" s="220">
        <v>1</v>
      </c>
      <c r="AG25" s="393" t="s">
        <v>72</v>
      </c>
      <c r="AJ25" s="317" t="s">
        <v>73</v>
      </c>
      <c r="AK25" s="318">
        <v>4.6</v>
      </c>
      <c r="AL25" s="318">
        <v>3.6</v>
      </c>
      <c r="AM25" s="318">
        <v>1.4</v>
      </c>
      <c r="AN25" s="318">
        <v>4.4</v>
      </c>
      <c r="AO25" s="318">
        <v>3.2</v>
      </c>
      <c r="AP25" s="318">
        <v>5.1</v>
      </c>
      <c r="AQ25" s="318">
        <v>8.4</v>
      </c>
      <c r="AR25" s="318">
        <v>-0.8</v>
      </c>
      <c r="AS25" s="318">
        <v>-5.4</v>
      </c>
      <c r="AT25" s="318">
        <v>5.8</v>
      </c>
      <c r="AU25" s="318">
        <v>2</v>
      </c>
      <c r="AV25" s="318">
        <v>0</v>
      </c>
      <c r="AW25" s="318">
        <v>4.2</v>
      </c>
      <c r="AX25" s="318">
        <v>4.7</v>
      </c>
      <c r="AY25" s="318">
        <v>3.5</v>
      </c>
      <c r="AZ25" s="310"/>
      <c r="BA25" s="310"/>
    </row>
    <row r="26" spans="2:53" ht="12" customHeight="1">
      <c r="B26" s="50" t="s">
        <v>66</v>
      </c>
      <c r="C26" s="51">
        <v>3.8</v>
      </c>
      <c r="D26" s="51">
        <v>4.5</v>
      </c>
      <c r="E26" s="51">
        <v>3.8</v>
      </c>
      <c r="F26" s="51">
        <v>5</v>
      </c>
      <c r="G26" s="51">
        <v>4.4</v>
      </c>
      <c r="H26" s="51">
        <v>3.9</v>
      </c>
      <c r="I26" s="51">
        <v>0.4</v>
      </c>
      <c r="J26" s="51">
        <v>0.9</v>
      </c>
      <c r="K26" s="51">
        <v>-6.6</v>
      </c>
      <c r="L26" s="51">
        <v>0.7</v>
      </c>
      <c r="M26" s="51">
        <v>1.7</v>
      </c>
      <c r="N26" s="51">
        <v>-1.6</v>
      </c>
      <c r="O26" s="51">
        <v>2.1</v>
      </c>
      <c r="P26" s="51">
        <v>4</v>
      </c>
      <c r="Q26" s="221">
        <v>3.1</v>
      </c>
      <c r="R26" s="51">
        <v>4</v>
      </c>
      <c r="S26" s="51">
        <v>3.3</v>
      </c>
      <c r="T26" s="51">
        <v>6.4</v>
      </c>
      <c r="U26" s="51">
        <v>6.9</v>
      </c>
      <c r="V26" s="51">
        <v>7.2</v>
      </c>
      <c r="W26" s="51">
        <v>10.6</v>
      </c>
      <c r="X26" s="51">
        <v>8.1</v>
      </c>
      <c r="Y26" s="51">
        <v>-0.7</v>
      </c>
      <c r="Z26" s="51">
        <v>-17.6</v>
      </c>
      <c r="AA26" s="51">
        <v>10.4</v>
      </c>
      <c r="AB26" s="51">
        <v>5.6</v>
      </c>
      <c r="AC26" s="51">
        <v>-1.3</v>
      </c>
      <c r="AD26" s="51">
        <v>1.4</v>
      </c>
      <c r="AE26" s="51">
        <v>7.2</v>
      </c>
      <c r="AF26" s="221">
        <v>7.1</v>
      </c>
      <c r="AG26" s="395" t="s">
        <v>66</v>
      </c>
      <c r="AJ26" s="317" t="s">
        <v>67</v>
      </c>
      <c r="AK26" s="318">
        <v>3.8</v>
      </c>
      <c r="AL26" s="318">
        <v>4.5</v>
      </c>
      <c r="AM26" s="318">
        <v>3.8</v>
      </c>
      <c r="AN26" s="318">
        <v>5</v>
      </c>
      <c r="AO26" s="318">
        <v>4.4</v>
      </c>
      <c r="AP26" s="318">
        <v>3.9</v>
      </c>
      <c r="AQ26" s="318">
        <v>0.4</v>
      </c>
      <c r="AR26" s="318">
        <v>0.9</v>
      </c>
      <c r="AS26" s="318">
        <v>-6.6</v>
      </c>
      <c r="AT26" s="318">
        <v>0.7</v>
      </c>
      <c r="AU26" s="318">
        <v>1.7</v>
      </c>
      <c r="AV26" s="318">
        <v>-1.6</v>
      </c>
      <c r="AW26" s="318">
        <v>2.1</v>
      </c>
      <c r="AX26" s="318">
        <v>4</v>
      </c>
      <c r="AY26" s="318">
        <v>3.1</v>
      </c>
      <c r="AZ26" s="310"/>
      <c r="BA26" s="310"/>
    </row>
    <row r="27" spans="2:53" ht="12" customHeight="1">
      <c r="B27" s="77" t="s">
        <v>74</v>
      </c>
      <c r="C27" s="215">
        <v>0.6</v>
      </c>
      <c r="D27" s="215">
        <v>3</v>
      </c>
      <c r="E27" s="215">
        <v>2.5</v>
      </c>
      <c r="F27" s="215">
        <v>0.4</v>
      </c>
      <c r="G27" s="215">
        <v>3.8</v>
      </c>
      <c r="H27" s="215">
        <v>1.8</v>
      </c>
      <c r="I27" s="215">
        <v>4</v>
      </c>
      <c r="J27" s="215">
        <v>3.3</v>
      </c>
      <c r="K27" s="215">
        <v>-2.5</v>
      </c>
      <c r="L27" s="215">
        <v>3.5</v>
      </c>
      <c r="M27" s="215">
        <v>1.4</v>
      </c>
      <c r="N27" s="215">
        <v>2.7</v>
      </c>
      <c r="O27" s="215">
        <v>4.6</v>
      </c>
      <c r="P27" s="215">
        <v>8.4</v>
      </c>
      <c r="Q27" s="220">
        <v>7.4</v>
      </c>
      <c r="R27" s="215">
        <v>-6.9</v>
      </c>
      <c r="S27" s="215">
        <v>0.3</v>
      </c>
      <c r="T27" s="215">
        <v>4.8</v>
      </c>
      <c r="U27" s="215">
        <v>-0.7</v>
      </c>
      <c r="V27" s="215">
        <v>-5.5</v>
      </c>
      <c r="W27" s="215">
        <v>7.4</v>
      </c>
      <c r="X27" s="215">
        <v>7.2</v>
      </c>
      <c r="Y27" s="215">
        <v>-4.5</v>
      </c>
      <c r="Z27" s="215">
        <v>-14.1</v>
      </c>
      <c r="AA27" s="215">
        <v>8.7</v>
      </c>
      <c r="AB27" s="215">
        <v>-0.1</v>
      </c>
      <c r="AC27" s="215">
        <v>5.4</v>
      </c>
      <c r="AD27" s="215">
        <v>-5.3</v>
      </c>
      <c r="AE27" s="215">
        <v>-5.7</v>
      </c>
      <c r="AF27" s="459">
        <v>6.4</v>
      </c>
      <c r="AG27" s="396" t="s">
        <v>74</v>
      </c>
      <c r="AJ27" s="317" t="s">
        <v>75</v>
      </c>
      <c r="AK27" s="318">
        <v>0.6</v>
      </c>
      <c r="AL27" s="318">
        <v>3</v>
      </c>
      <c r="AM27" s="318">
        <v>2.5</v>
      </c>
      <c r="AN27" s="318">
        <v>0.4</v>
      </c>
      <c r="AO27" s="318">
        <v>3.8</v>
      </c>
      <c r="AP27" s="318">
        <v>1.8</v>
      </c>
      <c r="AQ27" s="318">
        <v>4</v>
      </c>
      <c r="AR27" s="318">
        <v>3.3</v>
      </c>
      <c r="AS27" s="318">
        <v>-2.5</v>
      </c>
      <c r="AT27" s="318">
        <v>3.5</v>
      </c>
      <c r="AU27" s="318">
        <v>1.4</v>
      </c>
      <c r="AV27" s="318">
        <v>2.7</v>
      </c>
      <c r="AW27" s="318">
        <v>4.6</v>
      </c>
      <c r="AX27" s="318">
        <v>8.4</v>
      </c>
      <c r="AY27" s="318">
        <v>7.4</v>
      </c>
      <c r="AZ27" s="310"/>
      <c r="BA27" s="310"/>
    </row>
    <row r="28" spans="2:53" ht="12" customHeight="1">
      <c r="B28" s="50" t="s">
        <v>76</v>
      </c>
      <c r="C28" s="51">
        <v>2.1</v>
      </c>
      <c r="D28" s="51">
        <v>0.1</v>
      </c>
      <c r="E28" s="51">
        <v>0.3</v>
      </c>
      <c r="F28" s="51">
        <v>2</v>
      </c>
      <c r="G28" s="51">
        <v>2.2</v>
      </c>
      <c r="H28" s="51">
        <v>3.5</v>
      </c>
      <c r="I28" s="51">
        <v>3.7</v>
      </c>
      <c r="J28" s="51">
        <v>1.7</v>
      </c>
      <c r="K28" s="51">
        <v>-3.8</v>
      </c>
      <c r="L28" s="51">
        <v>1.4</v>
      </c>
      <c r="M28" s="51">
        <v>1.7</v>
      </c>
      <c r="N28" s="51">
        <v>-1.1</v>
      </c>
      <c r="O28" s="349">
        <v>-0.2</v>
      </c>
      <c r="P28" s="51">
        <v>1.4</v>
      </c>
      <c r="Q28" s="460">
        <v>2</v>
      </c>
      <c r="R28" s="51">
        <v>1.1</v>
      </c>
      <c r="S28" s="51">
        <v>1</v>
      </c>
      <c r="T28" s="51">
        <v>-1.2</v>
      </c>
      <c r="U28" s="51">
        <v>4.5</v>
      </c>
      <c r="V28" s="51">
        <v>0.4</v>
      </c>
      <c r="W28" s="51">
        <v>2</v>
      </c>
      <c r="X28" s="51">
        <v>4.2</v>
      </c>
      <c r="Y28" s="51">
        <v>0.6</v>
      </c>
      <c r="Z28" s="51">
        <v>-7.6</v>
      </c>
      <c r="AA28" s="51">
        <v>7.8</v>
      </c>
      <c r="AB28" s="51">
        <v>-0.7</v>
      </c>
      <c r="AC28" s="51">
        <v>-0.5</v>
      </c>
      <c r="AD28" s="51">
        <v>0.5</v>
      </c>
      <c r="AE28" s="51">
        <v>-2.9</v>
      </c>
      <c r="AF28" s="221">
        <v>-3.3</v>
      </c>
      <c r="AG28" s="395" t="s">
        <v>76</v>
      </c>
      <c r="AJ28" s="317" t="s">
        <v>143</v>
      </c>
      <c r="AK28" s="318">
        <v>2.1</v>
      </c>
      <c r="AL28" s="318">
        <v>0.1</v>
      </c>
      <c r="AM28" s="318">
        <v>0.3</v>
      </c>
      <c r="AN28" s="318">
        <v>2</v>
      </c>
      <c r="AO28" s="318">
        <v>2.2</v>
      </c>
      <c r="AP28" s="318">
        <v>3.5</v>
      </c>
      <c r="AQ28" s="318">
        <v>3.7</v>
      </c>
      <c r="AR28" s="318">
        <v>1.7</v>
      </c>
      <c r="AS28" s="318">
        <v>-3.8</v>
      </c>
      <c r="AT28" s="318">
        <v>1.4</v>
      </c>
      <c r="AU28" s="318">
        <v>1.7</v>
      </c>
      <c r="AV28" s="318">
        <v>-1.1</v>
      </c>
      <c r="AW28" s="318">
        <v>-0.2</v>
      </c>
      <c r="AX28" s="318">
        <v>1.4</v>
      </c>
      <c r="AY28" s="318">
        <v>2</v>
      </c>
      <c r="AZ28" s="310"/>
      <c r="BA28" s="310"/>
    </row>
    <row r="29" spans="2:53" ht="12" customHeight="1">
      <c r="B29" s="76" t="s">
        <v>38</v>
      </c>
      <c r="C29" s="301">
        <v>1.4</v>
      </c>
      <c r="D29" s="215">
        <v>1.7</v>
      </c>
      <c r="E29" s="215">
        <v>0.8</v>
      </c>
      <c r="F29" s="215">
        <v>2.7</v>
      </c>
      <c r="G29" s="215">
        <v>2.1</v>
      </c>
      <c r="H29" s="215">
        <v>3.4</v>
      </c>
      <c r="I29" s="215">
        <v>3.6</v>
      </c>
      <c r="J29" s="215">
        <v>1.5</v>
      </c>
      <c r="K29" s="215">
        <v>-3.8</v>
      </c>
      <c r="L29" s="215">
        <v>1.9</v>
      </c>
      <c r="M29" s="215">
        <v>2.8</v>
      </c>
      <c r="N29" s="215">
        <v>0.7</v>
      </c>
      <c r="O29" s="215">
        <v>0.1</v>
      </c>
      <c r="P29" s="215">
        <v>0.6</v>
      </c>
      <c r="Q29" s="220">
        <v>1</v>
      </c>
      <c r="R29" s="215">
        <v>3.2</v>
      </c>
      <c r="S29" s="215">
        <v>0.7</v>
      </c>
      <c r="T29" s="215">
        <v>2</v>
      </c>
      <c r="U29" s="215">
        <v>6.2</v>
      </c>
      <c r="V29" s="215">
        <v>4.3</v>
      </c>
      <c r="W29" s="215">
        <v>7.7</v>
      </c>
      <c r="X29" s="215">
        <v>5.9</v>
      </c>
      <c r="Y29" s="215">
        <v>1.2</v>
      </c>
      <c r="Z29" s="215">
        <v>-11.3</v>
      </c>
      <c r="AA29" s="215">
        <v>6.7</v>
      </c>
      <c r="AB29" s="215">
        <v>6.6</v>
      </c>
      <c r="AC29" s="215">
        <v>0.2</v>
      </c>
      <c r="AD29" s="215">
        <v>0.5</v>
      </c>
      <c r="AE29" s="215">
        <v>1</v>
      </c>
      <c r="AF29" s="220">
        <v>2.1</v>
      </c>
      <c r="AG29" s="393" t="s">
        <v>38</v>
      </c>
      <c r="AJ29" s="317" t="s">
        <v>39</v>
      </c>
      <c r="AK29" s="318">
        <v>1.4</v>
      </c>
      <c r="AL29" s="318">
        <v>1.7</v>
      </c>
      <c r="AM29" s="318">
        <v>0.8</v>
      </c>
      <c r="AN29" s="318">
        <v>2.7</v>
      </c>
      <c r="AO29" s="318">
        <v>2.1</v>
      </c>
      <c r="AP29" s="318">
        <v>3.4</v>
      </c>
      <c r="AQ29" s="318">
        <v>3.6</v>
      </c>
      <c r="AR29" s="318">
        <v>1.5</v>
      </c>
      <c r="AS29" s="318">
        <v>-3.8</v>
      </c>
      <c r="AT29" s="318">
        <v>1.9</v>
      </c>
      <c r="AU29" s="318">
        <v>2.8</v>
      </c>
      <c r="AV29" s="318">
        <v>0.7</v>
      </c>
      <c r="AW29" s="318">
        <v>0.1</v>
      </c>
      <c r="AX29" s="318">
        <v>0.6</v>
      </c>
      <c r="AY29" s="318">
        <v>1</v>
      </c>
      <c r="AZ29" s="310"/>
      <c r="BA29" s="310"/>
    </row>
    <row r="30" spans="2:53" ht="12" customHeight="1">
      <c r="B30" s="50" t="s">
        <v>77</v>
      </c>
      <c r="C30" s="51">
        <v>1.2</v>
      </c>
      <c r="D30" s="51">
        <v>2</v>
      </c>
      <c r="E30" s="51">
        <v>3.6</v>
      </c>
      <c r="F30" s="51">
        <v>5.1</v>
      </c>
      <c r="G30" s="51">
        <v>3.5</v>
      </c>
      <c r="H30" s="51">
        <v>6.2</v>
      </c>
      <c r="I30" s="51">
        <v>7</v>
      </c>
      <c r="J30" s="51">
        <v>4.2</v>
      </c>
      <c r="K30" s="51">
        <v>2.8</v>
      </c>
      <c r="L30" s="51">
        <v>3.6</v>
      </c>
      <c r="M30" s="51">
        <v>5</v>
      </c>
      <c r="N30" s="51">
        <v>1.6</v>
      </c>
      <c r="O30" s="51">
        <v>1.4</v>
      </c>
      <c r="P30" s="51">
        <v>3.3</v>
      </c>
      <c r="Q30" s="221">
        <v>3.9</v>
      </c>
      <c r="R30" s="51">
        <v>0.5</v>
      </c>
      <c r="S30" s="51">
        <v>1.6</v>
      </c>
      <c r="T30" s="51">
        <v>8.4</v>
      </c>
      <c r="U30" s="51">
        <v>12.2</v>
      </c>
      <c r="V30" s="51">
        <v>5.1</v>
      </c>
      <c r="W30" s="51">
        <v>12.4</v>
      </c>
      <c r="X30" s="51">
        <v>9.3</v>
      </c>
      <c r="Y30" s="51">
        <v>2.2</v>
      </c>
      <c r="Z30" s="51">
        <v>-4</v>
      </c>
      <c r="AA30" s="51">
        <v>11.5</v>
      </c>
      <c r="AB30" s="51">
        <v>6.9</v>
      </c>
      <c r="AC30" s="51">
        <v>1.1</v>
      </c>
      <c r="AD30" s="51">
        <v>2.6</v>
      </c>
      <c r="AE30" s="51">
        <v>3.2</v>
      </c>
      <c r="AF30" s="221">
        <v>4.5</v>
      </c>
      <c r="AG30" s="395" t="s">
        <v>77</v>
      </c>
      <c r="AJ30" s="317" t="s">
        <v>78</v>
      </c>
      <c r="AK30" s="318">
        <v>1.2</v>
      </c>
      <c r="AL30" s="318">
        <v>2</v>
      </c>
      <c r="AM30" s="318">
        <v>3.6</v>
      </c>
      <c r="AN30" s="318">
        <v>5.1</v>
      </c>
      <c r="AO30" s="318">
        <v>3.5</v>
      </c>
      <c r="AP30" s="318">
        <v>6.2</v>
      </c>
      <c r="AQ30" s="318">
        <v>7</v>
      </c>
      <c r="AR30" s="318">
        <v>4.2</v>
      </c>
      <c r="AS30" s="318">
        <v>2.8</v>
      </c>
      <c r="AT30" s="318">
        <v>3.6</v>
      </c>
      <c r="AU30" s="318">
        <v>5</v>
      </c>
      <c r="AV30" s="318">
        <v>1.6</v>
      </c>
      <c r="AW30" s="318">
        <v>1.4</v>
      </c>
      <c r="AX30" s="318">
        <v>3.3</v>
      </c>
      <c r="AY30" s="318">
        <v>3.9</v>
      </c>
      <c r="AZ30" s="310"/>
      <c r="BA30" s="310"/>
    </row>
    <row r="31" spans="2:53" ht="12" customHeight="1">
      <c r="B31" s="76" t="s">
        <v>79</v>
      </c>
      <c r="C31" s="215">
        <v>1.9</v>
      </c>
      <c r="D31" s="215">
        <v>0.8</v>
      </c>
      <c r="E31" s="215">
        <v>-0.9</v>
      </c>
      <c r="F31" s="215">
        <v>1.8</v>
      </c>
      <c r="G31" s="215">
        <v>0.8</v>
      </c>
      <c r="H31" s="215">
        <v>1.6</v>
      </c>
      <c r="I31" s="215">
        <v>2.5</v>
      </c>
      <c r="J31" s="215">
        <v>0.2</v>
      </c>
      <c r="K31" s="215">
        <v>-3</v>
      </c>
      <c r="L31" s="215">
        <v>1.9</v>
      </c>
      <c r="M31" s="215">
        <v>-1.8</v>
      </c>
      <c r="N31" s="215">
        <v>-4</v>
      </c>
      <c r="O31" s="215">
        <v>-1.1</v>
      </c>
      <c r="P31" s="458">
        <v>0.9</v>
      </c>
      <c r="Q31" s="459">
        <v>1.6</v>
      </c>
      <c r="R31" s="215">
        <v>1.6</v>
      </c>
      <c r="S31" s="215">
        <v>0.4</v>
      </c>
      <c r="T31" s="215">
        <v>-1</v>
      </c>
      <c r="U31" s="215">
        <v>-4.3</v>
      </c>
      <c r="V31" s="215">
        <v>-3.5</v>
      </c>
      <c r="W31" s="215">
        <v>3.1</v>
      </c>
      <c r="X31" s="215">
        <v>0.1</v>
      </c>
      <c r="Y31" s="215">
        <v>-4.1</v>
      </c>
      <c r="Z31" s="215">
        <v>-8.6</v>
      </c>
      <c r="AA31" s="215">
        <v>1.6</v>
      </c>
      <c r="AB31" s="215">
        <v>-1</v>
      </c>
      <c r="AC31" s="215">
        <v>-6.2</v>
      </c>
      <c r="AD31" s="215">
        <v>0.5</v>
      </c>
      <c r="AE31" s="215">
        <v>1.8</v>
      </c>
      <c r="AF31" s="220">
        <v>1.7</v>
      </c>
      <c r="AG31" s="393" t="s">
        <v>79</v>
      </c>
      <c r="AJ31" s="317" t="s">
        <v>80</v>
      </c>
      <c r="AK31" s="318">
        <v>1.9</v>
      </c>
      <c r="AL31" s="318">
        <v>0.8</v>
      </c>
      <c r="AM31" s="318">
        <v>-0.9</v>
      </c>
      <c r="AN31" s="318">
        <v>1.8</v>
      </c>
      <c r="AO31" s="318">
        <v>0.8</v>
      </c>
      <c r="AP31" s="318">
        <v>1.6</v>
      </c>
      <c r="AQ31" s="318">
        <v>2.5</v>
      </c>
      <c r="AR31" s="318">
        <v>0.2</v>
      </c>
      <c r="AS31" s="318">
        <v>-3</v>
      </c>
      <c r="AT31" s="318">
        <v>1.9</v>
      </c>
      <c r="AU31" s="318">
        <v>-1.8</v>
      </c>
      <c r="AV31" s="318">
        <v>-4</v>
      </c>
      <c r="AW31" s="318">
        <v>-1.1</v>
      </c>
      <c r="AX31" s="318">
        <v>0.9</v>
      </c>
      <c r="AY31" s="318">
        <v>1.6</v>
      </c>
      <c r="AZ31" s="310"/>
      <c r="BA31" s="310"/>
    </row>
    <row r="32" spans="2:53" ht="12" customHeight="1">
      <c r="B32" s="50" t="s">
        <v>81</v>
      </c>
      <c r="C32" s="51">
        <v>5.6</v>
      </c>
      <c r="D32" s="51">
        <v>5.2</v>
      </c>
      <c r="E32" s="51">
        <v>5.5</v>
      </c>
      <c r="F32" s="51">
        <v>8.4</v>
      </c>
      <c r="G32" s="51">
        <v>4.2</v>
      </c>
      <c r="H32" s="51">
        <v>8.1</v>
      </c>
      <c r="I32" s="51">
        <v>6.9</v>
      </c>
      <c r="J32" s="51">
        <v>8.5</v>
      </c>
      <c r="K32" s="51">
        <v>-7.1</v>
      </c>
      <c r="L32" s="51">
        <v>-0.8</v>
      </c>
      <c r="M32" s="51">
        <v>1.1</v>
      </c>
      <c r="N32" s="51">
        <v>0.6</v>
      </c>
      <c r="O32" s="51">
        <v>3.5</v>
      </c>
      <c r="P32" s="349">
        <v>3.1</v>
      </c>
      <c r="Q32" s="460">
        <v>3.9</v>
      </c>
      <c r="R32" s="51">
        <v>4.1</v>
      </c>
      <c r="S32" s="51">
        <v>0.2</v>
      </c>
      <c r="T32" s="51">
        <v>-0.8</v>
      </c>
      <c r="U32" s="51">
        <v>1.5</v>
      </c>
      <c r="V32" s="51">
        <v>-1.7</v>
      </c>
      <c r="W32" s="51">
        <v>10</v>
      </c>
      <c r="X32" s="51">
        <v>10.1</v>
      </c>
      <c r="Y32" s="51">
        <v>1.9</v>
      </c>
      <c r="Z32" s="51">
        <v>-5</v>
      </c>
      <c r="AA32" s="51">
        <v>4.9</v>
      </c>
      <c r="AB32" s="51">
        <v>7.9</v>
      </c>
      <c r="AC32" s="51">
        <v>2.6</v>
      </c>
      <c r="AD32" s="51">
        <v>7.4</v>
      </c>
      <c r="AE32" s="51">
        <v>6.3</v>
      </c>
      <c r="AF32" s="460">
        <v>3</v>
      </c>
      <c r="AG32" s="395" t="s">
        <v>81</v>
      </c>
      <c r="AJ32" s="317" t="s">
        <v>82</v>
      </c>
      <c r="AK32" s="318">
        <v>5.6</v>
      </c>
      <c r="AL32" s="318">
        <v>5.2</v>
      </c>
      <c r="AM32" s="318">
        <v>5.5</v>
      </c>
      <c r="AN32" s="318">
        <v>8.4</v>
      </c>
      <c r="AO32" s="318">
        <v>4.2</v>
      </c>
      <c r="AP32" s="318">
        <v>8.1</v>
      </c>
      <c r="AQ32" s="318">
        <v>6.9</v>
      </c>
      <c r="AR32" s="318">
        <v>8.5</v>
      </c>
      <c r="AS32" s="318">
        <v>-7.1</v>
      </c>
      <c r="AT32" s="318">
        <v>-0.8</v>
      </c>
      <c r="AU32" s="318">
        <v>1.1</v>
      </c>
      <c r="AV32" s="318">
        <v>0.6</v>
      </c>
      <c r="AW32" s="318">
        <v>3.5</v>
      </c>
      <c r="AX32" s="318">
        <v>3.1</v>
      </c>
      <c r="AY32" s="318">
        <v>3.9</v>
      </c>
      <c r="AZ32" s="310"/>
      <c r="BA32" s="310"/>
    </row>
    <row r="33" spans="2:53" ht="12" customHeight="1">
      <c r="B33" s="76" t="s">
        <v>83</v>
      </c>
      <c r="C33" s="215">
        <v>2.9</v>
      </c>
      <c r="D33" s="215">
        <v>3.8</v>
      </c>
      <c r="E33" s="215">
        <v>2.8</v>
      </c>
      <c r="F33" s="215">
        <v>4.4</v>
      </c>
      <c r="G33" s="215">
        <v>4</v>
      </c>
      <c r="H33" s="215">
        <v>5.7</v>
      </c>
      <c r="I33" s="215">
        <v>6.9</v>
      </c>
      <c r="J33" s="215">
        <v>3.3</v>
      </c>
      <c r="K33" s="215">
        <v>-7.8</v>
      </c>
      <c r="L33" s="215">
        <v>1.2</v>
      </c>
      <c r="M33" s="215">
        <v>0.6</v>
      </c>
      <c r="N33" s="215">
        <v>-2.7</v>
      </c>
      <c r="O33" s="215">
        <v>-1.1</v>
      </c>
      <c r="P33" s="215">
        <v>3.1</v>
      </c>
      <c r="Q33" s="220">
        <v>2.3</v>
      </c>
      <c r="R33" s="215">
        <v>3.6</v>
      </c>
      <c r="S33" s="215">
        <v>2.1</v>
      </c>
      <c r="T33" s="215">
        <v>0.9</v>
      </c>
      <c r="U33" s="215">
        <v>3.8</v>
      </c>
      <c r="V33" s="458">
        <v>4.6</v>
      </c>
      <c r="W33" s="458">
        <v>6.4</v>
      </c>
      <c r="X33" s="458">
        <v>7.2</v>
      </c>
      <c r="Y33" s="458">
        <v>1.4</v>
      </c>
      <c r="Z33" s="458">
        <v>-17.6</v>
      </c>
      <c r="AA33" s="458">
        <v>7</v>
      </c>
      <c r="AB33" s="458">
        <v>2</v>
      </c>
      <c r="AC33" s="458">
        <v>-0.8</v>
      </c>
      <c r="AD33" s="458">
        <v>-0.9</v>
      </c>
      <c r="AE33" s="458">
        <v>1.7</v>
      </c>
      <c r="AF33" s="459">
        <v>5.1</v>
      </c>
      <c r="AG33" s="393" t="s">
        <v>83</v>
      </c>
      <c r="AJ33" s="317" t="s">
        <v>84</v>
      </c>
      <c r="AK33" s="318">
        <v>2.9</v>
      </c>
      <c r="AL33" s="318">
        <v>3.8</v>
      </c>
      <c r="AM33" s="318">
        <v>2.8</v>
      </c>
      <c r="AN33" s="318">
        <v>4.4</v>
      </c>
      <c r="AO33" s="318">
        <v>4</v>
      </c>
      <c r="AP33" s="318">
        <v>5.7</v>
      </c>
      <c r="AQ33" s="318">
        <v>6.9</v>
      </c>
      <c r="AR33" s="318">
        <v>3.3</v>
      </c>
      <c r="AS33" s="318">
        <v>-7.8</v>
      </c>
      <c r="AT33" s="318">
        <v>1.2</v>
      </c>
      <c r="AU33" s="318">
        <v>0.6</v>
      </c>
      <c r="AV33" s="318">
        <v>-2.7</v>
      </c>
      <c r="AW33" s="318">
        <v>-1.1</v>
      </c>
      <c r="AX33" s="318">
        <v>3.1</v>
      </c>
      <c r="AY33" s="318">
        <v>2.3</v>
      </c>
      <c r="AZ33" s="310"/>
      <c r="BA33" s="310"/>
    </row>
    <row r="34" spans="2:53" ht="12" customHeight="1">
      <c r="B34" s="50" t="s">
        <v>87</v>
      </c>
      <c r="C34" s="51">
        <v>3.3</v>
      </c>
      <c r="D34" s="51">
        <v>4.5</v>
      </c>
      <c r="E34" s="51">
        <v>5.4</v>
      </c>
      <c r="F34" s="51">
        <v>5.3</v>
      </c>
      <c r="G34" s="51">
        <v>6.8</v>
      </c>
      <c r="H34" s="51">
        <v>8.5</v>
      </c>
      <c r="I34" s="51">
        <v>10.8</v>
      </c>
      <c r="J34" s="51">
        <v>5.6</v>
      </c>
      <c r="K34" s="51">
        <v>-5.4</v>
      </c>
      <c r="L34" s="51">
        <v>5</v>
      </c>
      <c r="M34" s="51">
        <v>2.8</v>
      </c>
      <c r="N34" s="51">
        <v>1.7</v>
      </c>
      <c r="O34" s="51">
        <v>1.5</v>
      </c>
      <c r="P34" s="51">
        <v>2.6</v>
      </c>
      <c r="Q34" s="221">
        <v>3.8</v>
      </c>
      <c r="R34" s="51">
        <v>3.5</v>
      </c>
      <c r="S34" s="51">
        <v>7</v>
      </c>
      <c r="T34" s="51">
        <v>15.6</v>
      </c>
      <c r="U34" s="51">
        <v>3.5</v>
      </c>
      <c r="V34" s="51">
        <v>-0.7</v>
      </c>
      <c r="W34" s="51">
        <v>15.7</v>
      </c>
      <c r="X34" s="51">
        <v>16.7</v>
      </c>
      <c r="Y34" s="51">
        <v>14.7</v>
      </c>
      <c r="Z34" s="51">
        <v>-15.5</v>
      </c>
      <c r="AA34" s="51">
        <v>8.1</v>
      </c>
      <c r="AB34" s="51">
        <v>5.2</v>
      </c>
      <c r="AC34" s="51">
        <v>8</v>
      </c>
      <c r="AD34" s="51">
        <v>3.9</v>
      </c>
      <c r="AE34" s="51">
        <v>8.6</v>
      </c>
      <c r="AF34" s="221">
        <v>7</v>
      </c>
      <c r="AG34" s="395" t="s">
        <v>87</v>
      </c>
      <c r="AJ34" s="317" t="s">
        <v>224</v>
      </c>
      <c r="AK34" s="318">
        <v>3.3</v>
      </c>
      <c r="AL34" s="318">
        <v>4.5</v>
      </c>
      <c r="AM34" s="318">
        <v>5.4</v>
      </c>
      <c r="AN34" s="318">
        <v>5.3</v>
      </c>
      <c r="AO34" s="318">
        <v>6.8</v>
      </c>
      <c r="AP34" s="318">
        <v>8.5</v>
      </c>
      <c r="AQ34" s="318">
        <v>10.8</v>
      </c>
      <c r="AR34" s="318">
        <v>5.6</v>
      </c>
      <c r="AS34" s="318">
        <v>-5.4</v>
      </c>
      <c r="AT34" s="318">
        <v>5</v>
      </c>
      <c r="AU34" s="318">
        <v>2.8</v>
      </c>
      <c r="AV34" s="318">
        <v>1.7</v>
      </c>
      <c r="AW34" s="318">
        <v>1.5</v>
      </c>
      <c r="AX34" s="318">
        <v>2.6</v>
      </c>
      <c r="AY34" s="318">
        <v>3.8</v>
      </c>
      <c r="AZ34" s="310"/>
      <c r="BA34" s="310"/>
    </row>
    <row r="35" spans="2:53" ht="12" customHeight="1">
      <c r="B35" s="76" t="s">
        <v>62</v>
      </c>
      <c r="C35" s="215">
        <v>2.6</v>
      </c>
      <c r="D35" s="215">
        <v>1.7</v>
      </c>
      <c r="E35" s="215">
        <v>2</v>
      </c>
      <c r="F35" s="215">
        <v>3.9</v>
      </c>
      <c r="G35" s="215">
        <v>2.8</v>
      </c>
      <c r="H35" s="215">
        <v>4.1</v>
      </c>
      <c r="I35" s="215">
        <v>5.2</v>
      </c>
      <c r="J35" s="215">
        <v>0.7</v>
      </c>
      <c r="K35" s="215">
        <v>-8.3</v>
      </c>
      <c r="L35" s="215">
        <v>3</v>
      </c>
      <c r="M35" s="215">
        <v>2.6</v>
      </c>
      <c r="N35" s="215">
        <v>-1.4</v>
      </c>
      <c r="O35" s="215">
        <v>-0.8</v>
      </c>
      <c r="P35" s="215">
        <v>-0.6</v>
      </c>
      <c r="Q35" s="220">
        <v>0.3</v>
      </c>
      <c r="R35" s="215">
        <v>0</v>
      </c>
      <c r="S35" s="215">
        <v>1.4</v>
      </c>
      <c r="T35" s="215">
        <v>0</v>
      </c>
      <c r="U35" s="215">
        <v>4.8</v>
      </c>
      <c r="V35" s="215">
        <v>-0.9</v>
      </c>
      <c r="W35" s="215">
        <v>10.4</v>
      </c>
      <c r="X35" s="215">
        <v>4.9</v>
      </c>
      <c r="Y35" s="215">
        <v>0.6</v>
      </c>
      <c r="Z35" s="215">
        <v>-17.8</v>
      </c>
      <c r="AA35" s="215">
        <v>5.3</v>
      </c>
      <c r="AB35" s="215">
        <v>1.7</v>
      </c>
      <c r="AC35" s="215">
        <v>-1.5</v>
      </c>
      <c r="AD35" s="215">
        <v>-3.2</v>
      </c>
      <c r="AE35" s="215">
        <v>-1.9</v>
      </c>
      <c r="AF35" s="220">
        <v>-1.2</v>
      </c>
      <c r="AG35" s="393" t="s">
        <v>62</v>
      </c>
      <c r="AJ35" s="317" t="s">
        <v>63</v>
      </c>
      <c r="AK35" s="318">
        <v>2.6</v>
      </c>
      <c r="AL35" s="318">
        <v>1.7</v>
      </c>
      <c r="AM35" s="318">
        <v>2</v>
      </c>
      <c r="AN35" s="318">
        <v>3.9</v>
      </c>
      <c r="AO35" s="318">
        <v>2.8</v>
      </c>
      <c r="AP35" s="318">
        <v>4.1</v>
      </c>
      <c r="AQ35" s="318">
        <v>5.2</v>
      </c>
      <c r="AR35" s="318">
        <v>0.7</v>
      </c>
      <c r="AS35" s="318">
        <v>-8.3</v>
      </c>
      <c r="AT35" s="318">
        <v>3</v>
      </c>
      <c r="AU35" s="318">
        <v>2.6</v>
      </c>
      <c r="AV35" s="318">
        <v>-1.4</v>
      </c>
      <c r="AW35" s="318">
        <v>-0.8</v>
      </c>
      <c r="AX35" s="318">
        <v>-0.6</v>
      </c>
      <c r="AY35" s="318">
        <v>0.3</v>
      </c>
      <c r="AZ35" s="310"/>
      <c r="BA35" s="310"/>
    </row>
    <row r="36" spans="2:53" ht="12" customHeight="1">
      <c r="B36" s="50" t="s">
        <v>85</v>
      </c>
      <c r="C36" s="51">
        <v>1.6</v>
      </c>
      <c r="D36" s="51">
        <v>2.1</v>
      </c>
      <c r="E36" s="51">
        <v>2.4</v>
      </c>
      <c r="F36" s="51">
        <v>4.3</v>
      </c>
      <c r="G36" s="51">
        <v>2.8</v>
      </c>
      <c r="H36" s="51">
        <v>4.7</v>
      </c>
      <c r="I36" s="51">
        <v>3.4</v>
      </c>
      <c r="J36" s="51">
        <v>-0.6</v>
      </c>
      <c r="K36" s="51">
        <v>-5.2</v>
      </c>
      <c r="L36" s="51">
        <v>6</v>
      </c>
      <c r="M36" s="51">
        <v>2.7</v>
      </c>
      <c r="N36" s="51">
        <v>-0.3</v>
      </c>
      <c r="O36" s="51">
        <v>1.2</v>
      </c>
      <c r="P36" s="51">
        <v>2.6</v>
      </c>
      <c r="Q36" s="221">
        <v>4.1</v>
      </c>
      <c r="R36" s="51">
        <v>-0.5</v>
      </c>
      <c r="S36" s="51">
        <v>0.2</v>
      </c>
      <c r="T36" s="51">
        <v>1.6</v>
      </c>
      <c r="U36" s="51">
        <v>4.5</v>
      </c>
      <c r="V36" s="51">
        <v>2.3</v>
      </c>
      <c r="W36" s="51">
        <v>3.6</v>
      </c>
      <c r="X36" s="51">
        <v>4</v>
      </c>
      <c r="Y36" s="51">
        <v>-3</v>
      </c>
      <c r="Z36" s="51">
        <v>-17.8</v>
      </c>
      <c r="AA36" s="51">
        <v>8.7</v>
      </c>
      <c r="AB36" s="51">
        <v>2.5</v>
      </c>
      <c r="AC36" s="51">
        <v>-1.2</v>
      </c>
      <c r="AD36" s="51">
        <v>-4.7</v>
      </c>
      <c r="AE36" s="51">
        <v>-1.7</v>
      </c>
      <c r="AF36" s="221">
        <v>3.2</v>
      </c>
      <c r="AG36" s="395" t="s">
        <v>85</v>
      </c>
      <c r="AJ36" s="317" t="s">
        <v>86</v>
      </c>
      <c r="AK36" s="318">
        <v>1.6</v>
      </c>
      <c r="AL36" s="318">
        <v>2.1</v>
      </c>
      <c r="AM36" s="318">
        <v>2.4</v>
      </c>
      <c r="AN36" s="318">
        <v>4.3</v>
      </c>
      <c r="AO36" s="318">
        <v>2.8</v>
      </c>
      <c r="AP36" s="318">
        <v>4.7</v>
      </c>
      <c r="AQ36" s="318">
        <v>3.4</v>
      </c>
      <c r="AR36" s="318">
        <v>-0.6</v>
      </c>
      <c r="AS36" s="318">
        <v>-5.2</v>
      </c>
      <c r="AT36" s="318">
        <v>6</v>
      </c>
      <c r="AU36" s="318">
        <v>2.7</v>
      </c>
      <c r="AV36" s="318">
        <v>-0.3</v>
      </c>
      <c r="AW36" s="318">
        <v>1.2</v>
      </c>
      <c r="AX36" s="318">
        <v>2.6</v>
      </c>
      <c r="AY36" s="318">
        <v>4.1</v>
      </c>
      <c r="AZ36" s="310"/>
      <c r="BA36" s="310"/>
    </row>
    <row r="37" spans="2:53" ht="12" customHeight="1">
      <c r="B37" s="76" t="s">
        <v>89</v>
      </c>
      <c r="C37" s="215">
        <v>2.7</v>
      </c>
      <c r="D37" s="215">
        <v>2.4</v>
      </c>
      <c r="E37" s="215">
        <v>3.5</v>
      </c>
      <c r="F37" s="215">
        <v>2.5</v>
      </c>
      <c r="G37" s="215">
        <v>3</v>
      </c>
      <c r="H37" s="215">
        <v>2.5</v>
      </c>
      <c r="I37" s="215">
        <v>2.6</v>
      </c>
      <c r="J37" s="215">
        <v>-0.6</v>
      </c>
      <c r="K37" s="215">
        <v>-4.3</v>
      </c>
      <c r="L37" s="215">
        <v>1.9</v>
      </c>
      <c r="M37" s="215">
        <v>1.5</v>
      </c>
      <c r="N37" s="215">
        <v>1.3</v>
      </c>
      <c r="O37" s="215">
        <v>1.9</v>
      </c>
      <c r="P37" s="215">
        <v>3.1</v>
      </c>
      <c r="Q37" s="220">
        <v>2.2</v>
      </c>
      <c r="R37" s="215">
        <v>-1.5</v>
      </c>
      <c r="S37" s="215">
        <v>-1.4</v>
      </c>
      <c r="T37" s="215">
        <v>-0.7</v>
      </c>
      <c r="U37" s="215">
        <v>0.4</v>
      </c>
      <c r="V37" s="215">
        <v>-0.1</v>
      </c>
      <c r="W37" s="215">
        <v>0.6</v>
      </c>
      <c r="X37" s="215">
        <v>0.1</v>
      </c>
      <c r="Y37" s="215">
        <v>-2.9</v>
      </c>
      <c r="Z37" s="215">
        <v>-8.3</v>
      </c>
      <c r="AA37" s="215">
        <v>3.2</v>
      </c>
      <c r="AB37" s="215">
        <v>-0.4</v>
      </c>
      <c r="AC37" s="215">
        <v>-3.1</v>
      </c>
      <c r="AD37" s="215">
        <v>-0.4</v>
      </c>
      <c r="AE37" s="215">
        <v>1.5</v>
      </c>
      <c r="AF37" s="220">
        <v>1.3</v>
      </c>
      <c r="AG37" s="393" t="s">
        <v>89</v>
      </c>
      <c r="AJ37" s="317" t="s">
        <v>90</v>
      </c>
      <c r="AK37" s="318">
        <v>2.7</v>
      </c>
      <c r="AL37" s="318">
        <v>2.4</v>
      </c>
      <c r="AM37" s="318">
        <v>3.5</v>
      </c>
      <c r="AN37" s="318">
        <v>2.5</v>
      </c>
      <c r="AO37" s="318">
        <v>3</v>
      </c>
      <c r="AP37" s="318">
        <v>2.5</v>
      </c>
      <c r="AQ37" s="318">
        <v>2.6</v>
      </c>
      <c r="AR37" s="318">
        <v>-0.6</v>
      </c>
      <c r="AS37" s="318">
        <v>-4.3</v>
      </c>
      <c r="AT37" s="318">
        <v>1.9</v>
      </c>
      <c r="AU37" s="318">
        <v>1.5</v>
      </c>
      <c r="AV37" s="318">
        <v>1.3</v>
      </c>
      <c r="AW37" s="318">
        <v>1.9</v>
      </c>
      <c r="AX37" s="318">
        <v>3.1</v>
      </c>
      <c r="AY37" s="318">
        <v>2.2</v>
      </c>
      <c r="AZ37" s="310"/>
      <c r="BA37" s="310"/>
    </row>
    <row r="38" spans="2:53" ht="12" customHeight="1">
      <c r="B38" s="356" t="s">
        <v>253</v>
      </c>
      <c r="C38" s="214">
        <v>8.3</v>
      </c>
      <c r="D38" s="214">
        <v>4.5</v>
      </c>
      <c r="E38" s="214">
        <v>5.5</v>
      </c>
      <c r="F38" s="214">
        <v>5.5</v>
      </c>
      <c r="G38" s="214">
        <v>5.5</v>
      </c>
      <c r="H38" s="214">
        <v>5.9</v>
      </c>
      <c r="I38" s="214">
        <v>6</v>
      </c>
      <c r="J38" s="214">
        <v>7.5</v>
      </c>
      <c r="K38" s="214">
        <v>3.4</v>
      </c>
      <c r="L38" s="214">
        <v>3.7</v>
      </c>
      <c r="M38" s="214">
        <v>2.5</v>
      </c>
      <c r="N38" s="214">
        <v>1.4</v>
      </c>
      <c r="O38" s="214">
        <v>1</v>
      </c>
      <c r="P38" s="462">
        <v>1.8</v>
      </c>
      <c r="Q38" s="470">
        <v>2.6</v>
      </c>
      <c r="R38" s="214">
        <v>-20</v>
      </c>
      <c r="S38" s="214">
        <v>11</v>
      </c>
      <c r="T38" s="214">
        <v>8</v>
      </c>
      <c r="U38" s="214">
        <v>2</v>
      </c>
      <c r="V38" s="214">
        <v>-0.2</v>
      </c>
      <c r="W38" s="214">
        <v>6.7</v>
      </c>
      <c r="X38" s="214">
        <v>5.7</v>
      </c>
      <c r="Y38" s="214">
        <v>32.7</v>
      </c>
      <c r="Z38" s="214">
        <v>17.5</v>
      </c>
      <c r="AA38" s="214">
        <v>18.5</v>
      </c>
      <c r="AB38" s="214">
        <v>11.9</v>
      </c>
      <c r="AC38" s="214">
        <v>6</v>
      </c>
      <c r="AD38" s="214">
        <v>13.8</v>
      </c>
      <c r="AE38" s="214">
        <v>3</v>
      </c>
      <c r="AF38" s="219">
        <v>1.6</v>
      </c>
      <c r="AG38" s="397" t="s">
        <v>253</v>
      </c>
      <c r="AJ38" s="317" t="s">
        <v>93</v>
      </c>
      <c r="AK38" s="318">
        <v>3.8</v>
      </c>
      <c r="AL38" s="318">
        <v>0.3</v>
      </c>
      <c r="AM38" s="318">
        <v>2.4</v>
      </c>
      <c r="AN38" s="318">
        <v>8.1</v>
      </c>
      <c r="AO38" s="318">
        <v>6.7</v>
      </c>
      <c r="AP38" s="318">
        <v>5</v>
      </c>
      <c r="AQ38" s="318">
        <v>9.4</v>
      </c>
      <c r="AR38" s="318">
        <v>1.5</v>
      </c>
      <c r="AS38" s="318">
        <v>-6.9</v>
      </c>
      <c r="AT38" s="318">
        <v>-3.6</v>
      </c>
      <c r="AU38" s="318">
        <v>2</v>
      </c>
      <c r="AV38" s="318">
        <v>1.2</v>
      </c>
      <c r="AW38" s="318">
        <v>4.4</v>
      </c>
      <c r="AX38" s="318">
        <v>1.9</v>
      </c>
      <c r="AY38" s="318">
        <v>4.2</v>
      </c>
      <c r="AZ38" s="310"/>
      <c r="BA38" s="310"/>
    </row>
    <row r="39" spans="2:53" ht="12" customHeight="1">
      <c r="B39" s="76" t="s">
        <v>221</v>
      </c>
      <c r="C39" s="215">
        <v>11.1</v>
      </c>
      <c r="D39" s="215">
        <v>1.9</v>
      </c>
      <c r="E39" s="215">
        <v>2.5</v>
      </c>
      <c r="F39" s="215">
        <v>4.4</v>
      </c>
      <c r="G39" s="215">
        <v>4.2</v>
      </c>
      <c r="H39" s="215">
        <v>8.6</v>
      </c>
      <c r="I39" s="215">
        <v>10.7</v>
      </c>
      <c r="J39" s="215">
        <v>6.9</v>
      </c>
      <c r="K39" s="215">
        <v>-5.7</v>
      </c>
      <c r="L39" s="215">
        <v>2.5</v>
      </c>
      <c r="M39" s="215">
        <v>3.2</v>
      </c>
      <c r="N39" s="469">
        <v>-2.7</v>
      </c>
      <c r="O39" s="215">
        <v>3.5</v>
      </c>
      <c r="P39" s="215">
        <v>1.8</v>
      </c>
      <c r="Q39" s="220">
        <v>3.4</v>
      </c>
      <c r="R39" s="215"/>
      <c r="S39" s="215"/>
      <c r="T39" s="215"/>
      <c r="U39" s="215"/>
      <c r="V39" s="215">
        <v>-1.3071895424836601</v>
      </c>
      <c r="W39" s="215">
        <v>-3.3112582781456954</v>
      </c>
      <c r="X39" s="215">
        <v>4.794520547945205</v>
      </c>
      <c r="Y39" s="215">
        <v>-2.6143790849673203</v>
      </c>
      <c r="Z39" s="215">
        <v>-32.21476510067114</v>
      </c>
      <c r="AA39" s="215">
        <v>17.82178217821782</v>
      </c>
      <c r="AB39" s="469">
        <v>-10.2</v>
      </c>
      <c r="AC39" s="215">
        <v>-7</v>
      </c>
      <c r="AD39" s="215">
        <v>10.5</v>
      </c>
      <c r="AE39" s="215">
        <v>-11.4</v>
      </c>
      <c r="AF39" s="220">
        <v>7.9</v>
      </c>
      <c r="AG39" s="393" t="s">
        <v>221</v>
      </c>
      <c r="AJ39" s="317" t="s">
        <v>100</v>
      </c>
      <c r="AK39" s="318">
        <v>2.1</v>
      </c>
      <c r="AL39" s="318">
        <v>1.4</v>
      </c>
      <c r="AM39" s="318">
        <v>0.9</v>
      </c>
      <c r="AN39" s="318">
        <v>4</v>
      </c>
      <c r="AO39" s="318">
        <v>2.6</v>
      </c>
      <c r="AP39" s="318">
        <v>2.4</v>
      </c>
      <c r="AQ39" s="318">
        <v>2.9</v>
      </c>
      <c r="AR39" s="318">
        <v>0.4</v>
      </c>
      <c r="AS39" s="318">
        <v>-1.6</v>
      </c>
      <c r="AT39" s="318">
        <v>0.6</v>
      </c>
      <c r="AU39" s="318">
        <v>1</v>
      </c>
      <c r="AV39" s="318">
        <v>2.7</v>
      </c>
      <c r="AW39" s="318">
        <v>1</v>
      </c>
      <c r="AX39" s="318">
        <v>1.9</v>
      </c>
      <c r="AY39" s="318">
        <v>1.6</v>
      </c>
      <c r="AZ39" s="310"/>
      <c r="BA39" s="310"/>
    </row>
    <row r="40" spans="2:53" ht="12" customHeight="1">
      <c r="B40" s="50" t="s">
        <v>107</v>
      </c>
      <c r="C40" s="51">
        <v>-3.1</v>
      </c>
      <c r="D40" s="51">
        <v>1.5</v>
      </c>
      <c r="E40" s="51">
        <v>2.2</v>
      </c>
      <c r="F40" s="51">
        <v>4.7</v>
      </c>
      <c r="G40" s="51">
        <v>4.7</v>
      </c>
      <c r="H40" s="51">
        <v>5.1</v>
      </c>
      <c r="I40" s="51">
        <v>6.5</v>
      </c>
      <c r="J40" s="51">
        <v>5.5</v>
      </c>
      <c r="K40" s="51">
        <v>-0.4</v>
      </c>
      <c r="L40" s="51">
        <v>3.4</v>
      </c>
      <c r="M40" s="51">
        <v>2.3</v>
      </c>
      <c r="N40" s="51">
        <v>-0.5</v>
      </c>
      <c r="O40" s="51">
        <v>2.9</v>
      </c>
      <c r="P40" s="51">
        <v>3.6</v>
      </c>
      <c r="Q40" s="221">
        <v>3.8</v>
      </c>
      <c r="R40" s="51">
        <v>-3</v>
      </c>
      <c r="S40" s="51">
        <v>-5.3</v>
      </c>
      <c r="T40" s="51">
        <v>4.7</v>
      </c>
      <c r="U40" s="51">
        <v>-2.2</v>
      </c>
      <c r="V40" s="51">
        <v>7</v>
      </c>
      <c r="W40" s="51">
        <v>5.9</v>
      </c>
      <c r="X40" s="51">
        <v>3.9</v>
      </c>
      <c r="Y40" s="51">
        <v>5.1</v>
      </c>
      <c r="Z40" s="51">
        <v>-8.7</v>
      </c>
      <c r="AA40" s="51">
        <v>-4.9</v>
      </c>
      <c r="AB40" s="51">
        <v>6.9</v>
      </c>
      <c r="AC40" s="51">
        <v>-2.7</v>
      </c>
      <c r="AD40" s="51">
        <v>3.2</v>
      </c>
      <c r="AE40" s="51">
        <v>4.8</v>
      </c>
      <c r="AF40" s="221">
        <v>4.9</v>
      </c>
      <c r="AG40" s="395" t="s">
        <v>107</v>
      </c>
      <c r="AJ40" s="317" t="s">
        <v>103</v>
      </c>
      <c r="AK40" s="318">
        <v>1.4</v>
      </c>
      <c r="AL40" s="318">
        <v>0.1</v>
      </c>
      <c r="AM40" s="318">
        <v>0</v>
      </c>
      <c r="AN40" s="318">
        <v>2.8</v>
      </c>
      <c r="AO40" s="318">
        <v>3</v>
      </c>
      <c r="AP40" s="318">
        <v>4</v>
      </c>
      <c r="AQ40" s="318">
        <v>4.1</v>
      </c>
      <c r="AR40" s="318">
        <v>2.3</v>
      </c>
      <c r="AS40" s="318">
        <v>-2.1</v>
      </c>
      <c r="AT40" s="318">
        <v>3</v>
      </c>
      <c r="AU40" s="318">
        <v>1.8</v>
      </c>
      <c r="AV40" s="318">
        <v>1</v>
      </c>
      <c r="AW40" s="318">
        <v>1.8</v>
      </c>
      <c r="AX40" s="318">
        <v>2</v>
      </c>
      <c r="AY40" s="318">
        <v>0.8</v>
      </c>
      <c r="AZ40" s="310"/>
      <c r="BA40" s="310"/>
    </row>
    <row r="41" spans="2:53" ht="12" customHeight="1">
      <c r="B41" s="76" t="s">
        <v>241</v>
      </c>
      <c r="C41" s="215">
        <v>5</v>
      </c>
      <c r="D41" s="215">
        <v>7.1</v>
      </c>
      <c r="E41" s="215">
        <v>4.4</v>
      </c>
      <c r="F41" s="215">
        <v>9</v>
      </c>
      <c r="G41" s="215">
        <v>5.5</v>
      </c>
      <c r="H41" s="215">
        <v>4.9</v>
      </c>
      <c r="I41" s="215">
        <v>5.9</v>
      </c>
      <c r="J41" s="215">
        <v>5.4</v>
      </c>
      <c r="K41" s="215">
        <v>-3.1</v>
      </c>
      <c r="L41" s="215">
        <v>0.6</v>
      </c>
      <c r="M41" s="215">
        <v>1.4</v>
      </c>
      <c r="N41" s="215">
        <v>-1</v>
      </c>
      <c r="O41" s="215">
        <v>2.6</v>
      </c>
      <c r="P41" s="215">
        <v>-1.8</v>
      </c>
      <c r="Q41" s="220">
        <v>0.8</v>
      </c>
      <c r="R41" s="215">
        <v>0.5</v>
      </c>
      <c r="S41" s="215">
        <v>1.6</v>
      </c>
      <c r="T41" s="215">
        <v>-2.9</v>
      </c>
      <c r="U41" s="215">
        <v>6.1</v>
      </c>
      <c r="V41" s="215">
        <v>1.2</v>
      </c>
      <c r="W41" s="215">
        <v>4.4</v>
      </c>
      <c r="X41" s="215">
        <v>4</v>
      </c>
      <c r="Y41" s="215">
        <v>1.1</v>
      </c>
      <c r="Z41" s="215">
        <v>-12.4</v>
      </c>
      <c r="AA41" s="215">
        <v>1.1</v>
      </c>
      <c r="AB41" s="215">
        <v>2.5</v>
      </c>
      <c r="AC41" s="215">
        <v>-2.5</v>
      </c>
      <c r="AD41" s="215">
        <v>6</v>
      </c>
      <c r="AE41" s="215">
        <v>-6.6</v>
      </c>
      <c r="AF41" s="220">
        <v>8.4</v>
      </c>
      <c r="AG41" s="393" t="s">
        <v>241</v>
      </c>
      <c r="AJ41" s="317" t="s">
        <v>222</v>
      </c>
      <c r="AK41" s="337" t="s">
        <v>198</v>
      </c>
      <c r="AL41" s="337" t="s">
        <v>198</v>
      </c>
      <c r="AM41" s="337" t="s">
        <v>198</v>
      </c>
      <c r="AN41" s="337" t="s">
        <v>198</v>
      </c>
      <c r="AO41" s="337" t="s">
        <v>198</v>
      </c>
      <c r="AP41" s="337" t="s">
        <v>198</v>
      </c>
      <c r="AQ41" s="337" t="s">
        <v>198</v>
      </c>
      <c r="AR41" s="337" t="s">
        <v>198</v>
      </c>
      <c r="AS41" s="337" t="s">
        <v>198</v>
      </c>
      <c r="AT41" s="337" t="s">
        <v>198</v>
      </c>
      <c r="AU41" s="337" t="s">
        <v>198</v>
      </c>
      <c r="AV41" s="318">
        <v>-2.7</v>
      </c>
      <c r="AW41" s="318">
        <v>3.5</v>
      </c>
      <c r="AX41" s="318">
        <v>1.8</v>
      </c>
      <c r="AY41" s="318">
        <v>3.4</v>
      </c>
      <c r="AZ41" s="310"/>
      <c r="BA41" s="310"/>
    </row>
    <row r="42" spans="2:53" ht="12" customHeight="1">
      <c r="B42" s="52" t="s">
        <v>108</v>
      </c>
      <c r="C42" s="216">
        <v>-6</v>
      </c>
      <c r="D42" s="216">
        <v>6.4</v>
      </c>
      <c r="E42" s="216">
        <v>5.6</v>
      </c>
      <c r="F42" s="216">
        <v>9.6</v>
      </c>
      <c r="G42" s="216">
        <v>9</v>
      </c>
      <c r="H42" s="216">
        <v>7.1</v>
      </c>
      <c r="I42" s="216">
        <v>5</v>
      </c>
      <c r="J42" s="216">
        <v>0.8</v>
      </c>
      <c r="K42" s="216">
        <v>-4.7</v>
      </c>
      <c r="L42" s="216">
        <v>8.5</v>
      </c>
      <c r="M42" s="216">
        <v>11.1</v>
      </c>
      <c r="N42" s="216">
        <v>4.8</v>
      </c>
      <c r="O42" s="216">
        <v>8.5</v>
      </c>
      <c r="P42" s="216">
        <v>5.2</v>
      </c>
      <c r="Q42" s="222">
        <v>6.1</v>
      </c>
      <c r="R42" s="216">
        <v>-8.4</v>
      </c>
      <c r="S42" s="216">
        <v>9.1</v>
      </c>
      <c r="T42" s="216">
        <v>8.8</v>
      </c>
      <c r="U42" s="216">
        <v>9</v>
      </c>
      <c r="V42" s="216">
        <v>14.9</v>
      </c>
      <c r="W42" s="216">
        <v>7.3</v>
      </c>
      <c r="X42" s="216">
        <v>8.6</v>
      </c>
      <c r="Y42" s="216">
        <v>-1.1</v>
      </c>
      <c r="Z42" s="216">
        <v>-10.4</v>
      </c>
      <c r="AA42" s="216">
        <v>12.4</v>
      </c>
      <c r="AB42" s="216">
        <v>9.6</v>
      </c>
      <c r="AC42" s="216">
        <v>2.5</v>
      </c>
      <c r="AD42" s="216">
        <v>3.5</v>
      </c>
      <c r="AE42" s="216">
        <v>3.5</v>
      </c>
      <c r="AF42" s="222">
        <v>2.9</v>
      </c>
      <c r="AG42" s="398" t="s">
        <v>108</v>
      </c>
      <c r="AJ42" s="317" t="s">
        <v>225</v>
      </c>
      <c r="AK42" s="318">
        <v>-3.1</v>
      </c>
      <c r="AL42" s="318">
        <v>1.5</v>
      </c>
      <c r="AM42" s="318">
        <v>2.2</v>
      </c>
      <c r="AN42" s="318">
        <v>4.7</v>
      </c>
      <c r="AO42" s="318">
        <v>4.7</v>
      </c>
      <c r="AP42" s="318">
        <v>5.1</v>
      </c>
      <c r="AQ42" s="318">
        <v>6.5</v>
      </c>
      <c r="AR42" s="318">
        <v>5.5</v>
      </c>
      <c r="AS42" s="318">
        <v>-0.4</v>
      </c>
      <c r="AT42" s="318">
        <v>3.4</v>
      </c>
      <c r="AU42" s="318">
        <v>2.3</v>
      </c>
      <c r="AV42" s="318">
        <v>-0.5</v>
      </c>
      <c r="AW42" s="318">
        <v>2.9</v>
      </c>
      <c r="AX42" s="318">
        <v>3.6</v>
      </c>
      <c r="AY42" s="318">
        <v>3.8</v>
      </c>
      <c r="AZ42" s="310"/>
      <c r="BA42" s="310"/>
    </row>
    <row r="43" spans="2:53" ht="12" customHeight="1">
      <c r="B43" s="76" t="s">
        <v>92</v>
      </c>
      <c r="C43" s="215">
        <v>3.8</v>
      </c>
      <c r="D43" s="215">
        <v>0.3</v>
      </c>
      <c r="E43" s="215">
        <v>2.4</v>
      </c>
      <c r="F43" s="215">
        <v>8.1</v>
      </c>
      <c r="G43" s="215">
        <v>6.7</v>
      </c>
      <c r="H43" s="215">
        <v>5</v>
      </c>
      <c r="I43" s="215">
        <v>9.4</v>
      </c>
      <c r="J43" s="215">
        <v>1.5</v>
      </c>
      <c r="K43" s="215">
        <v>-6.9</v>
      </c>
      <c r="L43" s="215">
        <v>-3.6</v>
      </c>
      <c r="M43" s="215">
        <v>2</v>
      </c>
      <c r="N43" s="215">
        <v>1.2</v>
      </c>
      <c r="O43" s="215">
        <v>4.4</v>
      </c>
      <c r="P43" s="215">
        <v>1.9</v>
      </c>
      <c r="Q43" s="220">
        <v>4.2</v>
      </c>
      <c r="R43" s="215">
        <v>18.032786885245898</v>
      </c>
      <c r="S43" s="215">
        <v>4.629629629629633</v>
      </c>
      <c r="T43" s="215">
        <v>-3.3185840707964616</v>
      </c>
      <c r="U43" s="215">
        <v>9.153318077803192</v>
      </c>
      <c r="V43" s="215">
        <v>12.368972746331238</v>
      </c>
      <c r="W43" s="215">
        <v>16.791044776119406</v>
      </c>
      <c r="X43" s="215">
        <v>0.6389776357827515</v>
      </c>
      <c r="Y43" s="215">
        <v>35.55555555555557</v>
      </c>
      <c r="Z43" s="215">
        <v>3.7470725995315917</v>
      </c>
      <c r="AA43" s="215">
        <v>12.866817155756223</v>
      </c>
      <c r="AB43" s="215">
        <v>12.099999999999994</v>
      </c>
      <c r="AC43" s="215">
        <v>4.460303300624432</v>
      </c>
      <c r="AD43" s="215">
        <v>-4.013663535439775</v>
      </c>
      <c r="AE43" s="215">
        <f>113.64/112.41</f>
        <v>1.0109420870029358</v>
      </c>
      <c r="AF43" s="220">
        <v>9.425234154737481</v>
      </c>
      <c r="AG43" s="393" t="s">
        <v>92</v>
      </c>
      <c r="AJ43" s="317" t="s">
        <v>254</v>
      </c>
      <c r="AK43" s="318">
        <v>8.3</v>
      </c>
      <c r="AL43" s="318">
        <v>4.5</v>
      </c>
      <c r="AM43" s="318">
        <v>5.5</v>
      </c>
      <c r="AN43" s="318">
        <v>5.5</v>
      </c>
      <c r="AO43" s="318">
        <v>5.5</v>
      </c>
      <c r="AP43" s="318">
        <v>5.9</v>
      </c>
      <c r="AQ43" s="318">
        <v>6</v>
      </c>
      <c r="AR43" s="318">
        <v>7.5</v>
      </c>
      <c r="AS43" s="318">
        <v>3.4</v>
      </c>
      <c r="AT43" s="318">
        <v>3.7</v>
      </c>
      <c r="AU43" s="318">
        <v>2.5</v>
      </c>
      <c r="AV43" s="318">
        <v>1.4</v>
      </c>
      <c r="AW43" s="318">
        <v>1</v>
      </c>
      <c r="AX43" s="318">
        <v>1.8</v>
      </c>
      <c r="AY43" s="318">
        <v>2.6</v>
      </c>
      <c r="AZ43" s="310"/>
      <c r="BA43" s="310"/>
    </row>
    <row r="44" spans="2:53" ht="12" customHeight="1">
      <c r="B44" s="50" t="s">
        <v>99</v>
      </c>
      <c r="C44" s="51">
        <v>2.1</v>
      </c>
      <c r="D44" s="51">
        <v>1.4</v>
      </c>
      <c r="E44" s="51">
        <v>0.9</v>
      </c>
      <c r="F44" s="51">
        <v>4</v>
      </c>
      <c r="G44" s="51">
        <v>2.6</v>
      </c>
      <c r="H44" s="51">
        <v>2.4</v>
      </c>
      <c r="I44" s="51">
        <v>2.9</v>
      </c>
      <c r="J44" s="51">
        <v>0.4</v>
      </c>
      <c r="K44" s="51">
        <v>-1.6</v>
      </c>
      <c r="L44" s="51">
        <v>0.6</v>
      </c>
      <c r="M44" s="51">
        <v>1</v>
      </c>
      <c r="N44" s="51">
        <v>2.7</v>
      </c>
      <c r="O44" s="51">
        <v>1</v>
      </c>
      <c r="P44" s="51">
        <v>1.9</v>
      </c>
      <c r="Q44" s="221">
        <v>1.6</v>
      </c>
      <c r="R44" s="51">
        <v>-0.4</v>
      </c>
      <c r="S44" s="51">
        <v>-0.2</v>
      </c>
      <c r="T44" s="51">
        <v>-1.8</v>
      </c>
      <c r="U44" s="51">
        <v>-1.2</v>
      </c>
      <c r="V44" s="51">
        <v>-0.3</v>
      </c>
      <c r="W44" s="51">
        <v>-2.2</v>
      </c>
      <c r="X44" s="51">
        <v>-1.3</v>
      </c>
      <c r="Y44" s="51">
        <v>0.2</v>
      </c>
      <c r="Z44" s="51">
        <v>-3.5</v>
      </c>
      <c r="AA44" s="51">
        <v>-5.4</v>
      </c>
      <c r="AB44" s="51">
        <v>-4.5</v>
      </c>
      <c r="AC44" s="51">
        <v>2.7</v>
      </c>
      <c r="AD44" s="51">
        <v>-4.9</v>
      </c>
      <c r="AE44" s="51">
        <v>3.5</v>
      </c>
      <c r="AF44" s="221">
        <v>0.6</v>
      </c>
      <c r="AG44" s="395" t="s">
        <v>99</v>
      </c>
      <c r="AJ44" s="317" t="s">
        <v>242</v>
      </c>
      <c r="AK44" s="318">
        <v>5</v>
      </c>
      <c r="AL44" s="318">
        <v>7.1</v>
      </c>
      <c r="AM44" s="318">
        <v>4.4</v>
      </c>
      <c r="AN44" s="318">
        <v>9</v>
      </c>
      <c r="AO44" s="318">
        <v>5.5</v>
      </c>
      <c r="AP44" s="318">
        <v>4.9</v>
      </c>
      <c r="AQ44" s="318">
        <v>5.9</v>
      </c>
      <c r="AR44" s="318">
        <v>5.4</v>
      </c>
      <c r="AS44" s="318">
        <v>-3.1</v>
      </c>
      <c r="AT44" s="318">
        <v>0.6</v>
      </c>
      <c r="AU44" s="318">
        <v>1.4</v>
      </c>
      <c r="AV44" s="318">
        <v>-1</v>
      </c>
      <c r="AW44" s="318">
        <v>2.6</v>
      </c>
      <c r="AX44" s="318">
        <v>-1.8</v>
      </c>
      <c r="AY44" s="318">
        <v>0.8</v>
      </c>
      <c r="AZ44" s="310"/>
      <c r="BA44" s="310"/>
    </row>
    <row r="45" spans="2:53" ht="12" customHeight="1">
      <c r="B45" s="78" t="s">
        <v>102</v>
      </c>
      <c r="C45" s="217">
        <v>1.4</v>
      </c>
      <c r="D45" s="217">
        <v>0.1</v>
      </c>
      <c r="E45" s="217">
        <v>0</v>
      </c>
      <c r="F45" s="217">
        <v>2.8</v>
      </c>
      <c r="G45" s="217">
        <v>3</v>
      </c>
      <c r="H45" s="217">
        <v>4</v>
      </c>
      <c r="I45" s="217">
        <v>4.1</v>
      </c>
      <c r="J45" s="217">
        <v>2.3</v>
      </c>
      <c r="K45" s="217">
        <v>-2.1</v>
      </c>
      <c r="L45" s="217">
        <v>3</v>
      </c>
      <c r="M45" s="217">
        <v>1.8</v>
      </c>
      <c r="N45" s="217">
        <v>1</v>
      </c>
      <c r="O45" s="217">
        <v>1.8</v>
      </c>
      <c r="P45" s="485">
        <v>2</v>
      </c>
      <c r="Q45" s="461">
        <v>0.8</v>
      </c>
      <c r="R45" s="217"/>
      <c r="S45" s="217"/>
      <c r="T45" s="217"/>
      <c r="U45" s="217"/>
      <c r="V45" s="217">
        <v>2.727430199541373</v>
      </c>
      <c r="W45" s="217">
        <v>9.555685878345196</v>
      </c>
      <c r="X45" s="217">
        <v>10.688417767444843</v>
      </c>
      <c r="Y45" s="217">
        <v>0.9613716760894478</v>
      </c>
      <c r="Z45" s="217">
        <v>-5.562054504512574</v>
      </c>
      <c r="AA45" s="217">
        <v>7.222187967711557</v>
      </c>
      <c r="AB45" s="217">
        <v>4.725800000000007</v>
      </c>
      <c r="AC45" s="217">
        <v>1.731760463992643</v>
      </c>
      <c r="AD45" s="217">
        <v>0.46377208807257375</v>
      </c>
      <c r="AE45" s="217">
        <v>2.066082114478178</v>
      </c>
      <c r="AF45" s="274">
        <v>-2.4305024765458256</v>
      </c>
      <c r="AG45" s="399" t="s">
        <v>102</v>
      </c>
      <c r="AJ45" s="317" t="s">
        <v>109</v>
      </c>
      <c r="AK45" s="318">
        <v>-6</v>
      </c>
      <c r="AL45" s="318">
        <v>6.4</v>
      </c>
      <c r="AM45" s="318">
        <v>5.6</v>
      </c>
      <c r="AN45" s="318">
        <v>9.6</v>
      </c>
      <c r="AO45" s="318">
        <v>9</v>
      </c>
      <c r="AP45" s="318">
        <v>7.1</v>
      </c>
      <c r="AQ45" s="318">
        <v>5</v>
      </c>
      <c r="AR45" s="318">
        <v>0.8</v>
      </c>
      <c r="AS45" s="318">
        <v>-4.7</v>
      </c>
      <c r="AT45" s="318">
        <v>8.5</v>
      </c>
      <c r="AU45" s="318">
        <v>11.1</v>
      </c>
      <c r="AV45" s="318">
        <v>4.8</v>
      </c>
      <c r="AW45" s="318">
        <v>8.5</v>
      </c>
      <c r="AX45" s="318">
        <v>5.2</v>
      </c>
      <c r="AY45" s="318">
        <v>6.1</v>
      </c>
      <c r="AZ45" s="310"/>
      <c r="BA45" s="310"/>
    </row>
    <row r="46" spans="2:53" ht="12" customHeight="1">
      <c r="B46" s="270"/>
      <c r="C46" s="51"/>
      <c r="D46" s="197"/>
      <c r="E46" s="197"/>
      <c r="F46" s="197"/>
      <c r="G46" s="197"/>
      <c r="H46" s="197"/>
      <c r="I46" s="197"/>
      <c r="J46" s="197"/>
      <c r="K46" s="197"/>
      <c r="L46" s="197"/>
      <c r="M46" s="197"/>
      <c r="N46" s="197"/>
      <c r="O46" s="197"/>
      <c r="P46" s="197"/>
      <c r="Q46" s="197"/>
      <c r="R46" s="251"/>
      <c r="S46" s="251"/>
      <c r="T46" s="251"/>
      <c r="U46" s="251"/>
      <c r="V46" s="251"/>
      <c r="W46" s="251"/>
      <c r="X46" s="251"/>
      <c r="Y46" s="251"/>
      <c r="Z46" s="251"/>
      <c r="AA46" s="251"/>
      <c r="AB46" s="251"/>
      <c r="AC46" s="251"/>
      <c r="AD46" s="251"/>
      <c r="AE46" s="251"/>
      <c r="AF46" s="251"/>
      <c r="AG46" s="270"/>
      <c r="AZ46" s="310"/>
      <c r="BA46" s="310"/>
    </row>
    <row r="47" spans="2:36" ht="15" customHeight="1">
      <c r="B47" s="538" t="s">
        <v>295</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J47" s="319" t="s">
        <v>250</v>
      </c>
    </row>
    <row r="48" spans="2:37" ht="12.75" customHeight="1">
      <c r="B48" s="540" t="s">
        <v>183</v>
      </c>
      <c r="C48" s="540"/>
      <c r="D48" s="540"/>
      <c r="E48" s="540"/>
      <c r="F48" s="540"/>
      <c r="G48" s="540"/>
      <c r="H48" s="540"/>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J48" s="319" t="s">
        <v>198</v>
      </c>
      <c r="AK48" s="319" t="s">
        <v>243</v>
      </c>
    </row>
    <row r="49" spans="2:33" ht="12.75" customHeight="1">
      <c r="B49" s="347" t="s">
        <v>265</v>
      </c>
      <c r="C49" s="347"/>
      <c r="D49" s="347"/>
      <c r="E49" s="347"/>
      <c r="F49" s="347"/>
      <c r="G49" s="347"/>
      <c r="H49" s="347"/>
      <c r="I49" s="347"/>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row>
    <row r="50" spans="2:36" ht="26.25" customHeight="1">
      <c r="B50" s="519" t="s">
        <v>294</v>
      </c>
      <c r="C50" s="519"/>
      <c r="D50" s="519"/>
      <c r="E50" s="519"/>
      <c r="F50" s="519"/>
      <c r="G50" s="519"/>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J50" s="319" t="s">
        <v>260</v>
      </c>
    </row>
    <row r="51" ht="21.75" customHeight="1"/>
    <row r="52" spans="36:37" ht="12.75">
      <c r="AJ52" s="319" t="s">
        <v>233</v>
      </c>
      <c r="AK52" s="320">
        <v>42801.8441087963</v>
      </c>
    </row>
    <row r="53" spans="36:37" ht="12.75">
      <c r="AJ53" s="319" t="s">
        <v>226</v>
      </c>
      <c r="AK53" s="320">
        <v>42802.45674199074</v>
      </c>
    </row>
    <row r="54" spans="36:37" ht="12.75">
      <c r="AJ54" s="319" t="s">
        <v>246</v>
      </c>
      <c r="AK54" s="319" t="s">
        <v>234</v>
      </c>
    </row>
    <row r="56" spans="36:37" ht="12.75">
      <c r="AJ56" s="319" t="s">
        <v>235</v>
      </c>
      <c r="AK56" s="319" t="s">
        <v>266</v>
      </c>
    </row>
    <row r="57" spans="36:37" ht="12.75">
      <c r="AJ57" s="319" t="s">
        <v>261</v>
      </c>
      <c r="AK57" s="319" t="s">
        <v>236</v>
      </c>
    </row>
    <row r="59" spans="36:51" ht="12.75">
      <c r="AJ59" s="317" t="s">
        <v>228</v>
      </c>
      <c r="AK59" s="317" t="s">
        <v>215</v>
      </c>
      <c r="AL59" s="317" t="s">
        <v>216</v>
      </c>
      <c r="AM59" s="317" t="s">
        <v>217</v>
      </c>
      <c r="AN59" s="317" t="s">
        <v>218</v>
      </c>
      <c r="AO59" s="317" t="s">
        <v>219</v>
      </c>
      <c r="AP59" s="317" t="s">
        <v>220</v>
      </c>
      <c r="AQ59" s="317" t="s">
        <v>212</v>
      </c>
      <c r="AR59" s="317" t="s">
        <v>213</v>
      </c>
      <c r="AS59" s="317" t="s">
        <v>214</v>
      </c>
      <c r="AT59" s="317" t="s">
        <v>237</v>
      </c>
      <c r="AU59" s="317" t="s">
        <v>192</v>
      </c>
      <c r="AV59" s="317" t="s">
        <v>238</v>
      </c>
      <c r="AW59" s="317" t="s">
        <v>247</v>
      </c>
      <c r="AX59" s="317" t="s">
        <v>256</v>
      </c>
      <c r="AY59" s="317" t="s">
        <v>252</v>
      </c>
    </row>
    <row r="60" spans="36:51" ht="12.75">
      <c r="AJ60" s="317" t="s">
        <v>248</v>
      </c>
      <c r="AK60" s="318">
        <v>11418879.7</v>
      </c>
      <c r="AL60" s="318">
        <v>11570827.5</v>
      </c>
      <c r="AM60" s="318">
        <v>11727759.7</v>
      </c>
      <c r="AN60" s="318">
        <v>12025539.7</v>
      </c>
      <c r="AO60" s="318">
        <v>12274209.7</v>
      </c>
      <c r="AP60" s="318">
        <v>12679799.6</v>
      </c>
      <c r="AQ60" s="318">
        <v>13066543.6</v>
      </c>
      <c r="AR60" s="318">
        <v>13120885.3</v>
      </c>
      <c r="AS60" s="318">
        <v>12547958.3</v>
      </c>
      <c r="AT60" s="318">
        <v>12817343.1</v>
      </c>
      <c r="AU60" s="318">
        <v>13030655.6</v>
      </c>
      <c r="AV60" s="318">
        <v>12969626</v>
      </c>
      <c r="AW60" s="318">
        <v>13001729.1</v>
      </c>
      <c r="AX60" s="318">
        <v>13213635.3</v>
      </c>
      <c r="AY60" s="318">
        <v>13509627.4</v>
      </c>
    </row>
    <row r="61" spans="36:51" ht="12.75">
      <c r="AJ61" s="317" t="s">
        <v>239</v>
      </c>
      <c r="AK61" s="318">
        <v>10655347.9</v>
      </c>
      <c r="AL61" s="318">
        <v>10785468.1</v>
      </c>
      <c r="AM61" s="318">
        <v>10913709.1</v>
      </c>
      <c r="AN61" s="318">
        <v>11173028.3</v>
      </c>
      <c r="AO61" s="318">
        <v>11385572.5</v>
      </c>
      <c r="AP61" s="318">
        <v>11738403.4</v>
      </c>
      <c r="AQ61" s="318">
        <v>12069509</v>
      </c>
      <c r="AR61" s="318">
        <v>12087830.6</v>
      </c>
      <c r="AS61" s="318">
        <v>11550699.9</v>
      </c>
      <c r="AT61" s="318">
        <v>11800604.5</v>
      </c>
      <c r="AU61" s="318">
        <v>11982730.8</v>
      </c>
      <c r="AV61" s="318">
        <v>11916202.3</v>
      </c>
      <c r="AW61" s="318">
        <v>11935548.7</v>
      </c>
      <c r="AX61" s="318">
        <v>12116776.8</v>
      </c>
      <c r="AY61" s="318">
        <v>12373342.1</v>
      </c>
    </row>
    <row r="62" spans="36:51" ht="12.75">
      <c r="AJ62" s="351" t="s">
        <v>285</v>
      </c>
      <c r="AK62" s="310">
        <f>AK60-AK61</f>
        <v>763531.7999999989</v>
      </c>
      <c r="AL62" s="310">
        <f aca="true" t="shared" si="0" ref="AL62:AY62">AL60-AL61</f>
        <v>785359.4000000004</v>
      </c>
      <c r="AM62" s="310">
        <f t="shared" si="0"/>
        <v>814050.5999999996</v>
      </c>
      <c r="AN62" s="310">
        <f t="shared" si="0"/>
        <v>852511.3999999985</v>
      </c>
      <c r="AO62" s="310">
        <f t="shared" si="0"/>
        <v>888637.1999999993</v>
      </c>
      <c r="AP62" s="310">
        <f t="shared" si="0"/>
        <v>941396.1999999993</v>
      </c>
      <c r="AQ62" s="310">
        <f t="shared" si="0"/>
        <v>997034.5999999996</v>
      </c>
      <c r="AR62" s="310">
        <f t="shared" si="0"/>
        <v>1033054.7000000011</v>
      </c>
      <c r="AS62" s="310">
        <f t="shared" si="0"/>
        <v>997258.4000000004</v>
      </c>
      <c r="AT62" s="310">
        <f t="shared" si="0"/>
        <v>1016738.5999999996</v>
      </c>
      <c r="AU62" s="310">
        <f t="shared" si="0"/>
        <v>1047924.7999999989</v>
      </c>
      <c r="AV62" s="310">
        <f t="shared" si="0"/>
        <v>1053423.6999999993</v>
      </c>
      <c r="AW62" s="310">
        <f t="shared" si="0"/>
        <v>1066180.4000000004</v>
      </c>
      <c r="AX62" s="310">
        <f t="shared" si="0"/>
        <v>1096858.5</v>
      </c>
      <c r="AY62" s="310">
        <f t="shared" si="0"/>
        <v>1136285.3000000007</v>
      </c>
    </row>
    <row r="63" spans="38:51" ht="12.75">
      <c r="AL63" s="486">
        <f>AL62/AK62*100-100</f>
        <v>2.858767637445041</v>
      </c>
      <c r="AM63" s="486">
        <f aca="true" t="shared" si="1" ref="AM63:AY63">AM62/AL62*100-100</f>
        <v>3.6532573494376237</v>
      </c>
      <c r="AN63" s="486">
        <f t="shared" si="1"/>
        <v>4.724620312299848</v>
      </c>
      <c r="AO63" s="486">
        <f t="shared" si="1"/>
        <v>4.237573831857361</v>
      </c>
      <c r="AP63" s="486">
        <f t="shared" si="1"/>
        <v>5.937068580968699</v>
      </c>
      <c r="AQ63" s="486">
        <f t="shared" si="1"/>
        <v>5.910200189888215</v>
      </c>
      <c r="AR63" s="486">
        <f t="shared" si="1"/>
        <v>3.6127231692863546</v>
      </c>
      <c r="AS63" s="486">
        <f t="shared" si="1"/>
        <v>-3.4650924099179576</v>
      </c>
      <c r="AT63" s="486">
        <f t="shared" si="1"/>
        <v>1.953375373925084</v>
      </c>
      <c r="AU63" s="486">
        <f t="shared" si="1"/>
        <v>3.0672780594736224</v>
      </c>
      <c r="AV63" s="486">
        <f t="shared" si="1"/>
        <v>0.5247418517054285</v>
      </c>
      <c r="AW63" s="486">
        <f t="shared" si="1"/>
        <v>1.2109752229801956</v>
      </c>
      <c r="AX63" s="486">
        <f t="shared" si="1"/>
        <v>2.877383602249651</v>
      </c>
      <c r="AY63" s="486">
        <f t="shared" si="1"/>
        <v>3.5945201682806527</v>
      </c>
    </row>
  </sheetData>
  <sheetProtection/>
  <mergeCells count="10">
    <mergeCell ref="R5:AC5"/>
    <mergeCell ref="B47:AG47"/>
    <mergeCell ref="B48:AG48"/>
    <mergeCell ref="B50:AG50"/>
    <mergeCell ref="B2:AG2"/>
    <mergeCell ref="C3:N3"/>
    <mergeCell ref="R3:AC3"/>
    <mergeCell ref="C4:N4"/>
    <mergeCell ref="R4:AC4"/>
    <mergeCell ref="C5:N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pageSetUpPr fitToPage="1"/>
  </sheetPr>
  <dimension ref="B1:AG47"/>
  <sheetViews>
    <sheetView zoomScalePageLayoutView="0" workbookViewId="0" topLeftCell="N1">
      <selection activeCell="AI14" sqref="AI14"/>
    </sheetView>
  </sheetViews>
  <sheetFormatPr defaultColWidth="9.140625" defaultRowHeight="12.75"/>
  <cols>
    <col min="1" max="1" width="5.00390625" style="0" customWidth="1"/>
    <col min="2" max="2" width="9.7109375" style="0" customWidth="1"/>
    <col min="3" max="3" width="11.421875" style="0" customWidth="1"/>
    <col min="4" max="4" width="10.8515625" style="0" customWidth="1"/>
    <col min="5" max="5" width="9.140625" style="0" customWidth="1"/>
    <col min="6" max="12" width="9.140625" style="0" bestFit="1" customWidth="1"/>
    <col min="13" max="13" width="9.140625" style="0" customWidth="1"/>
    <col min="14" max="17" width="7.57421875" style="0" customWidth="1"/>
    <col min="18" max="18" width="5.7109375" style="0" customWidth="1"/>
    <col min="19" max="19" width="11.140625" style="0" customWidth="1"/>
    <col min="20" max="20" width="10.57421875" style="0" customWidth="1"/>
    <col min="21" max="27" width="9.140625" style="0" bestFit="1" customWidth="1"/>
    <col min="28" max="28" width="9.140625" style="0" customWidth="1"/>
    <col min="29" max="29" width="9.140625" style="0" bestFit="1" customWidth="1"/>
    <col min="30" max="32" width="9.140625" style="0" customWidth="1"/>
    <col min="33" max="33" width="9.140625" style="0" bestFit="1" customWidth="1"/>
  </cols>
  <sheetData>
    <row r="1" ht="14.25" customHeight="1">
      <c r="AG1" s="47" t="s">
        <v>125</v>
      </c>
    </row>
    <row r="2" spans="2:33" ht="30" customHeight="1">
      <c r="B2" s="547" t="s">
        <v>126</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row>
    <row r="3" spans="3:32" ht="24.75" customHeight="1">
      <c r="C3" s="552" t="s">
        <v>127</v>
      </c>
      <c r="D3" s="553"/>
      <c r="E3" s="553"/>
      <c r="F3" s="553"/>
      <c r="G3" s="553"/>
      <c r="H3" s="553"/>
      <c r="I3" s="553"/>
      <c r="J3" s="553"/>
      <c r="K3" s="553"/>
      <c r="L3" s="553"/>
      <c r="M3" s="553"/>
      <c r="N3" s="553"/>
      <c r="O3" s="472"/>
      <c r="P3" s="472"/>
      <c r="Q3" s="388"/>
      <c r="R3" s="553" t="s">
        <v>128</v>
      </c>
      <c r="S3" s="553"/>
      <c r="T3" s="553"/>
      <c r="U3" s="553"/>
      <c r="V3" s="553"/>
      <c r="W3" s="553"/>
      <c r="X3" s="553"/>
      <c r="Y3" s="553"/>
      <c r="Z3" s="553"/>
      <c r="AA3" s="553"/>
      <c r="AB3" s="553"/>
      <c r="AC3" s="553"/>
      <c r="AD3" s="472"/>
      <c r="AE3" s="472"/>
      <c r="AF3" s="388"/>
    </row>
    <row r="4" spans="3:32" ht="15" customHeight="1">
      <c r="C4" s="554" t="s">
        <v>4</v>
      </c>
      <c r="D4" s="555"/>
      <c r="E4" s="555"/>
      <c r="F4" s="555"/>
      <c r="G4" s="555"/>
      <c r="H4" s="555"/>
      <c r="I4" s="555"/>
      <c r="J4" s="555"/>
      <c r="K4" s="555"/>
      <c r="L4" s="555"/>
      <c r="M4" s="555"/>
      <c r="N4" s="555"/>
      <c r="O4" s="473"/>
      <c r="P4" s="473"/>
      <c r="Q4" s="389"/>
      <c r="R4" s="555" t="s">
        <v>4</v>
      </c>
      <c r="S4" s="555"/>
      <c r="T4" s="555"/>
      <c r="U4" s="555"/>
      <c r="V4" s="555"/>
      <c r="W4" s="555"/>
      <c r="X4" s="555"/>
      <c r="Y4" s="555"/>
      <c r="Z4" s="555"/>
      <c r="AA4" s="555"/>
      <c r="AB4" s="555"/>
      <c r="AC4" s="555"/>
      <c r="AD4" s="473"/>
      <c r="AE4" s="473"/>
      <c r="AF4" s="389"/>
    </row>
    <row r="5" spans="3:32" ht="12.75" customHeight="1">
      <c r="C5" s="80">
        <v>2001</v>
      </c>
      <c r="D5" s="81">
        <v>2002</v>
      </c>
      <c r="E5" s="81">
        <v>2003</v>
      </c>
      <c r="F5" s="81">
        <v>2004</v>
      </c>
      <c r="G5" s="81">
        <v>2005</v>
      </c>
      <c r="H5" s="81">
        <v>2006</v>
      </c>
      <c r="I5" s="81">
        <v>2007</v>
      </c>
      <c r="J5" s="81">
        <v>2008</v>
      </c>
      <c r="K5" s="81">
        <v>2009</v>
      </c>
      <c r="L5" s="81">
        <v>2010</v>
      </c>
      <c r="M5" s="81">
        <v>2011</v>
      </c>
      <c r="N5" s="390">
        <v>2012</v>
      </c>
      <c r="O5" s="390">
        <v>2013</v>
      </c>
      <c r="P5" s="390">
        <v>2014</v>
      </c>
      <c r="Q5" s="315">
        <v>2015</v>
      </c>
      <c r="R5" s="81">
        <v>2001</v>
      </c>
      <c r="S5" s="81">
        <v>2002</v>
      </c>
      <c r="T5" s="81">
        <v>2003</v>
      </c>
      <c r="U5" s="81">
        <v>2004</v>
      </c>
      <c r="V5" s="81">
        <v>2005</v>
      </c>
      <c r="W5" s="81">
        <v>2006</v>
      </c>
      <c r="X5" s="81">
        <v>2007</v>
      </c>
      <c r="Y5" s="81">
        <v>2008</v>
      </c>
      <c r="Z5" s="81">
        <v>2009</v>
      </c>
      <c r="AA5" s="81">
        <v>2010</v>
      </c>
      <c r="AB5" s="81">
        <v>2011</v>
      </c>
      <c r="AC5" s="81">
        <v>2012</v>
      </c>
      <c r="AD5" s="299">
        <v>2013</v>
      </c>
      <c r="AE5" s="81">
        <v>2014</v>
      </c>
      <c r="AF5" s="487">
        <v>2015</v>
      </c>
    </row>
    <row r="6" spans="2:33" ht="12" customHeight="1">
      <c r="B6" s="313" t="s">
        <v>272</v>
      </c>
      <c r="C6" s="350"/>
      <c r="D6" s="213">
        <v>62.3</v>
      </c>
      <c r="E6" s="213">
        <v>62.6</v>
      </c>
      <c r="F6" s="213">
        <v>62.7</v>
      </c>
      <c r="G6" s="213">
        <v>63.4</v>
      </c>
      <c r="H6" s="213">
        <v>64.3</v>
      </c>
      <c r="I6" s="213">
        <v>65.2</v>
      </c>
      <c r="J6" s="213">
        <v>65.7</v>
      </c>
      <c r="K6" s="213">
        <v>64.5</v>
      </c>
      <c r="L6" s="213">
        <v>64.1</v>
      </c>
      <c r="M6" s="213">
        <v>64.2</v>
      </c>
      <c r="N6" s="213">
        <v>64.1</v>
      </c>
      <c r="O6" s="213">
        <v>64.1</v>
      </c>
      <c r="P6" s="213">
        <v>64.8</v>
      </c>
      <c r="Q6" s="272">
        <v>65.6</v>
      </c>
      <c r="R6" s="213"/>
      <c r="S6" s="213">
        <v>9.1</v>
      </c>
      <c r="T6" s="213">
        <v>9.1</v>
      </c>
      <c r="U6" s="213">
        <v>9.3</v>
      </c>
      <c r="V6" s="213">
        <v>9</v>
      </c>
      <c r="W6" s="213">
        <v>8.3</v>
      </c>
      <c r="X6" s="213">
        <v>7.2</v>
      </c>
      <c r="Y6" s="213">
        <v>7.1</v>
      </c>
      <c r="Z6" s="213">
        <v>9</v>
      </c>
      <c r="AA6" s="213">
        <v>9.7</v>
      </c>
      <c r="AB6" s="213">
        <v>9.7</v>
      </c>
      <c r="AC6" s="213">
        <v>10.6</v>
      </c>
      <c r="AD6" s="213">
        <v>11</v>
      </c>
      <c r="AE6" s="213">
        <v>10.4</v>
      </c>
      <c r="AF6" s="272">
        <v>9.6</v>
      </c>
      <c r="AG6" s="392" t="s">
        <v>272</v>
      </c>
    </row>
    <row r="7" spans="2:33" ht="12" customHeight="1">
      <c r="B7" s="76" t="s">
        <v>276</v>
      </c>
      <c r="C7" s="300">
        <v>63.9</v>
      </c>
      <c r="D7" s="82">
        <v>64.2</v>
      </c>
      <c r="E7" s="82">
        <v>64.5</v>
      </c>
      <c r="F7" s="82">
        <v>64.6</v>
      </c>
      <c r="G7" s="82">
        <v>65.3</v>
      </c>
      <c r="H7" s="82">
        <v>66.1</v>
      </c>
      <c r="I7" s="82">
        <v>66.8</v>
      </c>
      <c r="J7" s="82">
        <v>67.1</v>
      </c>
      <c r="K7" s="82">
        <v>65.7</v>
      </c>
      <c r="L7" s="82">
        <v>65.4</v>
      </c>
      <c r="M7" s="82">
        <v>65.4</v>
      </c>
      <c r="N7" s="82">
        <v>65.1</v>
      </c>
      <c r="O7" s="82">
        <v>65</v>
      </c>
      <c r="P7" s="82">
        <v>65.5</v>
      </c>
      <c r="Q7" s="273">
        <v>66.1</v>
      </c>
      <c r="R7" s="82">
        <v>7.4</v>
      </c>
      <c r="S7" s="82">
        <v>7.7</v>
      </c>
      <c r="T7" s="82">
        <v>8.1</v>
      </c>
      <c r="U7" s="82">
        <v>8.3</v>
      </c>
      <c r="V7" s="82">
        <v>8.2</v>
      </c>
      <c r="W7" s="82">
        <v>7.7</v>
      </c>
      <c r="X7" s="82">
        <v>7</v>
      </c>
      <c r="Y7" s="82">
        <v>7.1</v>
      </c>
      <c r="Z7" s="82">
        <v>9.1</v>
      </c>
      <c r="AA7" s="82">
        <v>9.6</v>
      </c>
      <c r="AB7" s="82">
        <v>9.7</v>
      </c>
      <c r="AC7" s="82">
        <v>10.7</v>
      </c>
      <c r="AD7" s="82">
        <v>11.2</v>
      </c>
      <c r="AE7" s="82">
        <v>10.7</v>
      </c>
      <c r="AF7" s="273">
        <v>9.9</v>
      </c>
      <c r="AG7" s="393" t="s">
        <v>276</v>
      </c>
    </row>
    <row r="8" spans="2:33" ht="12" customHeight="1">
      <c r="B8" s="314" t="s">
        <v>277</v>
      </c>
      <c r="C8" s="323"/>
      <c r="D8" s="411">
        <v>56.035615120663785</v>
      </c>
      <c r="E8" s="411">
        <v>56.24005221358177</v>
      </c>
      <c r="F8" s="411">
        <v>56.32834268909882</v>
      </c>
      <c r="G8" s="411">
        <v>56.87454575420337</v>
      </c>
      <c r="H8" s="411">
        <v>58.27414892483341</v>
      </c>
      <c r="I8" s="411">
        <v>59.78256329553094</v>
      </c>
      <c r="J8" s="411">
        <v>60.89515793218604</v>
      </c>
      <c r="K8" s="411">
        <v>59.96957172677079</v>
      </c>
      <c r="L8" s="411">
        <v>59.607985139811795</v>
      </c>
      <c r="M8" s="411">
        <v>59.666263798467654</v>
      </c>
      <c r="N8" s="411">
        <v>60.233563771726</v>
      </c>
      <c r="O8" s="411">
        <v>60.6609196617187</v>
      </c>
      <c r="P8" s="411">
        <v>62.271293554836916</v>
      </c>
      <c r="Q8" s="412">
        <v>63.550804041145796</v>
      </c>
      <c r="R8" s="323"/>
      <c r="S8" s="411">
        <v>13.965576798571933</v>
      </c>
      <c r="T8" s="411">
        <v>13.123447603676489</v>
      </c>
      <c r="U8" s="411">
        <v>13.067862448832045</v>
      </c>
      <c r="V8" s="411">
        <v>12.162320050073022</v>
      </c>
      <c r="W8" s="411">
        <v>10.202915059199146</v>
      </c>
      <c r="X8" s="411">
        <v>7.899609347431697</v>
      </c>
      <c r="Y8" s="411">
        <v>6.689202164894595</v>
      </c>
      <c r="Z8" s="411">
        <v>8.596304572865149</v>
      </c>
      <c r="AA8" s="411">
        <v>10.036566007588542</v>
      </c>
      <c r="AB8" s="411">
        <v>9.93525551398808</v>
      </c>
      <c r="AC8" s="411">
        <v>10.151217210873279</v>
      </c>
      <c r="AD8" s="411">
        <v>10.25108004870644</v>
      </c>
      <c r="AE8" s="411">
        <v>9.15471334857494</v>
      </c>
      <c r="AF8" s="412">
        <v>8.00364585387933</v>
      </c>
      <c r="AG8" s="394" t="s">
        <v>277</v>
      </c>
    </row>
    <row r="9" spans="2:33" ht="12" customHeight="1">
      <c r="B9" s="49" t="s">
        <v>40</v>
      </c>
      <c r="C9" s="214">
        <v>59.7</v>
      </c>
      <c r="D9" s="193">
        <v>59.7</v>
      </c>
      <c r="E9" s="193">
        <v>59.3</v>
      </c>
      <c r="F9" s="193">
        <v>60.5</v>
      </c>
      <c r="G9" s="193">
        <v>61.1</v>
      </c>
      <c r="H9" s="193">
        <v>61</v>
      </c>
      <c r="I9" s="193">
        <v>62</v>
      </c>
      <c r="J9" s="193">
        <v>62.4</v>
      </c>
      <c r="K9" s="193">
        <v>61.6</v>
      </c>
      <c r="L9" s="193">
        <v>62</v>
      </c>
      <c r="M9" s="193">
        <v>61.9</v>
      </c>
      <c r="N9" s="193">
        <v>61.8</v>
      </c>
      <c r="O9" s="193">
        <v>61.8</v>
      </c>
      <c r="P9" s="193">
        <v>61.9</v>
      </c>
      <c r="Q9" s="194">
        <v>61.8</v>
      </c>
      <c r="R9" s="214">
        <v>6.2</v>
      </c>
      <c r="S9" s="193">
        <v>6.9</v>
      </c>
      <c r="T9" s="193">
        <v>7.7</v>
      </c>
      <c r="U9" s="193">
        <v>7.4</v>
      </c>
      <c r="V9" s="193">
        <v>8.5</v>
      </c>
      <c r="W9" s="193">
        <v>8.3</v>
      </c>
      <c r="X9" s="193">
        <v>7.5</v>
      </c>
      <c r="Y9" s="193">
        <v>7</v>
      </c>
      <c r="Z9" s="193">
        <v>8</v>
      </c>
      <c r="AA9" s="193">
        <v>8.4</v>
      </c>
      <c r="AB9" s="193">
        <v>7.2</v>
      </c>
      <c r="AC9" s="193">
        <v>7.6</v>
      </c>
      <c r="AD9" s="193">
        <v>8.5</v>
      </c>
      <c r="AE9" s="193">
        <v>8.6</v>
      </c>
      <c r="AF9" s="194">
        <v>8.6</v>
      </c>
      <c r="AG9" s="401" t="s">
        <v>40</v>
      </c>
    </row>
    <row r="10" spans="2:33" ht="12" customHeight="1">
      <c r="B10" s="76" t="s">
        <v>42</v>
      </c>
      <c r="C10" s="215">
        <v>50.7</v>
      </c>
      <c r="D10" s="195">
        <v>51.1</v>
      </c>
      <c r="E10" s="195">
        <v>53.1</v>
      </c>
      <c r="F10" s="195">
        <v>55.1</v>
      </c>
      <c r="G10" s="195">
        <v>55.8</v>
      </c>
      <c r="H10" s="195">
        <v>58.6</v>
      </c>
      <c r="I10" s="195">
        <v>61.7</v>
      </c>
      <c r="J10" s="195">
        <v>64</v>
      </c>
      <c r="K10" s="195">
        <v>62.6</v>
      </c>
      <c r="L10" s="195">
        <v>59.8</v>
      </c>
      <c r="M10" s="195">
        <v>58.4</v>
      </c>
      <c r="N10" s="195">
        <v>58.8</v>
      </c>
      <c r="O10" s="195">
        <v>59.5</v>
      </c>
      <c r="P10" s="195">
        <v>61</v>
      </c>
      <c r="Q10" s="196">
        <v>62.9</v>
      </c>
      <c r="R10" s="215">
        <v>20</v>
      </c>
      <c r="S10" s="195">
        <v>18.3</v>
      </c>
      <c r="T10" s="195">
        <v>13.9</v>
      </c>
      <c r="U10" s="195">
        <v>12.2</v>
      </c>
      <c r="V10" s="195">
        <v>10.2</v>
      </c>
      <c r="W10" s="195">
        <v>9</v>
      </c>
      <c r="X10" s="195">
        <v>6.9</v>
      </c>
      <c r="Y10" s="195">
        <v>5.7</v>
      </c>
      <c r="Z10" s="195">
        <v>6.9</v>
      </c>
      <c r="AA10" s="195">
        <v>10.3</v>
      </c>
      <c r="AB10" s="195">
        <v>11.4</v>
      </c>
      <c r="AC10" s="195">
        <v>12.4</v>
      </c>
      <c r="AD10" s="195">
        <v>13</v>
      </c>
      <c r="AE10" s="195">
        <v>11.5</v>
      </c>
      <c r="AF10" s="196">
        <v>9.2</v>
      </c>
      <c r="AG10" s="393" t="s">
        <v>42</v>
      </c>
    </row>
    <row r="11" spans="2:33" ht="12" customHeight="1">
      <c r="B11" s="50" t="s">
        <v>44</v>
      </c>
      <c r="C11" s="51">
        <v>65</v>
      </c>
      <c r="D11" s="197">
        <v>65.5</v>
      </c>
      <c r="E11" s="197">
        <v>64.9</v>
      </c>
      <c r="F11" s="197">
        <v>64.1</v>
      </c>
      <c r="G11" s="197">
        <v>64.8</v>
      </c>
      <c r="H11" s="197">
        <v>65.3</v>
      </c>
      <c r="I11" s="197">
        <v>66.1</v>
      </c>
      <c r="J11" s="197">
        <v>66.6</v>
      </c>
      <c r="K11" s="197">
        <v>65.4</v>
      </c>
      <c r="L11" s="197">
        <v>65</v>
      </c>
      <c r="M11" s="197">
        <v>65.7</v>
      </c>
      <c r="N11" s="197">
        <v>66.5</v>
      </c>
      <c r="O11" s="197">
        <v>67.7</v>
      </c>
      <c r="P11" s="197">
        <v>69</v>
      </c>
      <c r="Q11" s="198">
        <v>70.2</v>
      </c>
      <c r="R11" s="51">
        <v>8</v>
      </c>
      <c r="S11" s="197">
        <v>7.1</v>
      </c>
      <c r="T11" s="197">
        <v>7.6</v>
      </c>
      <c r="U11" s="197">
        <v>8.3</v>
      </c>
      <c r="V11" s="197">
        <v>8</v>
      </c>
      <c r="W11" s="197">
        <v>7.2</v>
      </c>
      <c r="X11" s="197">
        <v>5.4</v>
      </c>
      <c r="Y11" s="197">
        <v>4.4</v>
      </c>
      <c r="Z11" s="197">
        <v>6.8</v>
      </c>
      <c r="AA11" s="197">
        <v>7.4</v>
      </c>
      <c r="AB11" s="197">
        <v>6.8</v>
      </c>
      <c r="AC11" s="197">
        <v>7</v>
      </c>
      <c r="AD11" s="197">
        <v>7</v>
      </c>
      <c r="AE11" s="197">
        <v>6.2</v>
      </c>
      <c r="AF11" s="198">
        <v>5.1</v>
      </c>
      <c r="AG11" s="395" t="s">
        <v>44</v>
      </c>
    </row>
    <row r="12" spans="2:33" ht="12" customHeight="1">
      <c r="B12" s="76" t="s">
        <v>48</v>
      </c>
      <c r="C12" s="215">
        <v>75.9</v>
      </c>
      <c r="D12" s="195">
        <v>76.4</v>
      </c>
      <c r="E12" s="195">
        <v>75.1</v>
      </c>
      <c r="F12" s="195">
        <v>76</v>
      </c>
      <c r="G12" s="195">
        <v>75.9</v>
      </c>
      <c r="H12" s="195">
        <v>77.4</v>
      </c>
      <c r="I12" s="195">
        <v>77</v>
      </c>
      <c r="J12" s="195">
        <v>77.9</v>
      </c>
      <c r="K12" s="195">
        <v>75.3</v>
      </c>
      <c r="L12" s="195">
        <v>73.3</v>
      </c>
      <c r="M12" s="195">
        <v>73.1</v>
      </c>
      <c r="N12" s="195">
        <v>72.6</v>
      </c>
      <c r="O12" s="195">
        <v>72.5</v>
      </c>
      <c r="P12" s="195">
        <v>72.8</v>
      </c>
      <c r="Q12" s="196">
        <v>73.5</v>
      </c>
      <c r="R12" s="215">
        <v>4.2</v>
      </c>
      <c r="S12" s="195">
        <v>4.3</v>
      </c>
      <c r="T12" s="195">
        <v>5.5</v>
      </c>
      <c r="U12" s="195">
        <v>5.3</v>
      </c>
      <c r="V12" s="195">
        <v>4.9</v>
      </c>
      <c r="W12" s="195">
        <v>4</v>
      </c>
      <c r="X12" s="195">
        <v>3.8</v>
      </c>
      <c r="Y12" s="195">
        <v>3.5</v>
      </c>
      <c r="Z12" s="195">
        <v>6.1</v>
      </c>
      <c r="AA12" s="195">
        <v>7.6</v>
      </c>
      <c r="AB12" s="195">
        <v>7.7</v>
      </c>
      <c r="AC12" s="195">
        <v>7.7</v>
      </c>
      <c r="AD12" s="195">
        <v>7.2</v>
      </c>
      <c r="AE12" s="195">
        <v>6.8</v>
      </c>
      <c r="AF12" s="196">
        <v>6.3</v>
      </c>
      <c r="AG12" s="393" t="s">
        <v>48</v>
      </c>
    </row>
    <row r="13" spans="2:33" ht="12" customHeight="1">
      <c r="B13" s="50" t="s">
        <v>50</v>
      </c>
      <c r="C13" s="51">
        <v>65.7</v>
      </c>
      <c r="D13" s="197">
        <v>65.4</v>
      </c>
      <c r="E13" s="197">
        <v>64.9</v>
      </c>
      <c r="F13" s="197">
        <v>64.3</v>
      </c>
      <c r="G13" s="197">
        <v>65.5</v>
      </c>
      <c r="H13" s="197">
        <v>67.2</v>
      </c>
      <c r="I13" s="197">
        <v>69</v>
      </c>
      <c r="J13" s="197">
        <v>70.1</v>
      </c>
      <c r="K13" s="197">
        <v>70.3</v>
      </c>
      <c r="L13" s="197">
        <v>71.3</v>
      </c>
      <c r="M13" s="197">
        <v>72.7</v>
      </c>
      <c r="N13" s="197">
        <v>73</v>
      </c>
      <c r="O13" s="197">
        <v>73.5</v>
      </c>
      <c r="P13" s="197">
        <v>73.8</v>
      </c>
      <c r="Q13" s="198">
        <v>74</v>
      </c>
      <c r="R13" s="51">
        <v>7.8</v>
      </c>
      <c r="S13" s="197">
        <v>8.6</v>
      </c>
      <c r="T13" s="197">
        <v>9.9</v>
      </c>
      <c r="U13" s="197">
        <v>10.8</v>
      </c>
      <c r="V13" s="197">
        <v>11.3</v>
      </c>
      <c r="W13" s="197">
        <v>10.4</v>
      </c>
      <c r="X13" s="197">
        <v>8.8</v>
      </c>
      <c r="Y13" s="197">
        <v>7.6</v>
      </c>
      <c r="Z13" s="197">
        <v>7.9</v>
      </c>
      <c r="AA13" s="197">
        <v>7.1</v>
      </c>
      <c r="AB13" s="197">
        <v>5.9</v>
      </c>
      <c r="AC13" s="197">
        <v>5.5</v>
      </c>
      <c r="AD13" s="197">
        <v>5.3</v>
      </c>
      <c r="AE13" s="197">
        <v>5.1</v>
      </c>
      <c r="AF13" s="198">
        <v>4.7</v>
      </c>
      <c r="AG13" s="395" t="s">
        <v>50</v>
      </c>
    </row>
    <row r="14" spans="2:33" ht="12" customHeight="1">
      <c r="B14" s="76" t="s">
        <v>52</v>
      </c>
      <c r="C14" s="215">
        <v>60.6</v>
      </c>
      <c r="D14" s="195">
        <v>61.4</v>
      </c>
      <c r="E14" s="195">
        <v>62.4</v>
      </c>
      <c r="F14" s="195">
        <v>63.2</v>
      </c>
      <c r="G14" s="195">
        <v>64.8</v>
      </c>
      <c r="H14" s="195">
        <v>68.4</v>
      </c>
      <c r="I14" s="195">
        <v>69.8</v>
      </c>
      <c r="J14" s="195">
        <v>70.1</v>
      </c>
      <c r="K14" s="195">
        <v>63.8</v>
      </c>
      <c r="L14" s="195">
        <v>61.2</v>
      </c>
      <c r="M14" s="195">
        <v>65.3</v>
      </c>
      <c r="N14" s="195">
        <v>67.1</v>
      </c>
      <c r="O14" s="195">
        <v>68.5</v>
      </c>
      <c r="P14" s="195">
        <v>69.6</v>
      </c>
      <c r="Q14" s="196">
        <v>71.9</v>
      </c>
      <c r="R14" s="215">
        <v>13.2</v>
      </c>
      <c r="S14" s="195">
        <v>10.2</v>
      </c>
      <c r="T14" s="195">
        <v>11.6</v>
      </c>
      <c r="U14" s="195">
        <v>10.6</v>
      </c>
      <c r="V14" s="195">
        <v>8.2</v>
      </c>
      <c r="W14" s="195">
        <v>6.1</v>
      </c>
      <c r="X14" s="195">
        <v>4.7</v>
      </c>
      <c r="Y14" s="195">
        <v>5.6</v>
      </c>
      <c r="Z14" s="195">
        <v>13.9</v>
      </c>
      <c r="AA14" s="195">
        <v>17.1</v>
      </c>
      <c r="AB14" s="195">
        <v>12.6</v>
      </c>
      <c r="AC14" s="195">
        <v>10.2</v>
      </c>
      <c r="AD14" s="195">
        <v>8.9</v>
      </c>
      <c r="AE14" s="195">
        <v>7.5</v>
      </c>
      <c r="AF14" s="196">
        <v>6.3</v>
      </c>
      <c r="AG14" s="393" t="s">
        <v>52</v>
      </c>
    </row>
    <row r="15" spans="2:33" ht="12" customHeight="1">
      <c r="B15" s="50" t="s">
        <v>54</v>
      </c>
      <c r="C15" s="51">
        <v>65.2</v>
      </c>
      <c r="D15" s="197">
        <v>65.1</v>
      </c>
      <c r="E15" s="197">
        <v>65.1</v>
      </c>
      <c r="F15" s="197">
        <v>65.5</v>
      </c>
      <c r="G15" s="197">
        <v>67.6</v>
      </c>
      <c r="H15" s="197">
        <v>68.7</v>
      </c>
      <c r="I15" s="197">
        <v>69.2</v>
      </c>
      <c r="J15" s="197">
        <v>67.4</v>
      </c>
      <c r="K15" s="197">
        <v>61.9</v>
      </c>
      <c r="L15" s="197">
        <v>59.6</v>
      </c>
      <c r="M15" s="197">
        <v>58.9</v>
      </c>
      <c r="N15" s="197">
        <v>58.8</v>
      </c>
      <c r="O15" s="197">
        <v>60.5</v>
      </c>
      <c r="P15" s="197">
        <v>61.7</v>
      </c>
      <c r="Q15" s="198">
        <v>63.3</v>
      </c>
      <c r="R15" s="51">
        <v>3.7</v>
      </c>
      <c r="S15" s="197">
        <v>4.3</v>
      </c>
      <c r="T15" s="197">
        <v>4.6</v>
      </c>
      <c r="U15" s="197">
        <v>4.6</v>
      </c>
      <c r="V15" s="197">
        <v>4.4</v>
      </c>
      <c r="W15" s="197">
        <v>4.5</v>
      </c>
      <c r="X15" s="197">
        <v>4.8</v>
      </c>
      <c r="Y15" s="197">
        <v>6.5</v>
      </c>
      <c r="Z15" s="197">
        <v>12.2</v>
      </c>
      <c r="AA15" s="197">
        <v>14.1</v>
      </c>
      <c r="AB15" s="197">
        <v>14.9</v>
      </c>
      <c r="AC15" s="197">
        <v>15</v>
      </c>
      <c r="AD15" s="197">
        <v>13.3</v>
      </c>
      <c r="AE15" s="197">
        <v>11.5</v>
      </c>
      <c r="AF15" s="198">
        <v>9.6</v>
      </c>
      <c r="AG15" s="395" t="s">
        <v>54</v>
      </c>
    </row>
    <row r="16" spans="2:33" ht="12" customHeight="1">
      <c r="B16" s="76" t="s">
        <v>56</v>
      </c>
      <c r="C16" s="215">
        <v>56.5</v>
      </c>
      <c r="D16" s="195">
        <v>57.6</v>
      </c>
      <c r="E16" s="195">
        <v>58.7</v>
      </c>
      <c r="F16" s="195">
        <v>59.3</v>
      </c>
      <c r="G16" s="195">
        <v>59.6</v>
      </c>
      <c r="H16" s="195">
        <v>60.6</v>
      </c>
      <c r="I16" s="195">
        <v>60.9</v>
      </c>
      <c r="J16" s="195">
        <v>61.4</v>
      </c>
      <c r="K16" s="195">
        <v>60.8</v>
      </c>
      <c r="L16" s="195">
        <v>59.1</v>
      </c>
      <c r="M16" s="195">
        <v>55.1</v>
      </c>
      <c r="N16" s="195">
        <v>50.8</v>
      </c>
      <c r="O16" s="195">
        <v>48.8</v>
      </c>
      <c r="P16" s="195">
        <v>49.4</v>
      </c>
      <c r="Q16" s="196">
        <v>50.8</v>
      </c>
      <c r="R16" s="215">
        <v>10.6</v>
      </c>
      <c r="S16" s="195">
        <v>10.2</v>
      </c>
      <c r="T16" s="195">
        <v>9.6</v>
      </c>
      <c r="U16" s="195">
        <v>10.5</v>
      </c>
      <c r="V16" s="195">
        <v>10.1</v>
      </c>
      <c r="W16" s="195">
        <v>9.1</v>
      </c>
      <c r="X16" s="195">
        <v>8.5</v>
      </c>
      <c r="Y16" s="195">
        <v>7.9</v>
      </c>
      <c r="Z16" s="195">
        <v>9.8</v>
      </c>
      <c r="AA16" s="195">
        <v>12.9</v>
      </c>
      <c r="AB16" s="195">
        <v>18.1</v>
      </c>
      <c r="AC16" s="195">
        <v>24.7</v>
      </c>
      <c r="AD16" s="195">
        <v>27.7</v>
      </c>
      <c r="AE16" s="195">
        <v>26.7</v>
      </c>
      <c r="AF16" s="196">
        <v>25.1</v>
      </c>
      <c r="AG16" s="393" t="s">
        <v>56</v>
      </c>
    </row>
    <row r="17" spans="2:33" ht="12" customHeight="1">
      <c r="B17" s="50" t="s">
        <v>58</v>
      </c>
      <c r="C17" s="51">
        <v>57.7</v>
      </c>
      <c r="D17" s="197">
        <v>59</v>
      </c>
      <c r="E17" s="197">
        <v>60.1</v>
      </c>
      <c r="F17" s="197">
        <v>61.1</v>
      </c>
      <c r="G17" s="197">
        <v>63.6</v>
      </c>
      <c r="H17" s="197">
        <v>65</v>
      </c>
      <c r="I17" s="197">
        <v>65.8</v>
      </c>
      <c r="J17" s="197">
        <v>64.5</v>
      </c>
      <c r="K17" s="197">
        <v>60</v>
      </c>
      <c r="L17" s="197">
        <v>58.8</v>
      </c>
      <c r="M17" s="197">
        <v>58</v>
      </c>
      <c r="N17" s="197">
        <v>55.8</v>
      </c>
      <c r="O17" s="197">
        <v>54.8</v>
      </c>
      <c r="P17" s="197">
        <v>56</v>
      </c>
      <c r="Q17" s="198">
        <v>57.8</v>
      </c>
      <c r="R17" s="51">
        <v>10.4</v>
      </c>
      <c r="S17" s="197">
        <v>11.2</v>
      </c>
      <c r="T17" s="197">
        <v>11.3</v>
      </c>
      <c r="U17" s="197">
        <v>11.1</v>
      </c>
      <c r="V17" s="197">
        <v>9.2</v>
      </c>
      <c r="W17" s="197">
        <v>8.5</v>
      </c>
      <c r="X17" s="197">
        <v>8.3</v>
      </c>
      <c r="Y17" s="197">
        <v>11.3</v>
      </c>
      <c r="Z17" s="197">
        <v>18</v>
      </c>
      <c r="AA17" s="197">
        <v>20</v>
      </c>
      <c r="AB17" s="197">
        <v>21.5</v>
      </c>
      <c r="AC17" s="197">
        <v>24.9</v>
      </c>
      <c r="AD17" s="197">
        <v>26.2</v>
      </c>
      <c r="AE17" s="197">
        <v>24.6</v>
      </c>
      <c r="AF17" s="198">
        <v>22.2</v>
      </c>
      <c r="AG17" s="395" t="s">
        <v>58</v>
      </c>
    </row>
    <row r="18" spans="2:33" ht="12" customHeight="1">
      <c r="B18" s="76" t="s">
        <v>60</v>
      </c>
      <c r="C18" s="215">
        <v>62.7</v>
      </c>
      <c r="D18" s="195">
        <v>62.9</v>
      </c>
      <c r="E18" s="195">
        <v>64</v>
      </c>
      <c r="F18" s="195">
        <v>63.4</v>
      </c>
      <c r="G18" s="195">
        <v>63.8</v>
      </c>
      <c r="H18" s="195">
        <v>63.7</v>
      </c>
      <c r="I18" s="195">
        <v>64.3</v>
      </c>
      <c r="J18" s="195">
        <v>64.9</v>
      </c>
      <c r="K18" s="195">
        <v>64.1</v>
      </c>
      <c r="L18" s="195">
        <v>64</v>
      </c>
      <c r="M18" s="195">
        <v>63.9</v>
      </c>
      <c r="N18" s="195">
        <v>64</v>
      </c>
      <c r="O18" s="195">
        <v>64</v>
      </c>
      <c r="P18" s="195">
        <v>63.8</v>
      </c>
      <c r="Q18" s="196">
        <v>63.8</v>
      </c>
      <c r="R18" s="215">
        <v>8.6</v>
      </c>
      <c r="S18" s="195">
        <v>8.7</v>
      </c>
      <c r="T18" s="195">
        <v>8.3</v>
      </c>
      <c r="U18" s="195">
        <v>8.9</v>
      </c>
      <c r="V18" s="195">
        <v>8.5</v>
      </c>
      <c r="W18" s="195">
        <v>8.5</v>
      </c>
      <c r="X18" s="195">
        <v>7.7</v>
      </c>
      <c r="Y18" s="195">
        <v>7.1</v>
      </c>
      <c r="Z18" s="195">
        <v>8.8</v>
      </c>
      <c r="AA18" s="195">
        <v>8.9</v>
      </c>
      <c r="AB18" s="195">
        <v>8.9</v>
      </c>
      <c r="AC18" s="195">
        <v>9.5</v>
      </c>
      <c r="AD18" s="195">
        <v>10</v>
      </c>
      <c r="AE18" s="195">
        <v>10.4</v>
      </c>
      <c r="AF18" s="196">
        <v>10.4</v>
      </c>
      <c r="AG18" s="393" t="s">
        <v>60</v>
      </c>
    </row>
    <row r="19" spans="2:33" ht="12" customHeight="1">
      <c r="B19" s="348" t="s">
        <v>105</v>
      </c>
      <c r="C19" s="349"/>
      <c r="D19" s="197">
        <v>52.9</v>
      </c>
      <c r="E19" s="197">
        <v>53.4</v>
      </c>
      <c r="F19" s="197">
        <v>54.9</v>
      </c>
      <c r="G19" s="197">
        <v>55</v>
      </c>
      <c r="H19" s="197">
        <v>55.6</v>
      </c>
      <c r="I19" s="197">
        <v>59</v>
      </c>
      <c r="J19" s="197">
        <v>60</v>
      </c>
      <c r="K19" s="197">
        <v>59.4</v>
      </c>
      <c r="L19" s="197">
        <v>57.4</v>
      </c>
      <c r="M19" s="197">
        <v>55.2</v>
      </c>
      <c r="N19" s="197">
        <v>53.5</v>
      </c>
      <c r="O19" s="197">
        <v>52.5</v>
      </c>
      <c r="P19" s="197">
        <v>54.6</v>
      </c>
      <c r="Q19" s="198">
        <v>56</v>
      </c>
      <c r="R19" s="51"/>
      <c r="S19" s="197">
        <v>15.4</v>
      </c>
      <c r="T19" s="197">
        <v>14.3</v>
      </c>
      <c r="U19" s="197">
        <v>14.1</v>
      </c>
      <c r="V19" s="197">
        <v>13</v>
      </c>
      <c r="W19" s="197">
        <v>11.5</v>
      </c>
      <c r="X19" s="197">
        <v>10.1</v>
      </c>
      <c r="Y19" s="197">
        <v>8.7</v>
      </c>
      <c r="Z19" s="197">
        <v>9.4</v>
      </c>
      <c r="AA19" s="197">
        <v>11.9</v>
      </c>
      <c r="AB19" s="197">
        <v>14</v>
      </c>
      <c r="AC19" s="197">
        <v>16.3</v>
      </c>
      <c r="AD19" s="197">
        <v>17.5</v>
      </c>
      <c r="AE19" s="197">
        <v>17.5</v>
      </c>
      <c r="AF19" s="198">
        <v>16.4</v>
      </c>
      <c r="AG19" s="395" t="s">
        <v>105</v>
      </c>
    </row>
    <row r="20" spans="2:33" ht="12" customHeight="1">
      <c r="B20" s="76" t="s">
        <v>64</v>
      </c>
      <c r="C20" s="215">
        <v>54.5</v>
      </c>
      <c r="D20" s="195">
        <v>55.4</v>
      </c>
      <c r="E20" s="195">
        <v>56.1</v>
      </c>
      <c r="F20" s="195">
        <v>57.8</v>
      </c>
      <c r="G20" s="195">
        <v>57.6</v>
      </c>
      <c r="H20" s="195">
        <v>58.3</v>
      </c>
      <c r="I20" s="195">
        <v>58.6</v>
      </c>
      <c r="J20" s="195">
        <v>58.6</v>
      </c>
      <c r="K20" s="195">
        <v>57.4</v>
      </c>
      <c r="L20" s="195">
        <v>56.8</v>
      </c>
      <c r="M20" s="195">
        <v>56.8</v>
      </c>
      <c r="N20" s="195">
        <v>56.6</v>
      </c>
      <c r="O20" s="195">
        <v>55.5</v>
      </c>
      <c r="P20" s="195">
        <v>55.7</v>
      </c>
      <c r="Q20" s="196">
        <v>56.3</v>
      </c>
      <c r="R20" s="215">
        <v>9.7</v>
      </c>
      <c r="S20" s="195">
        <v>9.3</v>
      </c>
      <c r="T20" s="195">
        <v>9</v>
      </c>
      <c r="U20" s="195">
        <v>8</v>
      </c>
      <c r="V20" s="195">
        <v>7.8</v>
      </c>
      <c r="W20" s="195">
        <v>6.9</v>
      </c>
      <c r="X20" s="195">
        <v>6.2</v>
      </c>
      <c r="Y20" s="195">
        <v>6.8</v>
      </c>
      <c r="Z20" s="195">
        <v>7.9</v>
      </c>
      <c r="AA20" s="195">
        <v>8.5</v>
      </c>
      <c r="AB20" s="195">
        <v>8.5</v>
      </c>
      <c r="AC20" s="195">
        <v>10.8</v>
      </c>
      <c r="AD20" s="195">
        <v>12.3</v>
      </c>
      <c r="AE20" s="195">
        <v>12.9</v>
      </c>
      <c r="AF20" s="196">
        <v>12.1</v>
      </c>
      <c r="AG20" s="393" t="s">
        <v>64</v>
      </c>
    </row>
    <row r="21" spans="2:33" ht="12" customHeight="1">
      <c r="B21" s="50" t="s">
        <v>46</v>
      </c>
      <c r="C21" s="51">
        <v>67.9</v>
      </c>
      <c r="D21" s="197">
        <v>68.5</v>
      </c>
      <c r="E21" s="197">
        <v>69.2</v>
      </c>
      <c r="F21" s="197">
        <v>69.4</v>
      </c>
      <c r="G21" s="197">
        <v>68.5</v>
      </c>
      <c r="H21" s="197">
        <v>69.6</v>
      </c>
      <c r="I21" s="197">
        <v>71</v>
      </c>
      <c r="J21" s="197">
        <v>70.9</v>
      </c>
      <c r="K21" s="197">
        <v>69</v>
      </c>
      <c r="L21" s="197">
        <v>68.9</v>
      </c>
      <c r="M21" s="197">
        <v>67.6</v>
      </c>
      <c r="N21" s="197">
        <v>64.6</v>
      </c>
      <c r="O21" s="197">
        <v>61.7</v>
      </c>
      <c r="P21" s="197">
        <v>62.1</v>
      </c>
      <c r="Q21" s="198">
        <v>62.7</v>
      </c>
      <c r="R21" s="51">
        <v>4</v>
      </c>
      <c r="S21" s="197">
        <v>3.4</v>
      </c>
      <c r="T21" s="197">
        <v>4.2</v>
      </c>
      <c r="U21" s="197">
        <v>4.4</v>
      </c>
      <c r="V21" s="197">
        <v>5.4</v>
      </c>
      <c r="W21" s="197">
        <v>4.7</v>
      </c>
      <c r="X21" s="197">
        <v>4</v>
      </c>
      <c r="Y21" s="197">
        <v>3.8</v>
      </c>
      <c r="Z21" s="197">
        <v>5.5</v>
      </c>
      <c r="AA21" s="197">
        <v>6.5</v>
      </c>
      <c r="AB21" s="197">
        <v>8.1</v>
      </c>
      <c r="AC21" s="197">
        <v>12.1</v>
      </c>
      <c r="AD21" s="197">
        <v>16.1</v>
      </c>
      <c r="AE21" s="197">
        <v>16.3</v>
      </c>
      <c r="AF21" s="198">
        <v>15.2</v>
      </c>
      <c r="AG21" s="395" t="s">
        <v>46</v>
      </c>
    </row>
    <row r="22" spans="2:33" ht="12" customHeight="1">
      <c r="B22" s="76" t="s">
        <v>68</v>
      </c>
      <c r="C22" s="215">
        <v>58.1</v>
      </c>
      <c r="D22" s="195">
        <v>59.6</v>
      </c>
      <c r="E22" s="195">
        <v>60.3</v>
      </c>
      <c r="F22" s="195">
        <v>60.5</v>
      </c>
      <c r="G22" s="195">
        <v>62.1</v>
      </c>
      <c r="H22" s="195">
        <v>65.9</v>
      </c>
      <c r="I22" s="195">
        <v>68.1</v>
      </c>
      <c r="J22" s="195">
        <v>68.2</v>
      </c>
      <c r="K22" s="195">
        <v>60.3</v>
      </c>
      <c r="L22" s="195">
        <v>58.5</v>
      </c>
      <c r="M22" s="195">
        <v>60.8</v>
      </c>
      <c r="N22" s="195">
        <v>63</v>
      </c>
      <c r="O22" s="195">
        <v>65</v>
      </c>
      <c r="P22" s="195">
        <v>66.3</v>
      </c>
      <c r="Q22" s="196">
        <v>68.1</v>
      </c>
      <c r="R22" s="215">
        <v>14.1</v>
      </c>
      <c r="S22" s="195">
        <v>14</v>
      </c>
      <c r="T22" s="195">
        <v>12.2</v>
      </c>
      <c r="U22" s="195">
        <v>11.9</v>
      </c>
      <c r="V22" s="195">
        <v>10.2</v>
      </c>
      <c r="W22" s="195">
        <v>7.2</v>
      </c>
      <c r="X22" s="195">
        <v>6.2</v>
      </c>
      <c r="Y22" s="195">
        <v>8</v>
      </c>
      <c r="Z22" s="195">
        <v>18</v>
      </c>
      <c r="AA22" s="195">
        <v>19.8</v>
      </c>
      <c r="AB22" s="195">
        <v>16.5</v>
      </c>
      <c r="AC22" s="195">
        <v>15.3</v>
      </c>
      <c r="AD22" s="195">
        <v>12.1</v>
      </c>
      <c r="AE22" s="195">
        <v>11.1</v>
      </c>
      <c r="AF22" s="196">
        <v>10.1</v>
      </c>
      <c r="AG22" s="393" t="s">
        <v>68</v>
      </c>
    </row>
    <row r="23" spans="2:33" ht="12" customHeight="1">
      <c r="B23" s="50" t="s">
        <v>70</v>
      </c>
      <c r="C23" s="51">
        <v>58.1</v>
      </c>
      <c r="D23" s="197">
        <v>60.6</v>
      </c>
      <c r="E23" s="197">
        <v>62.8</v>
      </c>
      <c r="F23" s="197">
        <v>61.8</v>
      </c>
      <c r="G23" s="197">
        <v>62.9</v>
      </c>
      <c r="H23" s="197">
        <v>63.6</v>
      </c>
      <c r="I23" s="197">
        <v>65</v>
      </c>
      <c r="J23" s="197">
        <v>64.4</v>
      </c>
      <c r="K23" s="197">
        <v>59.9</v>
      </c>
      <c r="L23" s="197">
        <v>57.6</v>
      </c>
      <c r="M23" s="197">
        <v>60.2</v>
      </c>
      <c r="N23" s="197">
        <v>62</v>
      </c>
      <c r="O23" s="197">
        <v>63.7</v>
      </c>
      <c r="P23" s="197">
        <v>65.7</v>
      </c>
      <c r="Q23" s="198">
        <v>67.2</v>
      </c>
      <c r="R23" s="51">
        <v>17.1</v>
      </c>
      <c r="S23" s="197">
        <v>13.2</v>
      </c>
      <c r="T23" s="197">
        <v>13</v>
      </c>
      <c r="U23" s="197">
        <v>10.8</v>
      </c>
      <c r="V23" s="197">
        <v>8.4</v>
      </c>
      <c r="W23" s="197">
        <v>5.8</v>
      </c>
      <c r="X23" s="197">
        <v>4.3</v>
      </c>
      <c r="Y23" s="197">
        <v>5.9</v>
      </c>
      <c r="Z23" s="197">
        <v>14</v>
      </c>
      <c r="AA23" s="197">
        <v>18.1</v>
      </c>
      <c r="AB23" s="197">
        <v>15.7</v>
      </c>
      <c r="AC23" s="197">
        <v>13.6</v>
      </c>
      <c r="AD23" s="197">
        <v>12</v>
      </c>
      <c r="AE23" s="197">
        <v>10.9</v>
      </c>
      <c r="AF23" s="198">
        <v>9.3</v>
      </c>
      <c r="AG23" s="395" t="s">
        <v>70</v>
      </c>
    </row>
    <row r="24" spans="2:33" ht="12" customHeight="1">
      <c r="B24" s="76" t="s">
        <v>72</v>
      </c>
      <c r="C24" s="215">
        <v>63</v>
      </c>
      <c r="D24" s="195">
        <v>63.6</v>
      </c>
      <c r="E24" s="195">
        <v>62.2</v>
      </c>
      <c r="F24" s="195">
        <v>62.5</v>
      </c>
      <c r="G24" s="195">
        <v>63.6</v>
      </c>
      <c r="H24" s="195">
        <v>63.6</v>
      </c>
      <c r="I24" s="195">
        <v>64.2</v>
      </c>
      <c r="J24" s="195">
        <v>63.4</v>
      </c>
      <c r="K24" s="195">
        <v>65.2</v>
      </c>
      <c r="L24" s="195">
        <v>65.2</v>
      </c>
      <c r="M24" s="195">
        <v>64.6</v>
      </c>
      <c r="N24" s="195">
        <v>65.8</v>
      </c>
      <c r="O24" s="195">
        <v>65.7</v>
      </c>
      <c r="P24" s="195">
        <v>66.6</v>
      </c>
      <c r="Q24" s="196">
        <v>66.1</v>
      </c>
      <c r="R24" s="215">
        <v>1.8</v>
      </c>
      <c r="S24" s="195">
        <v>2.6</v>
      </c>
      <c r="T24" s="195">
        <v>3.7</v>
      </c>
      <c r="U24" s="195">
        <v>5.1</v>
      </c>
      <c r="V24" s="195">
        <v>4.5</v>
      </c>
      <c r="W24" s="195">
        <v>4.7</v>
      </c>
      <c r="X24" s="195">
        <v>4.1</v>
      </c>
      <c r="Y24" s="195">
        <v>5.1</v>
      </c>
      <c r="Z24" s="195">
        <v>5.2</v>
      </c>
      <c r="AA24" s="195">
        <v>4.4</v>
      </c>
      <c r="AB24" s="195">
        <v>4.9</v>
      </c>
      <c r="AC24" s="195">
        <v>5.2</v>
      </c>
      <c r="AD24" s="195">
        <v>5.9</v>
      </c>
      <c r="AE24" s="195">
        <v>5.9</v>
      </c>
      <c r="AF24" s="196">
        <v>6.7</v>
      </c>
      <c r="AG24" s="393" t="s">
        <v>72</v>
      </c>
    </row>
    <row r="25" spans="2:33" ht="12" customHeight="1">
      <c r="B25" s="50" t="s">
        <v>66</v>
      </c>
      <c r="C25" s="51">
        <v>56.1</v>
      </c>
      <c r="D25" s="197">
        <v>56.2</v>
      </c>
      <c r="E25" s="197">
        <v>57</v>
      </c>
      <c r="F25" s="197">
        <v>56.6</v>
      </c>
      <c r="G25" s="197">
        <v>56.9</v>
      </c>
      <c r="H25" s="197">
        <v>57.4</v>
      </c>
      <c r="I25" s="197">
        <v>57</v>
      </c>
      <c r="J25" s="197">
        <v>56.4</v>
      </c>
      <c r="K25" s="197">
        <v>55</v>
      </c>
      <c r="L25" s="197">
        <v>54.9</v>
      </c>
      <c r="M25" s="197">
        <v>55.4</v>
      </c>
      <c r="N25" s="197">
        <v>56.7</v>
      </c>
      <c r="O25" s="197">
        <v>58.1</v>
      </c>
      <c r="P25" s="197">
        <v>61.8</v>
      </c>
      <c r="Q25" s="198">
        <v>63.9</v>
      </c>
      <c r="R25" s="51">
        <v>5.7</v>
      </c>
      <c r="S25" s="197">
        <v>5.6</v>
      </c>
      <c r="T25" s="197">
        <v>5.8</v>
      </c>
      <c r="U25" s="197">
        <v>5.9</v>
      </c>
      <c r="V25" s="197">
        <v>7.2</v>
      </c>
      <c r="W25" s="197">
        <v>7.5</v>
      </c>
      <c r="X25" s="197">
        <v>7.5</v>
      </c>
      <c r="Y25" s="197">
        <v>7.9</v>
      </c>
      <c r="Z25" s="197">
        <v>10.1</v>
      </c>
      <c r="AA25" s="197">
        <v>11.3</v>
      </c>
      <c r="AB25" s="197">
        <v>11.1</v>
      </c>
      <c r="AC25" s="197">
        <v>11.1</v>
      </c>
      <c r="AD25" s="197">
        <v>10.2</v>
      </c>
      <c r="AE25" s="197">
        <v>7.8</v>
      </c>
      <c r="AF25" s="198">
        <v>6.8</v>
      </c>
      <c r="AG25" s="395" t="s">
        <v>66</v>
      </c>
    </row>
    <row r="26" spans="2:33" ht="12" customHeight="1">
      <c r="B26" s="76" t="s">
        <v>74</v>
      </c>
      <c r="C26" s="215">
        <v>54.7</v>
      </c>
      <c r="D26" s="195">
        <v>55</v>
      </c>
      <c r="E26" s="195">
        <v>54.6</v>
      </c>
      <c r="F26" s="195">
        <v>53.4</v>
      </c>
      <c r="G26" s="195">
        <v>53.6</v>
      </c>
      <c r="H26" s="195">
        <v>53.9</v>
      </c>
      <c r="I26" s="195">
        <v>55</v>
      </c>
      <c r="J26" s="195">
        <v>55.5</v>
      </c>
      <c r="K26" s="195">
        <v>55.3</v>
      </c>
      <c r="L26" s="195">
        <v>56.2</v>
      </c>
      <c r="M26" s="195">
        <v>57.9</v>
      </c>
      <c r="N26" s="195">
        <v>59.1</v>
      </c>
      <c r="O26" s="195">
        <v>60.8</v>
      </c>
      <c r="P26" s="195">
        <v>62.4</v>
      </c>
      <c r="Q26" s="196">
        <v>63.9</v>
      </c>
      <c r="R26" s="215">
        <v>7.2</v>
      </c>
      <c r="S26" s="195">
        <v>7</v>
      </c>
      <c r="T26" s="195">
        <v>7.5</v>
      </c>
      <c r="U26" s="195">
        <v>7.4</v>
      </c>
      <c r="V26" s="195">
        <v>7</v>
      </c>
      <c r="W26" s="195">
        <v>6.8</v>
      </c>
      <c r="X26" s="195">
        <v>6.5</v>
      </c>
      <c r="Y26" s="195">
        <v>6</v>
      </c>
      <c r="Z26" s="195">
        <v>6.9</v>
      </c>
      <c r="AA26" s="195">
        <v>6.9</v>
      </c>
      <c r="AB26" s="195">
        <v>6.4</v>
      </c>
      <c r="AC26" s="195">
        <v>6.4</v>
      </c>
      <c r="AD26" s="195">
        <v>6.5</v>
      </c>
      <c r="AE26" s="195">
        <v>5.9</v>
      </c>
      <c r="AF26" s="196">
        <v>5.5</v>
      </c>
      <c r="AG26" s="393" t="s">
        <v>74</v>
      </c>
    </row>
    <row r="27" spans="2:33" ht="12" customHeight="1">
      <c r="B27" s="50" t="s">
        <v>76</v>
      </c>
      <c r="C27" s="51">
        <v>74.1</v>
      </c>
      <c r="D27" s="197">
        <v>74.5</v>
      </c>
      <c r="E27" s="197">
        <v>73.8</v>
      </c>
      <c r="F27" s="197">
        <v>73.1</v>
      </c>
      <c r="G27" s="197">
        <v>73.2</v>
      </c>
      <c r="H27" s="197">
        <v>74.3</v>
      </c>
      <c r="I27" s="197">
        <v>76</v>
      </c>
      <c r="J27" s="197">
        <v>77.2</v>
      </c>
      <c r="K27" s="197">
        <v>77</v>
      </c>
      <c r="L27" s="197">
        <v>74.7</v>
      </c>
      <c r="M27" s="197">
        <v>74.2</v>
      </c>
      <c r="N27" s="197">
        <v>74.4</v>
      </c>
      <c r="O27" s="197">
        <v>73.6</v>
      </c>
      <c r="P27" s="197">
        <v>73.1</v>
      </c>
      <c r="Q27" s="198">
        <v>74.1</v>
      </c>
      <c r="R27" s="51">
        <v>2.1</v>
      </c>
      <c r="S27" s="197">
        <v>2.6</v>
      </c>
      <c r="T27" s="197">
        <v>3.6</v>
      </c>
      <c r="U27" s="197">
        <v>4.7</v>
      </c>
      <c r="V27" s="197">
        <v>4.8</v>
      </c>
      <c r="W27" s="197">
        <v>3.9</v>
      </c>
      <c r="X27" s="197">
        <v>3.2</v>
      </c>
      <c r="Y27" s="197">
        <v>2.7</v>
      </c>
      <c r="Z27" s="197">
        <v>3.4</v>
      </c>
      <c r="AA27" s="197">
        <v>4.5</v>
      </c>
      <c r="AB27" s="197">
        <v>5</v>
      </c>
      <c r="AC27" s="197">
        <v>5.9</v>
      </c>
      <c r="AD27" s="197">
        <v>7.3</v>
      </c>
      <c r="AE27" s="197">
        <v>7.5</v>
      </c>
      <c r="AF27" s="198">
        <v>6.9</v>
      </c>
      <c r="AG27" s="395" t="s">
        <v>76</v>
      </c>
    </row>
    <row r="28" spans="2:33" ht="12" customHeight="1">
      <c r="B28" s="76" t="s">
        <v>38</v>
      </c>
      <c r="C28" s="215">
        <v>67.8</v>
      </c>
      <c r="D28" s="195">
        <v>68.1</v>
      </c>
      <c r="E28" s="195">
        <v>68.2</v>
      </c>
      <c r="F28" s="195">
        <v>65.3</v>
      </c>
      <c r="G28" s="195">
        <v>67.4</v>
      </c>
      <c r="H28" s="195">
        <v>68.6</v>
      </c>
      <c r="I28" s="195">
        <v>69.9</v>
      </c>
      <c r="J28" s="195">
        <v>70.8</v>
      </c>
      <c r="K28" s="195">
        <v>70.3</v>
      </c>
      <c r="L28" s="195">
        <v>70.8</v>
      </c>
      <c r="M28" s="195">
        <v>71.1</v>
      </c>
      <c r="N28" s="195">
        <v>71.4</v>
      </c>
      <c r="O28" s="195">
        <v>71.4</v>
      </c>
      <c r="P28" s="195">
        <v>71.1</v>
      </c>
      <c r="Q28" s="196">
        <v>71.1</v>
      </c>
      <c r="R28" s="215">
        <v>4</v>
      </c>
      <c r="S28" s="195">
        <v>4.9</v>
      </c>
      <c r="T28" s="195">
        <v>4.8</v>
      </c>
      <c r="U28" s="195">
        <v>5.9</v>
      </c>
      <c r="V28" s="195">
        <v>5.7</v>
      </c>
      <c r="W28" s="195">
        <v>5.3</v>
      </c>
      <c r="X28" s="195">
        <v>4.9</v>
      </c>
      <c r="Y28" s="195">
        <v>4.2</v>
      </c>
      <c r="Z28" s="195">
        <v>5.4</v>
      </c>
      <c r="AA28" s="195">
        <v>4.9</v>
      </c>
      <c r="AB28" s="195">
        <v>4.6</v>
      </c>
      <c r="AC28" s="195">
        <v>4.9</v>
      </c>
      <c r="AD28" s="195">
        <v>5.4</v>
      </c>
      <c r="AE28" s="195">
        <v>5.7</v>
      </c>
      <c r="AF28" s="196">
        <v>5.8</v>
      </c>
      <c r="AG28" s="393" t="s">
        <v>38</v>
      </c>
    </row>
    <row r="29" spans="2:33" ht="12" customHeight="1">
      <c r="B29" s="348" t="s">
        <v>77</v>
      </c>
      <c r="C29" s="51">
        <v>53.7</v>
      </c>
      <c r="D29" s="197">
        <v>51.7</v>
      </c>
      <c r="E29" s="197">
        <v>51.4</v>
      </c>
      <c r="F29" s="197">
        <v>51.4</v>
      </c>
      <c r="G29" s="197">
        <v>52.8</v>
      </c>
      <c r="H29" s="197">
        <v>54.5</v>
      </c>
      <c r="I29" s="197">
        <v>57</v>
      </c>
      <c r="J29" s="197">
        <v>59.2</v>
      </c>
      <c r="K29" s="197">
        <v>59.3</v>
      </c>
      <c r="L29" s="197">
        <v>58.9</v>
      </c>
      <c r="M29" s="197">
        <v>59.3</v>
      </c>
      <c r="N29" s="197">
        <v>59.7</v>
      </c>
      <c r="O29" s="197">
        <v>60</v>
      </c>
      <c r="P29" s="197">
        <v>61.7</v>
      </c>
      <c r="Q29" s="198">
        <v>62.9</v>
      </c>
      <c r="R29" s="51">
        <v>18.7</v>
      </c>
      <c r="S29" s="197">
        <v>20.2</v>
      </c>
      <c r="T29" s="197">
        <v>19.7</v>
      </c>
      <c r="U29" s="197">
        <v>19.4</v>
      </c>
      <c r="V29" s="197">
        <v>18</v>
      </c>
      <c r="W29" s="197">
        <v>14</v>
      </c>
      <c r="X29" s="197">
        <v>9.7</v>
      </c>
      <c r="Y29" s="197">
        <v>7.2</v>
      </c>
      <c r="Z29" s="197">
        <v>8.3</v>
      </c>
      <c r="AA29" s="197">
        <v>9.7</v>
      </c>
      <c r="AB29" s="197">
        <v>9.8</v>
      </c>
      <c r="AC29" s="197">
        <v>10.2</v>
      </c>
      <c r="AD29" s="197">
        <v>10.5</v>
      </c>
      <c r="AE29" s="197">
        <v>9.1</v>
      </c>
      <c r="AF29" s="198">
        <v>7.6</v>
      </c>
      <c r="AG29" s="395" t="s">
        <v>77</v>
      </c>
    </row>
    <row r="30" spans="2:33" ht="12" customHeight="1">
      <c r="B30" s="76" t="s">
        <v>79</v>
      </c>
      <c r="C30" s="215">
        <v>68.9</v>
      </c>
      <c r="D30" s="195">
        <v>69.1</v>
      </c>
      <c r="E30" s="195">
        <v>68.1</v>
      </c>
      <c r="F30" s="195">
        <v>67.8</v>
      </c>
      <c r="G30" s="195">
        <v>67.3</v>
      </c>
      <c r="H30" s="195">
        <v>67.6</v>
      </c>
      <c r="I30" s="195">
        <v>67.6</v>
      </c>
      <c r="J30" s="195">
        <v>68</v>
      </c>
      <c r="K30" s="195">
        <v>66.1</v>
      </c>
      <c r="L30" s="195">
        <v>65.3</v>
      </c>
      <c r="M30" s="195">
        <v>63.8</v>
      </c>
      <c r="N30" s="195">
        <v>61.4</v>
      </c>
      <c r="O30" s="195">
        <v>60.6</v>
      </c>
      <c r="P30" s="195">
        <v>62.6</v>
      </c>
      <c r="Q30" s="196">
        <v>63.9</v>
      </c>
      <c r="R30" s="215">
        <v>4.1</v>
      </c>
      <c r="S30" s="195">
        <v>4.8</v>
      </c>
      <c r="T30" s="195">
        <v>6.5</v>
      </c>
      <c r="U30" s="195">
        <v>6.7</v>
      </c>
      <c r="V30" s="195">
        <v>8</v>
      </c>
      <c r="W30" s="195">
        <v>8.1</v>
      </c>
      <c r="X30" s="195">
        <v>8.5</v>
      </c>
      <c r="Y30" s="195">
        <v>8</v>
      </c>
      <c r="Z30" s="195">
        <v>10</v>
      </c>
      <c r="AA30" s="195">
        <v>11.4</v>
      </c>
      <c r="AB30" s="195">
        <v>13.3</v>
      </c>
      <c r="AC30" s="195">
        <v>16.3</v>
      </c>
      <c r="AD30" s="195">
        <v>17</v>
      </c>
      <c r="AE30" s="195">
        <v>14.5</v>
      </c>
      <c r="AF30" s="196">
        <v>12.9</v>
      </c>
      <c r="AG30" s="393" t="s">
        <v>79</v>
      </c>
    </row>
    <row r="31" spans="2:33" ht="12" customHeight="1">
      <c r="B31" s="50" t="s">
        <v>81</v>
      </c>
      <c r="C31" s="51">
        <v>63.3</v>
      </c>
      <c r="D31" s="197">
        <v>58.6</v>
      </c>
      <c r="E31" s="197">
        <v>58.7</v>
      </c>
      <c r="F31" s="197">
        <v>58.7</v>
      </c>
      <c r="G31" s="197">
        <v>57.6</v>
      </c>
      <c r="H31" s="197">
        <v>58.8</v>
      </c>
      <c r="I31" s="197">
        <v>58.8</v>
      </c>
      <c r="J31" s="197">
        <v>59</v>
      </c>
      <c r="K31" s="197">
        <v>58.6</v>
      </c>
      <c r="L31" s="197">
        <v>60.2</v>
      </c>
      <c r="M31" s="197">
        <v>59.3</v>
      </c>
      <c r="N31" s="197">
        <v>60.2</v>
      </c>
      <c r="O31" s="197">
        <v>60.1</v>
      </c>
      <c r="P31" s="197">
        <v>61</v>
      </c>
      <c r="Q31" s="198">
        <v>61.4</v>
      </c>
      <c r="R31" s="51">
        <v>7.3</v>
      </c>
      <c r="S31" s="197">
        <v>8.8</v>
      </c>
      <c r="T31" s="197">
        <v>7.4</v>
      </c>
      <c r="U31" s="197">
        <v>8.1</v>
      </c>
      <c r="V31" s="197">
        <v>7.5</v>
      </c>
      <c r="W31" s="197">
        <v>7.6</v>
      </c>
      <c r="X31" s="197">
        <v>6.8</v>
      </c>
      <c r="Y31" s="197">
        <v>6.1</v>
      </c>
      <c r="Z31" s="197">
        <v>7.2</v>
      </c>
      <c r="AA31" s="197">
        <v>7.3</v>
      </c>
      <c r="AB31" s="197">
        <v>7.5</v>
      </c>
      <c r="AC31" s="197">
        <v>7.1</v>
      </c>
      <c r="AD31" s="197">
        <v>7.4</v>
      </c>
      <c r="AE31" s="197">
        <v>7.1</v>
      </c>
      <c r="AF31" s="198">
        <v>7</v>
      </c>
      <c r="AG31" s="395" t="s">
        <v>81</v>
      </c>
    </row>
    <row r="32" spans="2:33" ht="12" customHeight="1">
      <c r="B32" s="76" t="s">
        <v>83</v>
      </c>
      <c r="C32" s="215">
        <v>63.6</v>
      </c>
      <c r="D32" s="195">
        <v>64.3</v>
      </c>
      <c r="E32" s="195">
        <v>62.5</v>
      </c>
      <c r="F32" s="195">
        <v>65.6</v>
      </c>
      <c r="G32" s="195">
        <v>66</v>
      </c>
      <c r="H32" s="195">
        <v>66.6</v>
      </c>
      <c r="I32" s="195">
        <v>67.8</v>
      </c>
      <c r="J32" s="195">
        <v>68.6</v>
      </c>
      <c r="K32" s="195">
        <v>67.5</v>
      </c>
      <c r="L32" s="195">
        <v>66.2</v>
      </c>
      <c r="M32" s="195">
        <v>64.4</v>
      </c>
      <c r="N32" s="195">
        <v>64.1</v>
      </c>
      <c r="O32" s="195">
        <v>63.3</v>
      </c>
      <c r="P32" s="195">
        <v>63.9</v>
      </c>
      <c r="Q32" s="196">
        <v>65.2</v>
      </c>
      <c r="R32" s="215">
        <v>5.8</v>
      </c>
      <c r="S32" s="195">
        <v>6.1</v>
      </c>
      <c r="T32" s="195">
        <v>6.6</v>
      </c>
      <c r="U32" s="195">
        <v>6.1</v>
      </c>
      <c r="V32" s="195">
        <v>6.7</v>
      </c>
      <c r="W32" s="195">
        <v>6.1</v>
      </c>
      <c r="X32" s="195">
        <v>5</v>
      </c>
      <c r="Y32" s="195">
        <v>4.5</v>
      </c>
      <c r="Z32" s="195">
        <v>6</v>
      </c>
      <c r="AA32" s="195">
        <v>7.4</v>
      </c>
      <c r="AB32" s="195">
        <v>8.3</v>
      </c>
      <c r="AC32" s="195">
        <v>9</v>
      </c>
      <c r="AD32" s="195">
        <v>10.3</v>
      </c>
      <c r="AE32" s="195">
        <v>9.9</v>
      </c>
      <c r="AF32" s="196">
        <v>9.1</v>
      </c>
      <c r="AG32" s="393" t="s">
        <v>83</v>
      </c>
    </row>
    <row r="33" spans="2:33" ht="12" customHeight="1">
      <c r="B33" s="50" t="s">
        <v>87</v>
      </c>
      <c r="C33" s="51">
        <v>56.7</v>
      </c>
      <c r="D33" s="197">
        <v>56.5</v>
      </c>
      <c r="E33" s="197">
        <v>57.9</v>
      </c>
      <c r="F33" s="197">
        <v>56.7</v>
      </c>
      <c r="G33" s="197">
        <v>57.7</v>
      </c>
      <c r="H33" s="197">
        <v>59.4</v>
      </c>
      <c r="I33" s="197">
        <v>60.7</v>
      </c>
      <c r="J33" s="197">
        <v>62.3</v>
      </c>
      <c r="K33" s="197">
        <v>60.2</v>
      </c>
      <c r="L33" s="197">
        <v>58.8</v>
      </c>
      <c r="M33" s="197">
        <v>59.3</v>
      </c>
      <c r="N33" s="197">
        <v>59.7</v>
      </c>
      <c r="O33" s="197">
        <v>59.9</v>
      </c>
      <c r="P33" s="197">
        <v>61</v>
      </c>
      <c r="Q33" s="198">
        <v>62.7</v>
      </c>
      <c r="R33" s="51">
        <v>19.4</v>
      </c>
      <c r="S33" s="197">
        <v>18.7</v>
      </c>
      <c r="T33" s="197">
        <v>17.2</v>
      </c>
      <c r="U33" s="197">
        <v>18.6</v>
      </c>
      <c r="V33" s="197">
        <v>16.3</v>
      </c>
      <c r="W33" s="197">
        <v>13.4</v>
      </c>
      <c r="X33" s="197">
        <v>11.2</v>
      </c>
      <c r="Y33" s="197">
        <v>9.5</v>
      </c>
      <c r="Z33" s="197">
        <v>12.1</v>
      </c>
      <c r="AA33" s="197">
        <v>14.4</v>
      </c>
      <c r="AB33" s="197">
        <v>13.7</v>
      </c>
      <c r="AC33" s="197">
        <v>14</v>
      </c>
      <c r="AD33" s="197">
        <v>14.3</v>
      </c>
      <c r="AE33" s="197">
        <v>13.2</v>
      </c>
      <c r="AF33" s="198">
        <v>11.5</v>
      </c>
      <c r="AG33" s="395" t="s">
        <v>87</v>
      </c>
    </row>
    <row r="34" spans="2:33" ht="12" customHeight="1">
      <c r="B34" s="76" t="s">
        <v>62</v>
      </c>
      <c r="C34" s="215">
        <v>69.1</v>
      </c>
      <c r="D34" s="195">
        <v>69.1</v>
      </c>
      <c r="E34" s="195">
        <v>68.7</v>
      </c>
      <c r="F34" s="195">
        <v>68.3</v>
      </c>
      <c r="G34" s="195">
        <v>68.4</v>
      </c>
      <c r="H34" s="195">
        <v>69.3</v>
      </c>
      <c r="I34" s="195">
        <v>70.3</v>
      </c>
      <c r="J34" s="195">
        <v>71.1</v>
      </c>
      <c r="K34" s="195">
        <v>68.7</v>
      </c>
      <c r="L34" s="195">
        <v>68.1</v>
      </c>
      <c r="M34" s="195">
        <v>69</v>
      </c>
      <c r="N34" s="195">
        <v>69.4</v>
      </c>
      <c r="O34" s="195">
        <v>68.9</v>
      </c>
      <c r="P34" s="195">
        <v>68.7</v>
      </c>
      <c r="Q34" s="196">
        <v>68.5</v>
      </c>
      <c r="R34" s="215">
        <v>10.4</v>
      </c>
      <c r="S34" s="195">
        <v>10.5</v>
      </c>
      <c r="T34" s="195">
        <v>10.5</v>
      </c>
      <c r="U34" s="195">
        <v>10.4</v>
      </c>
      <c r="V34" s="195">
        <v>8.5</v>
      </c>
      <c r="W34" s="195">
        <v>7.8</v>
      </c>
      <c r="X34" s="195">
        <v>6.9</v>
      </c>
      <c r="Y34" s="195">
        <v>6.4</v>
      </c>
      <c r="Z34" s="195">
        <v>8.4</v>
      </c>
      <c r="AA34" s="195">
        <v>8.5</v>
      </c>
      <c r="AB34" s="195">
        <v>7.9</v>
      </c>
      <c r="AC34" s="195">
        <v>7.8</v>
      </c>
      <c r="AD34" s="195">
        <v>8.3</v>
      </c>
      <c r="AE34" s="195">
        <v>8.8</v>
      </c>
      <c r="AF34" s="196">
        <v>9.6</v>
      </c>
      <c r="AG34" s="393" t="s">
        <v>62</v>
      </c>
    </row>
    <row r="35" spans="2:33" ht="12" customHeight="1">
      <c r="B35" s="50" t="s">
        <v>85</v>
      </c>
      <c r="C35" s="51">
        <v>74.4</v>
      </c>
      <c r="D35" s="197">
        <v>74</v>
      </c>
      <c r="E35" s="197">
        <v>73.6</v>
      </c>
      <c r="F35" s="197">
        <v>72.4</v>
      </c>
      <c r="G35" s="197">
        <v>72.5</v>
      </c>
      <c r="H35" s="197">
        <v>73.1</v>
      </c>
      <c r="I35" s="197">
        <v>74.2</v>
      </c>
      <c r="J35" s="197">
        <v>74.3</v>
      </c>
      <c r="K35" s="197">
        <v>72.2</v>
      </c>
      <c r="L35" s="197">
        <v>72.1</v>
      </c>
      <c r="M35" s="197">
        <v>73.6</v>
      </c>
      <c r="N35" s="197">
        <v>73.8</v>
      </c>
      <c r="O35" s="197">
        <v>74.4</v>
      </c>
      <c r="P35" s="197">
        <v>74.9</v>
      </c>
      <c r="Q35" s="198">
        <v>75.5</v>
      </c>
      <c r="R35" s="51">
        <v>4.8</v>
      </c>
      <c r="S35" s="197">
        <v>5</v>
      </c>
      <c r="T35" s="197">
        <v>5.6</v>
      </c>
      <c r="U35" s="197">
        <v>6.8</v>
      </c>
      <c r="V35" s="197">
        <v>7.9</v>
      </c>
      <c r="W35" s="197">
        <v>7.1</v>
      </c>
      <c r="X35" s="197">
        <v>6.2</v>
      </c>
      <c r="Y35" s="197">
        <v>6.3</v>
      </c>
      <c r="Z35" s="197">
        <v>8.5</v>
      </c>
      <c r="AA35" s="197">
        <v>8.8</v>
      </c>
      <c r="AB35" s="197">
        <v>8</v>
      </c>
      <c r="AC35" s="197">
        <v>8.1</v>
      </c>
      <c r="AD35" s="197">
        <v>8.2</v>
      </c>
      <c r="AE35" s="197">
        <v>8.1</v>
      </c>
      <c r="AF35" s="198">
        <v>7.6</v>
      </c>
      <c r="AG35" s="395" t="s">
        <v>85</v>
      </c>
    </row>
    <row r="36" spans="2:33" ht="12" customHeight="1">
      <c r="B36" s="76" t="s">
        <v>89</v>
      </c>
      <c r="C36" s="215">
        <v>71.3</v>
      </c>
      <c r="D36" s="195">
        <v>71.2</v>
      </c>
      <c r="E36" s="195">
        <v>71.4</v>
      </c>
      <c r="F36" s="195">
        <v>71.6</v>
      </c>
      <c r="G36" s="195">
        <v>71.8</v>
      </c>
      <c r="H36" s="195">
        <v>71.6</v>
      </c>
      <c r="I36" s="195">
        <v>71.5</v>
      </c>
      <c r="J36" s="195">
        <v>71.5</v>
      </c>
      <c r="K36" s="195">
        <v>69.9</v>
      </c>
      <c r="L36" s="195">
        <v>69.4</v>
      </c>
      <c r="M36" s="195">
        <v>69.3</v>
      </c>
      <c r="N36" s="195">
        <v>69.9</v>
      </c>
      <c r="O36" s="195">
        <v>70.5</v>
      </c>
      <c r="P36" s="195">
        <v>71.9</v>
      </c>
      <c r="Q36" s="196">
        <v>72.7</v>
      </c>
      <c r="R36" s="215">
        <v>4.7</v>
      </c>
      <c r="S36" s="195">
        <v>5.1</v>
      </c>
      <c r="T36" s="195">
        <v>4.9</v>
      </c>
      <c r="U36" s="195">
        <v>4.6</v>
      </c>
      <c r="V36" s="195">
        <v>4.8</v>
      </c>
      <c r="W36" s="195">
        <v>5.4</v>
      </c>
      <c r="X36" s="195">
        <v>5.3</v>
      </c>
      <c r="Y36" s="195">
        <v>5.7</v>
      </c>
      <c r="Z36" s="195">
        <v>7.7</v>
      </c>
      <c r="AA36" s="195">
        <v>7.9</v>
      </c>
      <c r="AB36" s="195">
        <v>8.2</v>
      </c>
      <c r="AC36" s="195">
        <v>8.1</v>
      </c>
      <c r="AD36" s="195">
        <v>7.7</v>
      </c>
      <c r="AE36" s="195">
        <v>6.3</v>
      </c>
      <c r="AF36" s="196">
        <v>5.4</v>
      </c>
      <c r="AG36" s="393" t="s">
        <v>89</v>
      </c>
    </row>
    <row r="37" spans="2:33" ht="12" customHeight="1">
      <c r="B37" s="356" t="s">
        <v>253</v>
      </c>
      <c r="C37" s="214"/>
      <c r="D37" s="193"/>
      <c r="E37" s="193"/>
      <c r="F37" s="193"/>
      <c r="G37" s="193"/>
      <c r="H37" s="193"/>
      <c r="I37" s="193">
        <v>56.6</v>
      </c>
      <c r="J37" s="193">
        <v>53.9</v>
      </c>
      <c r="K37" s="193">
        <v>53.5</v>
      </c>
      <c r="L37" s="193">
        <v>53.5</v>
      </c>
      <c r="M37" s="193">
        <v>58.7</v>
      </c>
      <c r="N37" s="193">
        <v>55.915855193269515</v>
      </c>
      <c r="O37" s="193">
        <v>49.86388503286131</v>
      </c>
      <c r="P37" s="193">
        <v>50.52051127436103</v>
      </c>
      <c r="Q37" s="194">
        <v>52.9</v>
      </c>
      <c r="R37" s="214">
        <v>16.4</v>
      </c>
      <c r="S37" s="193">
        <v>15.8</v>
      </c>
      <c r="T37" s="193">
        <v>15</v>
      </c>
      <c r="U37" s="193">
        <v>14.4</v>
      </c>
      <c r="V37" s="193">
        <v>14.1</v>
      </c>
      <c r="W37" s="193">
        <v>13.8</v>
      </c>
      <c r="X37" s="193">
        <v>13.5</v>
      </c>
      <c r="Y37" s="193">
        <v>13.2</v>
      </c>
      <c r="Z37" s="193">
        <v>13.8</v>
      </c>
      <c r="AA37" s="193">
        <v>14.2</v>
      </c>
      <c r="AB37" s="193">
        <v>14.3</v>
      </c>
      <c r="AC37" s="193">
        <v>13.8</v>
      </c>
      <c r="AD37" s="193">
        <v>16.4</v>
      </c>
      <c r="AE37" s="193">
        <v>17.9</v>
      </c>
      <c r="AF37" s="194">
        <v>17.5</v>
      </c>
      <c r="AG37" s="397" t="s">
        <v>267</v>
      </c>
    </row>
    <row r="38" spans="2:33" ht="12" customHeight="1">
      <c r="B38" s="76" t="s">
        <v>221</v>
      </c>
      <c r="C38" s="215"/>
      <c r="D38" s="195"/>
      <c r="E38" s="195"/>
      <c r="F38" s="195"/>
      <c r="G38" s="195"/>
      <c r="H38" s="195"/>
      <c r="I38" s="195">
        <v>49.2</v>
      </c>
      <c r="J38" s="195">
        <v>50.8</v>
      </c>
      <c r="K38" s="195">
        <v>48.8</v>
      </c>
      <c r="L38" s="195">
        <v>47.6</v>
      </c>
      <c r="M38" s="195">
        <v>45.9</v>
      </c>
      <c r="N38" s="195">
        <v>47</v>
      </c>
      <c r="O38" s="195">
        <v>47.4</v>
      </c>
      <c r="P38" s="195">
        <v>50.4</v>
      </c>
      <c r="Q38" s="196">
        <v>51.4</v>
      </c>
      <c r="R38" s="215"/>
      <c r="S38" s="195"/>
      <c r="T38" s="195"/>
      <c r="U38" s="195">
        <v>27.7</v>
      </c>
      <c r="V38" s="195">
        <v>30.3</v>
      </c>
      <c r="W38" s="195">
        <v>29.6</v>
      </c>
      <c r="X38" s="195">
        <v>19.4</v>
      </c>
      <c r="Y38" s="195">
        <v>16.8</v>
      </c>
      <c r="Z38" s="195">
        <v>19.1</v>
      </c>
      <c r="AA38" s="195">
        <v>19.7</v>
      </c>
      <c r="AB38" s="195">
        <v>19.7</v>
      </c>
      <c r="AC38" s="195">
        <v>19.7</v>
      </c>
      <c r="AD38" s="195">
        <v>19.5</v>
      </c>
      <c r="AE38" s="195">
        <v>18</v>
      </c>
      <c r="AF38" s="196">
        <v>17.6</v>
      </c>
      <c r="AG38" s="393" t="s">
        <v>221</v>
      </c>
    </row>
    <row r="39" spans="2:33" ht="12" customHeight="1">
      <c r="B39" s="50" t="s">
        <v>107</v>
      </c>
      <c r="C39" s="51">
        <v>38.6</v>
      </c>
      <c r="D39" s="197">
        <v>35.8</v>
      </c>
      <c r="E39" s="197">
        <v>34.5</v>
      </c>
      <c r="F39" s="197">
        <v>32.8</v>
      </c>
      <c r="G39" s="402">
        <v>33.9</v>
      </c>
      <c r="H39" s="197">
        <v>39.6</v>
      </c>
      <c r="I39" s="197">
        <v>40.7</v>
      </c>
      <c r="J39" s="197">
        <v>41.9</v>
      </c>
      <c r="K39" s="197">
        <v>43.3</v>
      </c>
      <c r="L39" s="197">
        <v>43.5</v>
      </c>
      <c r="M39" s="197">
        <v>43.9</v>
      </c>
      <c r="N39" s="197">
        <v>44</v>
      </c>
      <c r="O39" s="197">
        <v>46</v>
      </c>
      <c r="P39" s="197">
        <v>46.9</v>
      </c>
      <c r="Q39" s="198">
        <v>47.8</v>
      </c>
      <c r="R39" s="51">
        <v>30.5</v>
      </c>
      <c r="S39" s="197">
        <v>31.9</v>
      </c>
      <c r="T39" s="197">
        <v>36.7</v>
      </c>
      <c r="U39" s="197">
        <v>37.2</v>
      </c>
      <c r="V39" s="197">
        <v>37.3</v>
      </c>
      <c r="W39" s="488">
        <v>36.3</v>
      </c>
      <c r="X39" s="197">
        <v>35.2</v>
      </c>
      <c r="Y39" s="197">
        <v>34</v>
      </c>
      <c r="Z39" s="197">
        <v>32.3</v>
      </c>
      <c r="AA39" s="197">
        <v>32.2</v>
      </c>
      <c r="AB39" s="197">
        <v>31.6</v>
      </c>
      <c r="AC39" s="197">
        <v>31.2</v>
      </c>
      <c r="AD39" s="197">
        <v>29.1</v>
      </c>
      <c r="AE39" s="197">
        <v>28.1</v>
      </c>
      <c r="AF39" s="198">
        <v>26.3</v>
      </c>
      <c r="AG39" s="395" t="s">
        <v>107</v>
      </c>
    </row>
    <row r="40" spans="2:33" ht="12" customHeight="1">
      <c r="B40" s="406" t="s">
        <v>241</v>
      </c>
      <c r="C40" s="407"/>
      <c r="D40" s="408"/>
      <c r="E40" s="408"/>
      <c r="F40" s="408">
        <v>58.442113893730266</v>
      </c>
      <c r="G40" s="408">
        <v>54.64145469027811</v>
      </c>
      <c r="H40" s="408">
        <v>52.81250156821615</v>
      </c>
      <c r="I40" s="407">
        <v>53.4125297428959</v>
      </c>
      <c r="J40" s="408">
        <v>56.867369656442094</v>
      </c>
      <c r="K40" s="408">
        <v>52.7795196095284</v>
      </c>
      <c r="L40" s="408">
        <v>48.36959538914208</v>
      </c>
      <c r="M40" s="408">
        <v>45.447714451989924</v>
      </c>
      <c r="N40" s="408">
        <v>45.180069343700694</v>
      </c>
      <c r="O40" s="408">
        <v>47.29492859611829</v>
      </c>
      <c r="P40" s="489">
        <v>50.7</v>
      </c>
      <c r="Q40" s="409">
        <v>52</v>
      </c>
      <c r="R40" s="407">
        <v>12.2</v>
      </c>
      <c r="S40" s="408">
        <v>13.3</v>
      </c>
      <c r="T40" s="408">
        <v>14.6</v>
      </c>
      <c r="U40" s="408">
        <v>18.5</v>
      </c>
      <c r="V40" s="408">
        <v>20.8</v>
      </c>
      <c r="W40" s="408">
        <v>20.9</v>
      </c>
      <c r="X40" s="407">
        <v>18.1</v>
      </c>
      <c r="Y40" s="408">
        <v>13.6</v>
      </c>
      <c r="Z40" s="408">
        <v>16.1</v>
      </c>
      <c r="AA40" s="408">
        <v>19.2</v>
      </c>
      <c r="AB40" s="408">
        <v>23</v>
      </c>
      <c r="AC40" s="408">
        <v>23.9</v>
      </c>
      <c r="AD40" s="408">
        <v>22.1</v>
      </c>
      <c r="AE40" s="489">
        <v>19.9</v>
      </c>
      <c r="AF40" s="409">
        <v>18.2</v>
      </c>
      <c r="AG40" s="410" t="s">
        <v>241</v>
      </c>
    </row>
    <row r="41" spans="2:33" ht="12" customHeight="1">
      <c r="B41" s="52" t="s">
        <v>108</v>
      </c>
      <c r="C41" s="403">
        <v>47.8</v>
      </c>
      <c r="D41" s="404">
        <v>46.9</v>
      </c>
      <c r="E41" s="404">
        <v>45.8</v>
      </c>
      <c r="F41" s="404">
        <v>46.1</v>
      </c>
      <c r="G41" s="405">
        <v>46</v>
      </c>
      <c r="H41" s="404">
        <v>44.6</v>
      </c>
      <c r="I41" s="404">
        <v>44.6</v>
      </c>
      <c r="J41" s="404">
        <v>44.9</v>
      </c>
      <c r="K41" s="404">
        <v>44.3</v>
      </c>
      <c r="L41" s="404">
        <v>46.3</v>
      </c>
      <c r="M41" s="404">
        <v>48.4</v>
      </c>
      <c r="N41" s="404">
        <v>48.9</v>
      </c>
      <c r="O41" s="404">
        <v>49.5</v>
      </c>
      <c r="P41" s="404">
        <v>49.5</v>
      </c>
      <c r="Q41" s="400">
        <v>50.2</v>
      </c>
      <c r="R41" s="216">
        <v>6.8</v>
      </c>
      <c r="S41" s="404">
        <v>8.9</v>
      </c>
      <c r="T41" s="404">
        <v>9.3</v>
      </c>
      <c r="U41" s="404">
        <v>9</v>
      </c>
      <c r="V41" s="405">
        <v>9.5</v>
      </c>
      <c r="W41" s="404">
        <v>8.9</v>
      </c>
      <c r="X41" s="404">
        <v>9.1</v>
      </c>
      <c r="Y41" s="404">
        <v>9.9</v>
      </c>
      <c r="Z41" s="404">
        <v>12.8</v>
      </c>
      <c r="AA41" s="404">
        <v>10.9</v>
      </c>
      <c r="AB41" s="404">
        <v>9</v>
      </c>
      <c r="AC41" s="404">
        <v>8.3</v>
      </c>
      <c r="AD41" s="404">
        <v>8.9</v>
      </c>
      <c r="AE41" s="404">
        <v>10.1</v>
      </c>
      <c r="AF41" s="400">
        <v>10.4</v>
      </c>
      <c r="AG41" s="398" t="s">
        <v>108</v>
      </c>
    </row>
    <row r="42" spans="2:33" ht="12" customHeight="1">
      <c r="B42" s="76" t="s">
        <v>92</v>
      </c>
      <c r="C42" s="215">
        <v>86.9</v>
      </c>
      <c r="D42" s="195">
        <v>85</v>
      </c>
      <c r="E42" s="195">
        <v>84.3</v>
      </c>
      <c r="F42" s="195">
        <v>83.2</v>
      </c>
      <c r="G42" s="195">
        <v>83.8</v>
      </c>
      <c r="H42" s="195">
        <v>84.6</v>
      </c>
      <c r="I42" s="195">
        <v>85.1</v>
      </c>
      <c r="J42" s="195">
        <v>83.6</v>
      </c>
      <c r="K42" s="195">
        <v>78.3</v>
      </c>
      <c r="L42" s="195">
        <v>78.2</v>
      </c>
      <c r="M42" s="195">
        <v>78.5</v>
      </c>
      <c r="N42" s="195">
        <v>79.7</v>
      </c>
      <c r="O42" s="195">
        <v>81.1</v>
      </c>
      <c r="P42" s="195">
        <v>82.9</v>
      </c>
      <c r="Q42" s="196">
        <v>84.7</v>
      </c>
      <c r="R42" s="215">
        <v>1.9</v>
      </c>
      <c r="S42" s="195">
        <v>3</v>
      </c>
      <c r="T42" s="195">
        <v>4.1</v>
      </c>
      <c r="U42" s="195">
        <v>4.1</v>
      </c>
      <c r="V42" s="195">
        <v>2.6</v>
      </c>
      <c r="W42" s="195">
        <v>2.9</v>
      </c>
      <c r="X42" s="195">
        <v>2.3</v>
      </c>
      <c r="Y42" s="195">
        <v>3</v>
      </c>
      <c r="Z42" s="195">
        <v>7.4</v>
      </c>
      <c r="AA42" s="195">
        <v>7.7</v>
      </c>
      <c r="AB42" s="195">
        <v>7.1</v>
      </c>
      <c r="AC42" s="195">
        <v>6.1</v>
      </c>
      <c r="AD42" s="195">
        <v>5.5</v>
      </c>
      <c r="AE42" s="195">
        <v>5.1</v>
      </c>
      <c r="AF42" s="196">
        <v>4.2</v>
      </c>
      <c r="AG42" s="393" t="s">
        <v>92</v>
      </c>
    </row>
    <row r="43" spans="2:33" ht="12" customHeight="1">
      <c r="B43" s="50" t="s">
        <v>99</v>
      </c>
      <c r="C43" s="51">
        <v>77.5</v>
      </c>
      <c r="D43" s="197">
        <v>77.3</v>
      </c>
      <c r="E43" s="197">
        <v>75.6</v>
      </c>
      <c r="F43" s="197">
        <v>75.3</v>
      </c>
      <c r="G43" s="197">
        <v>74.8</v>
      </c>
      <c r="H43" s="197">
        <v>75.4</v>
      </c>
      <c r="I43" s="197">
        <v>76.8</v>
      </c>
      <c r="J43" s="197">
        <v>78</v>
      </c>
      <c r="K43" s="197">
        <v>76.4</v>
      </c>
      <c r="L43" s="197">
        <v>75.3</v>
      </c>
      <c r="M43" s="197">
        <v>75.3</v>
      </c>
      <c r="N43" s="197">
        <v>75.7</v>
      </c>
      <c r="O43" s="197">
        <v>75.4</v>
      </c>
      <c r="P43" s="197">
        <v>75.2</v>
      </c>
      <c r="Q43" s="198">
        <v>74.8</v>
      </c>
      <c r="R43" s="51">
        <v>3.7</v>
      </c>
      <c r="S43" s="197">
        <v>4.1</v>
      </c>
      <c r="T43" s="197">
        <v>4.3</v>
      </c>
      <c r="U43" s="197">
        <v>4.3</v>
      </c>
      <c r="V43" s="197">
        <v>4.4</v>
      </c>
      <c r="W43" s="197">
        <v>3.4</v>
      </c>
      <c r="X43" s="197">
        <v>2.5</v>
      </c>
      <c r="Y43" s="197">
        <v>2.6</v>
      </c>
      <c r="Z43" s="197">
        <v>3.2</v>
      </c>
      <c r="AA43" s="197">
        <v>3.6</v>
      </c>
      <c r="AB43" s="197">
        <v>3.3</v>
      </c>
      <c r="AC43" s="197">
        <v>3.2</v>
      </c>
      <c r="AD43" s="197">
        <v>3.5</v>
      </c>
      <c r="AE43" s="197">
        <v>3.6</v>
      </c>
      <c r="AF43" s="198">
        <v>4.4</v>
      </c>
      <c r="AG43" s="395" t="s">
        <v>99</v>
      </c>
    </row>
    <row r="44" spans="2:33" ht="12" customHeight="1">
      <c r="B44" s="76" t="s">
        <v>102</v>
      </c>
      <c r="C44" s="215">
        <v>79.1</v>
      </c>
      <c r="D44" s="195">
        <v>78.9</v>
      </c>
      <c r="E44" s="195">
        <v>77.9</v>
      </c>
      <c r="F44" s="195">
        <v>77.4</v>
      </c>
      <c r="G44" s="195">
        <v>77.2</v>
      </c>
      <c r="H44" s="195">
        <v>77.9</v>
      </c>
      <c r="I44" s="195">
        <v>78.6</v>
      </c>
      <c r="J44" s="195">
        <v>79.5</v>
      </c>
      <c r="K44" s="195">
        <v>79</v>
      </c>
      <c r="L44" s="195">
        <v>78.6</v>
      </c>
      <c r="M44" s="195">
        <v>79.3</v>
      </c>
      <c r="N44" s="195">
        <v>79.4</v>
      </c>
      <c r="O44" s="195">
        <v>79.6</v>
      </c>
      <c r="P44" s="195">
        <v>79.8</v>
      </c>
      <c r="Q44" s="196">
        <v>80.2</v>
      </c>
      <c r="R44" s="215">
        <v>2.5</v>
      </c>
      <c r="S44" s="195">
        <v>3</v>
      </c>
      <c r="T44" s="195">
        <v>4.2</v>
      </c>
      <c r="U44" s="195">
        <v>4.4</v>
      </c>
      <c r="V44" s="195">
        <v>4.5</v>
      </c>
      <c r="W44" s="195">
        <v>4.1</v>
      </c>
      <c r="X44" s="195">
        <v>3.7</v>
      </c>
      <c r="Y44" s="195">
        <v>3.4</v>
      </c>
      <c r="Z44" s="195">
        <v>4.2</v>
      </c>
      <c r="AA44" s="195">
        <v>4.7</v>
      </c>
      <c r="AB44" s="195">
        <v>4.1</v>
      </c>
      <c r="AC44" s="195">
        <v>4.3</v>
      </c>
      <c r="AD44" s="195">
        <v>4.5</v>
      </c>
      <c r="AE44" s="195">
        <v>4.7</v>
      </c>
      <c r="AF44" s="196">
        <v>4.7</v>
      </c>
      <c r="AG44" s="393" t="s">
        <v>102</v>
      </c>
    </row>
    <row r="45" spans="2:33" ht="15" customHeight="1">
      <c r="B45" s="550" t="s">
        <v>296</v>
      </c>
      <c r="C45" s="550"/>
      <c r="D45" s="550"/>
      <c r="E45" s="550"/>
      <c r="F45" s="550"/>
      <c r="G45" s="550"/>
      <c r="H45" s="551"/>
      <c r="I45" s="551"/>
      <c r="J45" s="551"/>
      <c r="K45" s="551"/>
      <c r="L45" s="551"/>
      <c r="M45" s="551"/>
      <c r="N45" s="551"/>
      <c r="O45" s="551"/>
      <c r="P45" s="551"/>
      <c r="Q45" s="551"/>
      <c r="R45" s="551"/>
      <c r="S45" s="551"/>
      <c r="T45" s="551"/>
      <c r="U45" s="551"/>
      <c r="V45" s="551"/>
      <c r="W45" s="551"/>
      <c r="X45" s="551"/>
      <c r="Y45" s="551"/>
      <c r="Z45" s="551"/>
      <c r="AA45" s="551"/>
      <c r="AB45" s="551"/>
      <c r="AC45" s="551"/>
      <c r="AD45" s="551"/>
      <c r="AE45" s="551"/>
      <c r="AF45" s="551"/>
      <c r="AG45" s="551"/>
    </row>
    <row r="46" spans="2:33" ht="12.75" customHeight="1">
      <c r="B46" s="531" t="s">
        <v>268</v>
      </c>
      <c r="C46" s="548"/>
      <c r="D46" s="548"/>
      <c r="E46" s="548"/>
      <c r="F46" s="548"/>
      <c r="G46" s="548"/>
      <c r="H46" s="548"/>
      <c r="I46" s="549"/>
      <c r="J46" s="549"/>
      <c r="K46" s="549"/>
      <c r="L46" s="549"/>
      <c r="M46" s="549"/>
      <c r="N46" s="549"/>
      <c r="O46" s="549"/>
      <c r="P46" s="549"/>
      <c r="Q46" s="549"/>
      <c r="R46" s="549"/>
      <c r="S46" s="549"/>
      <c r="T46" s="549"/>
      <c r="U46" s="549"/>
      <c r="V46" s="549"/>
      <c r="W46" s="549"/>
      <c r="X46" s="549"/>
      <c r="Y46" s="549"/>
      <c r="Z46" s="549"/>
      <c r="AA46" s="549"/>
      <c r="AB46" s="549"/>
      <c r="AC46" s="549"/>
      <c r="AD46" s="549"/>
      <c r="AE46" s="549"/>
      <c r="AF46" s="549"/>
      <c r="AG46" s="549"/>
    </row>
    <row r="47" spans="18:24" ht="12.75" customHeight="1">
      <c r="R47" s="229"/>
      <c r="S47" s="229"/>
      <c r="T47" s="229"/>
      <c r="U47" s="229"/>
      <c r="V47" s="229"/>
      <c r="W47" s="229"/>
      <c r="X47" s="229"/>
    </row>
  </sheetData>
  <sheetProtection/>
  <mergeCells count="7">
    <mergeCell ref="B2:AG2"/>
    <mergeCell ref="B46:AG46"/>
    <mergeCell ref="B45:AG45"/>
    <mergeCell ref="C3:N3"/>
    <mergeCell ref="C4:N4"/>
    <mergeCell ref="R3:AC3"/>
    <mergeCell ref="R4:AC4"/>
  </mergeCells>
  <printOptions horizontalCentered="1"/>
  <pageMargins left="0.6692913385826772" right="0.6692913385826772" top="0.5118110236220472" bottom="0.2755905511811024" header="0" footer="0"/>
  <pageSetup fitToHeight="1" fitToWidth="1" horizontalDpi="600" verticalDpi="600" orientation="portrait" paperSize="9" scale="40" r:id="rId1"/>
</worksheet>
</file>

<file path=xl/worksheets/sheet9.xml><?xml version="1.0" encoding="utf-8"?>
<worksheet xmlns="http://schemas.openxmlformats.org/spreadsheetml/2006/main" xmlns:r="http://schemas.openxmlformats.org/officeDocument/2006/relationships">
  <sheetPr codeName="Sheet18"/>
  <dimension ref="A1:K55"/>
  <sheetViews>
    <sheetView zoomScalePageLayoutView="0" workbookViewId="0" topLeftCell="A1">
      <selection activeCell="L20" sqref="L20"/>
    </sheetView>
  </sheetViews>
  <sheetFormatPr defaultColWidth="9.140625" defaultRowHeight="12.75"/>
  <cols>
    <col min="1" max="1" width="9.421875" style="0" customWidth="1"/>
    <col min="2" max="2" width="5.421875" style="0" customWidth="1"/>
    <col min="3" max="8" width="9.7109375" style="0" customWidth="1"/>
    <col min="9" max="9" width="5.140625" style="0" customWidth="1"/>
    <col min="10" max="10" width="7.57421875" style="0" customWidth="1"/>
    <col min="11" max="11" width="8.28125" style="0" customWidth="1"/>
  </cols>
  <sheetData>
    <row r="1" spans="8:9" ht="14.25" customHeight="1">
      <c r="H1" s="556" t="s">
        <v>129</v>
      </c>
      <c r="I1" s="556"/>
    </row>
    <row r="2" spans="2:9" ht="20.25" customHeight="1">
      <c r="B2" s="547" t="s">
        <v>130</v>
      </c>
      <c r="C2" s="547"/>
      <c r="D2" s="547"/>
      <c r="E2" s="547"/>
      <c r="F2" s="547"/>
      <c r="G2" s="547"/>
      <c r="H2" s="547"/>
      <c r="I2" s="532"/>
    </row>
    <row r="3" spans="2:9" ht="15.75" customHeight="1">
      <c r="B3" s="493">
        <v>2015</v>
      </c>
      <c r="C3" s="560"/>
      <c r="D3" s="560"/>
      <c r="E3" s="560"/>
      <c r="F3" s="560"/>
      <c r="G3" s="560"/>
      <c r="H3" s="560"/>
      <c r="I3" s="560"/>
    </row>
    <row r="4" spans="2:9" ht="24.75" customHeight="1">
      <c r="B4" s="48"/>
      <c r="C4" s="557" t="s">
        <v>176</v>
      </c>
      <c r="D4" s="558"/>
      <c r="E4" s="559"/>
      <c r="F4" s="557" t="s">
        <v>177</v>
      </c>
      <c r="G4" s="558"/>
      <c r="H4" s="559"/>
      <c r="I4" s="48"/>
    </row>
    <row r="5" spans="2:9" ht="15" customHeight="1">
      <c r="B5" s="48"/>
      <c r="C5" s="128" t="s">
        <v>156</v>
      </c>
      <c r="D5" s="129" t="s">
        <v>131</v>
      </c>
      <c r="E5" s="130" t="s">
        <v>144</v>
      </c>
      <c r="F5" s="128" t="s">
        <v>156</v>
      </c>
      <c r="G5" s="129" t="s">
        <v>131</v>
      </c>
      <c r="H5" s="130" t="s">
        <v>144</v>
      </c>
      <c r="I5" s="48"/>
    </row>
    <row r="6" spans="2:9" ht="10.5" customHeight="1">
      <c r="B6" s="313" t="s">
        <v>272</v>
      </c>
      <c r="C6" s="253">
        <v>1.529043421440128</v>
      </c>
      <c r="D6" s="253">
        <v>24.636734565584977</v>
      </c>
      <c r="E6" s="254">
        <v>73.8342220129749</v>
      </c>
      <c r="F6" s="253">
        <v>4.750604792241079</v>
      </c>
      <c r="G6" s="253">
        <v>21.708271995134627</v>
      </c>
      <c r="H6" s="254">
        <v>73.5411232126243</v>
      </c>
      <c r="I6" s="313" t="s">
        <v>272</v>
      </c>
    </row>
    <row r="7" spans="2:9" ht="12" customHeight="1">
      <c r="B7" s="76" t="s">
        <v>276</v>
      </c>
      <c r="C7" s="255">
        <v>1.380320924794497</v>
      </c>
      <c r="D7" s="255">
        <v>23.925650168148685</v>
      </c>
      <c r="E7" s="256">
        <v>74.69402890705682</v>
      </c>
      <c r="F7" s="255">
        <v>2.816415594213397</v>
      </c>
      <c r="G7" s="255">
        <v>19.845018111039735</v>
      </c>
      <c r="H7" s="256">
        <v>77.33856629474687</v>
      </c>
      <c r="I7" s="76" t="s">
        <v>276</v>
      </c>
    </row>
    <row r="8" spans="2:9" ht="12" customHeight="1">
      <c r="B8" s="314" t="s">
        <v>277</v>
      </c>
      <c r="C8" s="257">
        <v>3.2611528754610797</v>
      </c>
      <c r="D8" s="257">
        <v>32.91844066376167</v>
      </c>
      <c r="E8" s="258">
        <v>63.82040646077725</v>
      </c>
      <c r="F8" s="257">
        <v>12.526925407427383</v>
      </c>
      <c r="G8" s="257">
        <v>29.199400373365634</v>
      </c>
      <c r="H8" s="258">
        <v>58.27367421920698</v>
      </c>
      <c r="I8" s="314" t="s">
        <v>277</v>
      </c>
    </row>
    <row r="9" spans="2:11" ht="12" customHeight="1">
      <c r="B9" s="49" t="s">
        <v>40</v>
      </c>
      <c r="C9" s="259">
        <v>0.7472356364705434</v>
      </c>
      <c r="D9" s="259">
        <v>22.1791514452</v>
      </c>
      <c r="E9" s="260">
        <v>77.07361291832945</v>
      </c>
      <c r="F9" s="259">
        <v>1.2953142658436931</v>
      </c>
      <c r="G9" s="259">
        <v>17.849691384856122</v>
      </c>
      <c r="H9" s="260">
        <v>80.85499434930017</v>
      </c>
      <c r="I9" s="49" t="s">
        <v>40</v>
      </c>
      <c r="J9" s="275"/>
      <c r="K9" s="275"/>
    </row>
    <row r="10" spans="2:11" ht="12" customHeight="1">
      <c r="B10" s="76" t="s">
        <v>42</v>
      </c>
      <c r="C10" s="261">
        <v>4.786640128161562</v>
      </c>
      <c r="D10" s="261">
        <v>27.872073503823643</v>
      </c>
      <c r="E10" s="262">
        <v>67.34128636801479</v>
      </c>
      <c r="F10" s="261">
        <v>18.83315294192751</v>
      </c>
      <c r="G10" s="261">
        <v>25.46101369330366</v>
      </c>
      <c r="H10" s="262">
        <v>55.705833364768836</v>
      </c>
      <c r="I10" s="76" t="s">
        <v>42</v>
      </c>
      <c r="J10" s="275"/>
      <c r="K10" s="275"/>
    </row>
    <row r="11" spans="2:11" ht="12" customHeight="1">
      <c r="B11" s="50" t="s">
        <v>44</v>
      </c>
      <c r="C11" s="263">
        <v>2.521789293336779</v>
      </c>
      <c r="D11" s="263">
        <v>37.773015648855974</v>
      </c>
      <c r="E11" s="264">
        <v>59.705195057807245</v>
      </c>
      <c r="F11" s="263">
        <v>3.067195659938413</v>
      </c>
      <c r="G11" s="263">
        <v>36.818317840008504</v>
      </c>
      <c r="H11" s="264">
        <v>60.11448650005308</v>
      </c>
      <c r="I11" s="50" t="s">
        <v>44</v>
      </c>
      <c r="J11" s="275"/>
      <c r="K11" s="275"/>
    </row>
    <row r="12" spans="2:11" ht="12" customHeight="1">
      <c r="B12" s="76" t="s">
        <v>48</v>
      </c>
      <c r="C12" s="261">
        <v>1.2296334541009046</v>
      </c>
      <c r="D12" s="261">
        <v>22.92642419047789</v>
      </c>
      <c r="E12" s="262">
        <v>75.8439423554212</v>
      </c>
      <c r="F12" s="261">
        <v>2.40367621067515</v>
      </c>
      <c r="G12" s="261">
        <v>17.037822552138564</v>
      </c>
      <c r="H12" s="262">
        <v>80.55850123718629</v>
      </c>
      <c r="I12" s="76" t="s">
        <v>48</v>
      </c>
      <c r="J12" s="275"/>
      <c r="K12" s="275"/>
    </row>
    <row r="13" spans="2:11" ht="12" customHeight="1">
      <c r="B13" s="50" t="s">
        <v>50</v>
      </c>
      <c r="C13" s="263">
        <v>0.6356464646538657</v>
      </c>
      <c r="D13" s="263">
        <v>30.48780398452263</v>
      </c>
      <c r="E13" s="264">
        <v>68.87654955082351</v>
      </c>
      <c r="F13" s="263">
        <v>1.47943423833523</v>
      </c>
      <c r="G13" s="263">
        <v>24.42576120026941</v>
      </c>
      <c r="H13" s="264">
        <v>74.09480456139536</v>
      </c>
      <c r="I13" s="50" t="s">
        <v>50</v>
      </c>
      <c r="J13" s="275"/>
      <c r="K13" s="275"/>
    </row>
    <row r="14" spans="2:11" ht="12" customHeight="1">
      <c r="B14" s="76" t="s">
        <v>52</v>
      </c>
      <c r="C14" s="261">
        <v>3.384638246069259</v>
      </c>
      <c r="D14" s="261">
        <v>27.44288923054062</v>
      </c>
      <c r="E14" s="262">
        <v>69.17247252339013</v>
      </c>
      <c r="F14" s="261">
        <v>3.901107721945738</v>
      </c>
      <c r="G14" s="261">
        <v>29.442928238882647</v>
      </c>
      <c r="H14" s="262">
        <v>66.65596403917162</v>
      </c>
      <c r="I14" s="76" t="s">
        <v>52</v>
      </c>
      <c r="J14" s="275"/>
      <c r="K14" s="275"/>
    </row>
    <row r="15" spans="2:11" ht="12" customHeight="1">
      <c r="B15" s="50" t="s">
        <v>54</v>
      </c>
      <c r="C15" s="263">
        <v>1.0126073414454528</v>
      </c>
      <c r="D15" s="263">
        <v>41.654265956799925</v>
      </c>
      <c r="E15" s="264">
        <v>57.33312670175462</v>
      </c>
      <c r="F15" s="263">
        <v>5.539330756354898</v>
      </c>
      <c r="G15" s="263">
        <v>18.318999100235747</v>
      </c>
      <c r="H15" s="264">
        <v>76.14167014340936</v>
      </c>
      <c r="I15" s="50" t="s">
        <v>54</v>
      </c>
      <c r="J15" s="275"/>
      <c r="K15" s="275"/>
    </row>
    <row r="16" spans="2:11" ht="12" customHeight="1">
      <c r="B16" s="76" t="s">
        <v>56</v>
      </c>
      <c r="C16" s="261">
        <v>4.117130877643405</v>
      </c>
      <c r="D16" s="261">
        <v>15.690694224243593</v>
      </c>
      <c r="E16" s="262">
        <v>80.192174898113</v>
      </c>
      <c r="F16" s="261">
        <v>11.73475099321603</v>
      </c>
      <c r="G16" s="261">
        <v>14.169467407339226</v>
      </c>
      <c r="H16" s="262">
        <v>74.09578159944475</v>
      </c>
      <c r="I16" s="76" t="s">
        <v>56</v>
      </c>
      <c r="J16" s="275"/>
      <c r="K16" s="275"/>
    </row>
    <row r="17" spans="2:11" ht="12" customHeight="1">
      <c r="B17" s="50" t="s">
        <v>58</v>
      </c>
      <c r="C17" s="263">
        <v>2.562423459845562</v>
      </c>
      <c r="D17" s="263">
        <v>23.637751781880414</v>
      </c>
      <c r="E17" s="264">
        <v>73.79982475827403</v>
      </c>
      <c r="F17" s="263">
        <v>3.952936744134685</v>
      </c>
      <c r="G17" s="263">
        <v>17.511824816253885</v>
      </c>
      <c r="H17" s="264">
        <v>78.53523843961142</v>
      </c>
      <c r="I17" s="50" t="s">
        <v>58</v>
      </c>
      <c r="J17" s="275"/>
      <c r="K17" s="275"/>
    </row>
    <row r="18" spans="2:11" ht="12" customHeight="1">
      <c r="B18" s="76" t="s">
        <v>60</v>
      </c>
      <c r="C18" s="261">
        <v>1.7362592726317863</v>
      </c>
      <c r="D18" s="261">
        <v>19.504170632836605</v>
      </c>
      <c r="E18" s="262">
        <v>78.75957009453161</v>
      </c>
      <c r="F18" s="261">
        <v>2.783126839370708</v>
      </c>
      <c r="G18" s="261">
        <v>17.385459433927988</v>
      </c>
      <c r="H18" s="262">
        <v>79.8314137267013</v>
      </c>
      <c r="I18" s="76" t="s">
        <v>60</v>
      </c>
      <c r="J18" s="275"/>
      <c r="K18" s="275"/>
    </row>
    <row r="19" spans="2:11" ht="12" customHeight="1">
      <c r="B19" s="50" t="s">
        <v>105</v>
      </c>
      <c r="C19" s="263">
        <v>4.103313337261941</v>
      </c>
      <c r="D19" s="263">
        <v>26.55557939273135</v>
      </c>
      <c r="E19" s="264">
        <v>69.34110727000672</v>
      </c>
      <c r="F19" s="263">
        <v>9.108138029384723</v>
      </c>
      <c r="G19" s="263">
        <v>26.733967562969497</v>
      </c>
      <c r="H19" s="264">
        <v>64.15789440764578</v>
      </c>
      <c r="I19" s="50" t="s">
        <v>105</v>
      </c>
      <c r="J19" s="275"/>
      <c r="K19" s="275"/>
    </row>
    <row r="20" spans="2:11" ht="12" customHeight="1">
      <c r="B20" s="76" t="s">
        <v>64</v>
      </c>
      <c r="C20" s="261">
        <v>2.2562169658587687</v>
      </c>
      <c r="D20" s="261">
        <v>23.725189222591133</v>
      </c>
      <c r="E20" s="262">
        <v>74.0185938115501</v>
      </c>
      <c r="F20" s="261">
        <v>3.699048303106482</v>
      </c>
      <c r="G20" s="261">
        <v>23.283925627254774</v>
      </c>
      <c r="H20" s="262">
        <v>73.01702606963875</v>
      </c>
      <c r="I20" s="76" t="s">
        <v>64</v>
      </c>
      <c r="J20" s="275"/>
      <c r="K20" s="275"/>
    </row>
    <row r="21" spans="2:11" ht="12" customHeight="1">
      <c r="B21" s="50" t="s">
        <v>46</v>
      </c>
      <c r="C21" s="263">
        <v>2.2743819544221586</v>
      </c>
      <c r="D21" s="263">
        <v>10.55622491253616</v>
      </c>
      <c r="E21" s="264">
        <v>87.16939313304168</v>
      </c>
      <c r="F21" s="263">
        <v>4.070758161802495</v>
      </c>
      <c r="G21" s="263">
        <v>15.877309242379164</v>
      </c>
      <c r="H21" s="264">
        <v>80.05193259581833</v>
      </c>
      <c r="I21" s="50" t="s">
        <v>46</v>
      </c>
      <c r="J21" s="275"/>
      <c r="K21" s="275"/>
    </row>
    <row r="22" spans="2:11" ht="12" customHeight="1">
      <c r="B22" s="76" t="s">
        <v>68</v>
      </c>
      <c r="C22" s="261">
        <v>3.356610282661918</v>
      </c>
      <c r="D22" s="261">
        <v>22.892555085688848</v>
      </c>
      <c r="E22" s="262">
        <v>73.75083463164923</v>
      </c>
      <c r="F22" s="261">
        <v>8.064824929893124</v>
      </c>
      <c r="G22" s="261">
        <v>23.597580890385505</v>
      </c>
      <c r="H22" s="262">
        <v>68.33759417972138</v>
      </c>
      <c r="I22" s="76" t="s">
        <v>68</v>
      </c>
      <c r="J22" s="275"/>
      <c r="K22" s="275"/>
    </row>
    <row r="23" spans="2:11" ht="12" customHeight="1">
      <c r="B23" s="50" t="s">
        <v>70</v>
      </c>
      <c r="C23" s="263">
        <v>3.6349828004705675</v>
      </c>
      <c r="D23" s="263">
        <v>29.843491727845368</v>
      </c>
      <c r="E23" s="264">
        <v>66.52152547168407</v>
      </c>
      <c r="F23" s="263">
        <v>9.058760947907068</v>
      </c>
      <c r="G23" s="263">
        <v>25.053006975193483</v>
      </c>
      <c r="H23" s="264">
        <v>65.88823207689944</v>
      </c>
      <c r="I23" s="50" t="s">
        <v>70</v>
      </c>
      <c r="J23" s="275"/>
      <c r="K23" s="275"/>
    </row>
    <row r="24" spans="2:11" ht="12" customHeight="1">
      <c r="B24" s="76" t="s">
        <v>72</v>
      </c>
      <c r="C24" s="261">
        <v>0.23749111517475419</v>
      </c>
      <c r="D24" s="261">
        <v>12.445715563261011</v>
      </c>
      <c r="E24" s="262">
        <v>87.31679332156423</v>
      </c>
      <c r="F24" s="261">
        <v>0.9153543307086615</v>
      </c>
      <c r="G24" s="261">
        <v>19.406988188976378</v>
      </c>
      <c r="H24" s="262">
        <v>79.67765748031495</v>
      </c>
      <c r="I24" s="76" t="s">
        <v>72</v>
      </c>
      <c r="J24" s="275"/>
      <c r="K24" s="275"/>
    </row>
    <row r="25" spans="2:11" ht="12" customHeight="1">
      <c r="B25" s="50" t="s">
        <v>66</v>
      </c>
      <c r="C25" s="263">
        <v>4.1323059828632385</v>
      </c>
      <c r="D25" s="263">
        <v>31.899906172909304</v>
      </c>
      <c r="E25" s="264">
        <v>63.96778784422745</v>
      </c>
      <c r="F25" s="263">
        <v>6.276368125722294</v>
      </c>
      <c r="G25" s="263">
        <v>26.14882645886224</v>
      </c>
      <c r="H25" s="264">
        <v>67.57480541541547</v>
      </c>
      <c r="I25" s="50" t="s">
        <v>66</v>
      </c>
      <c r="J25" s="275"/>
      <c r="K25" s="275"/>
    </row>
    <row r="26" spans="2:11" ht="12" customHeight="1">
      <c r="B26" s="77" t="s">
        <v>74</v>
      </c>
      <c r="C26" s="261">
        <v>1.2714254186998848</v>
      </c>
      <c r="D26" s="261">
        <v>15.273043819425713</v>
      </c>
      <c r="E26" s="262">
        <v>83.4555307618744</v>
      </c>
      <c r="F26" s="261">
        <v>1.5536362242551236</v>
      </c>
      <c r="G26" s="261">
        <v>18.454540808504117</v>
      </c>
      <c r="H26" s="262">
        <v>79.99182296724075</v>
      </c>
      <c r="I26" s="77" t="s">
        <v>74</v>
      </c>
      <c r="J26" s="275"/>
      <c r="K26" s="275"/>
    </row>
    <row r="27" spans="2:11" ht="12" customHeight="1">
      <c r="B27" s="50" t="s">
        <v>76</v>
      </c>
      <c r="C27" s="263">
        <v>1.8038693120126343</v>
      </c>
      <c r="D27" s="263">
        <v>20.027966966077713</v>
      </c>
      <c r="E27" s="264">
        <v>78.16816372190965</v>
      </c>
      <c r="F27" s="263">
        <v>2.1838034576888083</v>
      </c>
      <c r="G27" s="263">
        <v>14.683803457688807</v>
      </c>
      <c r="H27" s="264">
        <v>83.13239308462238</v>
      </c>
      <c r="I27" s="50" t="s">
        <v>76</v>
      </c>
      <c r="J27" s="275"/>
      <c r="K27" s="275"/>
    </row>
    <row r="28" spans="2:11" ht="12" customHeight="1">
      <c r="B28" s="76" t="s">
        <v>38</v>
      </c>
      <c r="C28" s="261">
        <v>1.2903890892834662</v>
      </c>
      <c r="D28" s="261">
        <v>28.340980707602668</v>
      </c>
      <c r="E28" s="262">
        <v>70.36863020311387</v>
      </c>
      <c r="F28" s="261">
        <v>4.11005197287156</v>
      </c>
      <c r="G28" s="261">
        <v>22.99112033001608</v>
      </c>
      <c r="H28" s="262">
        <v>72.89882769711235</v>
      </c>
      <c r="I28" s="76" t="s">
        <v>38</v>
      </c>
      <c r="J28" s="275"/>
      <c r="K28" s="275"/>
    </row>
    <row r="29" spans="2:11" ht="12" customHeight="1">
      <c r="B29" s="50" t="s">
        <v>77</v>
      </c>
      <c r="C29" s="263">
        <v>2.6022960046790864</v>
      </c>
      <c r="D29" s="263">
        <v>34.14274885842353</v>
      </c>
      <c r="E29" s="264">
        <v>63.25495513689738</v>
      </c>
      <c r="F29" s="263">
        <v>11.533500313087039</v>
      </c>
      <c r="G29" s="263">
        <v>30.26048841577959</v>
      </c>
      <c r="H29" s="264">
        <v>58.20601127113337</v>
      </c>
      <c r="I29" s="50" t="s">
        <v>77</v>
      </c>
      <c r="J29" s="275"/>
      <c r="K29" s="275"/>
    </row>
    <row r="30" spans="2:11" ht="12" customHeight="1">
      <c r="B30" s="76" t="s">
        <v>79</v>
      </c>
      <c r="C30" s="261">
        <v>2.3332792719851962</v>
      </c>
      <c r="D30" s="261">
        <v>22.250756965293892</v>
      </c>
      <c r="E30" s="262">
        <v>75.41596376272092</v>
      </c>
      <c r="F30" s="261">
        <v>9.8738586745108</v>
      </c>
      <c r="G30" s="261">
        <v>22.892727423718593</v>
      </c>
      <c r="H30" s="262">
        <v>67.2334139017706</v>
      </c>
      <c r="I30" s="76" t="s">
        <v>79</v>
      </c>
      <c r="J30" s="275"/>
      <c r="K30" s="275"/>
    </row>
    <row r="31" spans="2:11" ht="12" customHeight="1">
      <c r="B31" s="50" t="s">
        <v>81</v>
      </c>
      <c r="C31" s="263">
        <v>4.731694234365874</v>
      </c>
      <c r="D31" s="263">
        <v>33.67980587483309</v>
      </c>
      <c r="E31" s="264">
        <v>61.58849989080103</v>
      </c>
      <c r="F31" s="263">
        <v>26.561039446625536</v>
      </c>
      <c r="G31" s="263">
        <v>27.696765750607593</v>
      </c>
      <c r="H31" s="264">
        <v>45.74219480276687</v>
      </c>
      <c r="I31" s="50" t="s">
        <v>81</v>
      </c>
      <c r="J31" s="275"/>
      <c r="K31" s="275"/>
    </row>
    <row r="32" spans="2:11" ht="12" customHeight="1">
      <c r="B32" s="76" t="s">
        <v>83</v>
      </c>
      <c r="C32" s="261">
        <v>2.3844689805892276</v>
      </c>
      <c r="D32" s="261">
        <v>32.74584676717279</v>
      </c>
      <c r="E32" s="262">
        <v>64.86968425223797</v>
      </c>
      <c r="F32" s="261">
        <v>8.00433355638403</v>
      </c>
      <c r="G32" s="261">
        <v>29.15697458284209</v>
      </c>
      <c r="H32" s="262">
        <v>62.83869186077389</v>
      </c>
      <c r="I32" s="76" t="s">
        <v>83</v>
      </c>
      <c r="J32" s="275"/>
      <c r="K32" s="275"/>
    </row>
    <row r="33" spans="2:11" ht="12" customHeight="1">
      <c r="B33" s="50" t="s">
        <v>87</v>
      </c>
      <c r="C33" s="263">
        <v>3.663006242816254</v>
      </c>
      <c r="D33" s="263">
        <v>34.819899258524714</v>
      </c>
      <c r="E33" s="264">
        <v>61.517094498659034</v>
      </c>
      <c r="F33" s="263">
        <v>3.2354108773322747</v>
      </c>
      <c r="G33" s="263">
        <v>30.92320585770367</v>
      </c>
      <c r="H33" s="264">
        <v>65.84138326496407</v>
      </c>
      <c r="I33" s="50" t="s">
        <v>87</v>
      </c>
      <c r="J33" s="275"/>
      <c r="K33" s="275"/>
    </row>
    <row r="34" spans="2:11" ht="12" customHeight="1">
      <c r="B34" s="76" t="s">
        <v>62</v>
      </c>
      <c r="C34" s="261">
        <v>2.458580962183339</v>
      </c>
      <c r="D34" s="261">
        <v>26.931505030047475</v>
      </c>
      <c r="E34" s="262">
        <v>70.60991400776919</v>
      </c>
      <c r="F34" s="261">
        <v>4.325903397494897</v>
      </c>
      <c r="G34" s="261">
        <v>22.45788146784585</v>
      </c>
      <c r="H34" s="262">
        <v>73.21621513465925</v>
      </c>
      <c r="I34" s="76" t="s">
        <v>62</v>
      </c>
      <c r="J34" s="275"/>
      <c r="K34" s="275"/>
    </row>
    <row r="35" spans="2:11" ht="12" customHeight="1">
      <c r="B35" s="50" t="s">
        <v>85</v>
      </c>
      <c r="C35" s="263">
        <v>1.317771303290939</v>
      </c>
      <c r="D35" s="263">
        <v>26.28280932720541</v>
      </c>
      <c r="E35" s="264">
        <v>72.39941936950365</v>
      </c>
      <c r="F35" s="263">
        <v>2.33486496039254</v>
      </c>
      <c r="G35" s="263">
        <v>20.508555627170093</v>
      </c>
      <c r="H35" s="264">
        <v>77.15657941243737</v>
      </c>
      <c r="I35" s="50" t="s">
        <v>85</v>
      </c>
      <c r="J35" s="275"/>
      <c r="K35" s="275"/>
    </row>
    <row r="36" spans="1:11" ht="12" customHeight="1">
      <c r="A36" s="46"/>
      <c r="B36" s="78" t="s">
        <v>89</v>
      </c>
      <c r="C36" s="267">
        <v>0.6514545373980511</v>
      </c>
      <c r="D36" s="267">
        <v>19.407416535934104</v>
      </c>
      <c r="E36" s="268">
        <v>79.94112892666784</v>
      </c>
      <c r="F36" s="267">
        <v>1.2115769930112388</v>
      </c>
      <c r="G36" s="267">
        <v>16.034269535456698</v>
      </c>
      <c r="H36" s="268">
        <v>82.75415347153206</v>
      </c>
      <c r="I36" s="78" t="s">
        <v>89</v>
      </c>
      <c r="J36" s="275"/>
      <c r="K36" s="275"/>
    </row>
    <row r="37" spans="1:11" ht="12" customHeight="1">
      <c r="A37" s="46"/>
      <c r="B37" s="356" t="s">
        <v>253</v>
      </c>
      <c r="C37" s="259">
        <v>23.092160594927183</v>
      </c>
      <c r="D37" s="259">
        <v>24.307246248506043</v>
      </c>
      <c r="E37" s="260">
        <v>52.600593156566774</v>
      </c>
      <c r="F37" s="259">
        <v>41.3</v>
      </c>
      <c r="G37" s="259">
        <f>9.3+6.9</f>
        <v>16.200000000000003</v>
      </c>
      <c r="H37" s="260">
        <f>100-G37-F37</f>
        <v>42.5</v>
      </c>
      <c r="I37" s="356" t="s">
        <v>253</v>
      </c>
      <c r="J37" s="275"/>
      <c r="K37" s="275"/>
    </row>
    <row r="38" spans="1:11" ht="12" customHeight="1">
      <c r="A38" s="325"/>
      <c r="B38" s="406" t="s">
        <v>221</v>
      </c>
      <c r="C38" s="413">
        <v>9.845598556246243</v>
      </c>
      <c r="D38" s="413">
        <v>17.532250518013505</v>
      </c>
      <c r="E38" s="414">
        <v>72.62215092574024</v>
      </c>
      <c r="F38" s="413">
        <v>7.7</v>
      </c>
      <c r="G38" s="413">
        <v>17.5</v>
      </c>
      <c r="H38" s="414">
        <v>74.8</v>
      </c>
      <c r="I38" s="406" t="s">
        <v>221</v>
      </c>
      <c r="J38" s="275"/>
      <c r="K38" s="275"/>
    </row>
    <row r="39" spans="1:11" ht="12" customHeight="1">
      <c r="A39" s="46"/>
      <c r="B39" s="50" t="s">
        <v>107</v>
      </c>
      <c r="C39" s="263">
        <v>11.405038025215392</v>
      </c>
      <c r="D39" s="263">
        <v>26.617650774400563</v>
      </c>
      <c r="E39" s="264">
        <v>61.97731120038405</v>
      </c>
      <c r="F39" s="263">
        <v>17.861189801699716</v>
      </c>
      <c r="G39" s="263">
        <v>30.509915014164303</v>
      </c>
      <c r="H39" s="264">
        <v>51.62889518413598</v>
      </c>
      <c r="I39" s="50" t="s">
        <v>107</v>
      </c>
      <c r="J39" s="275"/>
      <c r="K39" s="275"/>
    </row>
    <row r="40" spans="1:11" ht="12" customHeight="1">
      <c r="A40" s="46"/>
      <c r="B40" s="406" t="s">
        <v>241</v>
      </c>
      <c r="C40" s="413">
        <v>8.184199512188082</v>
      </c>
      <c r="D40" s="413">
        <v>31.361038548687382</v>
      </c>
      <c r="E40" s="414">
        <v>60.45476193912453</v>
      </c>
      <c r="F40" s="413">
        <f>499.6/2574.2*100</f>
        <v>19.407971408592964</v>
      </c>
      <c r="G40" s="413">
        <f>(30.9+414+30.9+37.1+116.7)/2574.2*100</f>
        <v>24.45808406495222</v>
      </c>
      <c r="H40" s="414">
        <f>100-G40-F40</f>
        <v>56.13394452645482</v>
      </c>
      <c r="I40" s="406" t="s">
        <v>241</v>
      </c>
      <c r="J40" s="275"/>
      <c r="K40" s="275"/>
    </row>
    <row r="41" spans="1:11" ht="12" customHeight="1">
      <c r="A41" s="46"/>
      <c r="B41" s="52" t="s">
        <v>108</v>
      </c>
      <c r="C41" s="265">
        <v>7.823572259424496</v>
      </c>
      <c r="D41" s="265">
        <v>31.674886680727628</v>
      </c>
      <c r="E41" s="266">
        <v>60.50154105984788</v>
      </c>
      <c r="F41" s="265">
        <v>20.406108533538706</v>
      </c>
      <c r="G41" s="265">
        <v>27.225425925578072</v>
      </c>
      <c r="H41" s="266">
        <v>52.36846554088323</v>
      </c>
      <c r="I41" s="52" t="s">
        <v>108</v>
      </c>
      <c r="J41" s="275"/>
      <c r="K41" s="275"/>
    </row>
    <row r="42" spans="1:11" ht="12" customHeight="1">
      <c r="A42" s="46"/>
      <c r="B42" s="406" t="s">
        <v>92</v>
      </c>
      <c r="C42" s="413">
        <v>6.222587719298247</v>
      </c>
      <c r="D42" s="413">
        <v>22.553453947368425</v>
      </c>
      <c r="E42" s="414">
        <v>71.22395833333333</v>
      </c>
      <c r="F42" s="413">
        <v>4.248366013071895</v>
      </c>
      <c r="G42" s="413">
        <v>17.701525054466234</v>
      </c>
      <c r="H42" s="414">
        <v>78.05010893246187</v>
      </c>
      <c r="I42" s="406" t="s">
        <v>92</v>
      </c>
      <c r="J42" s="275"/>
      <c r="K42" s="275"/>
    </row>
    <row r="43" spans="1:11" ht="12" customHeight="1">
      <c r="A43" s="46"/>
      <c r="B43" s="50" t="s">
        <v>99</v>
      </c>
      <c r="C43" s="263">
        <v>1.813235574114891</v>
      </c>
      <c r="D43" s="263">
        <v>34.64797322808727</v>
      </c>
      <c r="E43" s="264">
        <v>63.53879119779784</v>
      </c>
      <c r="F43" s="263">
        <v>2.5063567017798762</v>
      </c>
      <c r="G43" s="263">
        <v>20.26879767526335</v>
      </c>
      <c r="H43" s="264">
        <v>77.22484562295676</v>
      </c>
      <c r="I43" s="50" t="s">
        <v>99</v>
      </c>
      <c r="J43" s="275"/>
      <c r="K43" s="275"/>
    </row>
    <row r="44" spans="1:11" ht="12" customHeight="1">
      <c r="A44" s="46"/>
      <c r="B44" s="415" t="s">
        <v>102</v>
      </c>
      <c r="C44" s="416">
        <v>0.6811093871416869</v>
      </c>
      <c r="D44" s="416">
        <v>25.51883001283606</v>
      </c>
      <c r="E44" s="417">
        <v>73.80006060002225</v>
      </c>
      <c r="F44" s="416">
        <v>3.2493621100413037</v>
      </c>
      <c r="G44" s="416">
        <v>21.444984382520506</v>
      </c>
      <c r="H44" s="417">
        <v>75.3056535074382</v>
      </c>
      <c r="I44" s="415" t="s">
        <v>102</v>
      </c>
      <c r="J44" s="275"/>
      <c r="K44" s="275"/>
    </row>
    <row r="45" spans="2:10" ht="15" customHeight="1">
      <c r="B45" s="550" t="s">
        <v>299</v>
      </c>
      <c r="C45" s="550"/>
      <c r="D45" s="550"/>
      <c r="E45" s="550"/>
      <c r="F45" s="550"/>
      <c r="G45" s="550"/>
      <c r="H45" s="550"/>
      <c r="I45" s="550"/>
      <c r="J45" s="252"/>
    </row>
    <row r="46" spans="2:10" ht="12.75" customHeight="1">
      <c r="B46" s="538" t="s">
        <v>190</v>
      </c>
      <c r="C46" s="565"/>
      <c r="D46" s="565"/>
      <c r="E46" s="565"/>
      <c r="F46" s="565"/>
      <c r="G46" s="565"/>
      <c r="H46" s="565"/>
      <c r="I46" s="565"/>
      <c r="J46" s="59"/>
    </row>
    <row r="47" spans="2:9" ht="12.75" customHeight="1">
      <c r="B47" s="561" t="s">
        <v>195</v>
      </c>
      <c r="C47" s="562"/>
      <c r="D47" s="562"/>
      <c r="E47" s="562"/>
      <c r="F47" s="562"/>
      <c r="G47" s="562"/>
      <c r="H47" s="562"/>
      <c r="I47" s="562"/>
    </row>
    <row r="48" spans="2:9" ht="22.5" customHeight="1">
      <c r="B48" s="561" t="s">
        <v>196</v>
      </c>
      <c r="C48" s="562"/>
      <c r="D48" s="562"/>
      <c r="E48" s="562"/>
      <c r="F48" s="562"/>
      <c r="G48" s="562"/>
      <c r="H48" s="562"/>
      <c r="I48" s="562"/>
    </row>
    <row r="49" spans="2:9" ht="12.75" customHeight="1">
      <c r="B49" s="562" t="s">
        <v>197</v>
      </c>
      <c r="C49" s="562"/>
      <c r="D49" s="562"/>
      <c r="E49" s="562"/>
      <c r="F49" s="562"/>
      <c r="G49" s="562"/>
      <c r="H49" s="562"/>
      <c r="I49" s="562"/>
    </row>
    <row r="50" spans="2:5" ht="12.75" customHeight="1">
      <c r="B50" s="563" t="s">
        <v>227</v>
      </c>
      <c r="C50" s="563"/>
      <c r="D50" s="563"/>
      <c r="E50" s="563"/>
    </row>
    <row r="51" spans="2:9" ht="26.25" customHeight="1">
      <c r="B51" s="564" t="s">
        <v>297</v>
      </c>
      <c r="C51" s="564"/>
      <c r="D51" s="564"/>
      <c r="E51" s="564"/>
      <c r="F51" s="564"/>
      <c r="G51" s="564"/>
      <c r="H51" s="564"/>
      <c r="I51" s="564"/>
    </row>
    <row r="52" spans="2:9" ht="12.75" customHeight="1">
      <c r="B52" s="563" t="s">
        <v>191</v>
      </c>
      <c r="C52" s="563"/>
      <c r="D52" s="563"/>
      <c r="E52" s="563"/>
      <c r="F52" s="269"/>
      <c r="G52" s="269"/>
      <c r="H52" s="269"/>
      <c r="I52" s="269"/>
    </row>
    <row r="53" spans="2:8" ht="22.5" customHeight="1">
      <c r="B53" s="564" t="s">
        <v>298</v>
      </c>
      <c r="C53" s="564"/>
      <c r="D53" s="564"/>
      <c r="E53" s="564"/>
      <c r="F53" s="564"/>
      <c r="G53" s="564"/>
      <c r="H53" s="564"/>
    </row>
    <row r="54" spans="3:9" ht="14.25" customHeight="1">
      <c r="C54" s="326"/>
      <c r="D54" s="326"/>
      <c r="E54" s="326"/>
      <c r="F54" s="326"/>
      <c r="G54" s="326"/>
      <c r="H54" s="326"/>
      <c r="I54" s="269"/>
    </row>
    <row r="55" spans="3:9" ht="12.75">
      <c r="C55" s="563"/>
      <c r="D55" s="563"/>
      <c r="I55" s="269"/>
    </row>
    <row r="56" ht="13.5" customHeight="1"/>
  </sheetData>
  <sheetProtection/>
  <mergeCells count="15">
    <mergeCell ref="B49:I49"/>
    <mergeCell ref="B52:E52"/>
    <mergeCell ref="B50:E50"/>
    <mergeCell ref="C55:D55"/>
    <mergeCell ref="B53:H53"/>
    <mergeCell ref="B2:I2"/>
    <mergeCell ref="B46:I46"/>
    <mergeCell ref="B48:I48"/>
    <mergeCell ref="B51:I51"/>
    <mergeCell ref="H1:I1"/>
    <mergeCell ref="C4:E4"/>
    <mergeCell ref="F4:H4"/>
    <mergeCell ref="B3:I3"/>
    <mergeCell ref="B45:I45"/>
    <mergeCell ref="B47:I47"/>
  </mergeCells>
  <printOptions horizontalCentered="1"/>
  <pageMargins left="0.6692913385826772" right="0.6692913385826772"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MOVE A3</cp:lastModifiedBy>
  <cp:lastPrinted>2013-03-12T15:27:20Z</cp:lastPrinted>
  <dcterms:created xsi:type="dcterms:W3CDTF">2007-09-19T14:21:02Z</dcterms:created>
  <dcterms:modified xsi:type="dcterms:W3CDTF">2017-08-02T09:10:34Z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