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4" sheetId="1" r:id="rId1"/>
    <sheet name="air_cntr" sheetId="2" r:id="rId2"/>
    <sheet name="airlines" sheetId="3" r:id="rId3"/>
    <sheet name="airpt_pass_maj" sheetId="4" r:id="rId4"/>
    <sheet name="airpt_pairs_intra" sheetId="5" r:id="rId5"/>
    <sheet name="airpt_pairs_extra" sheetId="6" r:id="rId6"/>
    <sheet name="airpt_cargo_maj" sheetId="7" r:id="rId7"/>
    <sheet name="airpt_mvmnt_maj" sheetId="8" r:id="rId8"/>
    <sheet name="sea_cntry_pass" sheetId="9" r:id="rId9"/>
    <sheet name="sea_ports_pass " sheetId="10" r:id="rId10"/>
    <sheet name="sea_ports_freight" sheetId="11" r:id="rId11"/>
    <sheet name="sea_intra_rel" sheetId="12" r:id="rId12"/>
    <sheet name="sea_intra_routes" sheetId="13" r:id="rId13"/>
    <sheet name="sea_container" sheetId="14" r:id="rId14"/>
    <sheet name="combined" sheetId="15" r:id="rId15"/>
    <sheet name="combined_uirr" sheetId="16" r:id="rId16"/>
    <sheet name="alps" sheetId="17" r:id="rId17"/>
    <sheet name="pyrenee" sheetId="18" r:id="rId18"/>
    <sheet name="rail_alp_pyr" sheetId="19" r:id="rId19"/>
    <sheet name="rail_channel" sheetId="20" r:id="rId20"/>
  </sheets>
  <definedNames>
    <definedName name="A" localSheetId="0">'T3.4'!$A$65500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'air_cntr'!$B$1:$AD$36</definedName>
    <definedName name="_xlnm.Print_Area" localSheetId="2">'airlines'!$B$1:$P$46</definedName>
    <definedName name="_xlnm.Print_Area" localSheetId="6">'airpt_cargo_maj'!$B$1:$O$59</definedName>
    <definedName name="_xlnm.Print_Area" localSheetId="7">'airpt_mvmnt_maj'!$B$1:$L$92</definedName>
    <definedName name="_xlnm.Print_Area" localSheetId="5">'airpt_pairs_extra'!$B$1:$I$88</definedName>
    <definedName name="_xlnm.Print_Area" localSheetId="4">'airpt_pairs_intra'!$B$1:$I$56</definedName>
    <definedName name="_xlnm.Print_Area" localSheetId="3">'airpt_pass_maj'!$B$1:$P$72</definedName>
    <definedName name="_xlnm.Print_Area" localSheetId="16">'alps'!$B$1:$H$48</definedName>
    <definedName name="_xlnm.Print_Area" localSheetId="14">'combined'!$B$1:$G$39</definedName>
    <definedName name="_xlnm.Print_Area" localSheetId="15">'combined_uirr'!$B$1:$I$43</definedName>
    <definedName name="_xlnm.Print_Area" localSheetId="17">'pyrenee'!$B$1:$F$34</definedName>
    <definedName name="_xlnm.Print_Area" localSheetId="18">'rail_alp_pyr'!$B$1:$H$50</definedName>
    <definedName name="_xlnm.Print_Area" localSheetId="19">'rail_channel'!$B$1:$H$27</definedName>
    <definedName name="_xlnm.Print_Area" localSheetId="8">'sea_cntry_pass'!$B$1:$AB$40</definedName>
    <definedName name="_xlnm.Print_Area" localSheetId="13">'sea_container'!$B$1:$M$58</definedName>
    <definedName name="_xlnm.Print_Area" localSheetId="11">'sea_intra_rel'!$B$1:$L$34</definedName>
    <definedName name="_xlnm.Print_Area" localSheetId="12">'sea_intra_routes'!$B$1:$G$62</definedName>
    <definedName name="_xlnm.Print_Area" localSheetId="10">'sea_ports_freight'!$B$1:$O$77</definedName>
    <definedName name="_xlnm.Print_Area" localSheetId="9">'sea_ports_pass '!$B$1:$O$77</definedName>
    <definedName name="_xlnm.Print_Area" localSheetId="0">'T3.4'!$B$1:$E$35</definedName>
    <definedName name="_xlnm.Print_Titles" localSheetId="1">'air_cntr'!$1:$5</definedName>
    <definedName name="_xlnm.Print_Titles" localSheetId="6">'airpt_cargo_maj'!$1:$7</definedName>
    <definedName name="_xlnm.Print_Titles" localSheetId="7">'airpt_mvmnt_maj'!$1:$7</definedName>
    <definedName name="_xlnm.Print_Titles" localSheetId="5">'airpt_pairs_extra'!$1:$6</definedName>
    <definedName name="_xlnm.Print_Titles" localSheetId="3">'airpt_pass_maj'!$1:$8</definedName>
    <definedName name="_xlnm.Print_Titles" localSheetId="13">'sea_container'!$1:$6</definedName>
    <definedName name="_xlnm.Print_Titles" localSheetId="10">'sea_ports_freight'!$1:$7</definedName>
    <definedName name="_xlnm.Print_Titles" localSheetId="9">'sea_ports_pass '!$1:$7</definedName>
  </definedNames>
  <calcPr fullCalcOnLoad="1"/>
</workbook>
</file>

<file path=xl/sharedStrings.xml><?xml version="1.0" encoding="utf-8"?>
<sst xmlns="http://schemas.openxmlformats.org/spreadsheetml/2006/main" count="1638" uniqueCount="715">
  <si>
    <t>Cargo and Mail loaded and unloaded</t>
  </si>
  <si>
    <t>1000 tonnes</t>
  </si>
  <si>
    <t>Marseille</t>
  </si>
  <si>
    <t>Air : Major Regular European Airlines</t>
  </si>
  <si>
    <t xml:space="preserve">Airline </t>
  </si>
  <si>
    <t xml:space="preserve">British Airways </t>
  </si>
  <si>
    <t xml:space="preserve">Iberia </t>
  </si>
  <si>
    <t xml:space="preserve">Alitalia </t>
  </si>
  <si>
    <t xml:space="preserve">Air Berlin </t>
  </si>
  <si>
    <t xml:space="preserve">Finnair </t>
  </si>
  <si>
    <t xml:space="preserve">Icelandair </t>
  </si>
  <si>
    <t>Sea : Passenger Traffic at Major EU Seaports</t>
  </si>
  <si>
    <t>Traffic</t>
  </si>
  <si>
    <t>Road : Pyrenees Crossing Traffic</t>
  </si>
  <si>
    <r>
      <t>Note</t>
    </r>
    <r>
      <rPr>
        <sz val="8"/>
        <rFont val="Arial"/>
        <family val="2"/>
      </rPr>
      <t>:data from main ports only (ports handling more than 1 million tonnes per year);  the tonnes have been calculated by taking the declarations of the unloading ports (inward declarations) and adding those outward declarations of partner ports for which the inward declarations were missing.</t>
    </r>
  </si>
  <si>
    <t>Total inwards</t>
  </si>
  <si>
    <t>TOTAL goods transported*</t>
  </si>
  <si>
    <t>of which: to/from EU</t>
  </si>
  <si>
    <t>Total outwards</t>
  </si>
  <si>
    <t>Relevance of intra-EU transport in total maritime transport by EU country</t>
  </si>
  <si>
    <t>Antwerpen</t>
  </si>
  <si>
    <t>Göteborg</t>
  </si>
  <si>
    <t>Lübeck</t>
  </si>
  <si>
    <t>Palma De Mallorca</t>
  </si>
  <si>
    <t>Constantza</t>
  </si>
  <si>
    <t>Paloukia Salaminas</t>
  </si>
  <si>
    <t>Perama</t>
  </si>
  <si>
    <t>Cirkewwa</t>
  </si>
  <si>
    <t>Mgarr, Gozo</t>
  </si>
  <si>
    <t>Sorrento</t>
  </si>
  <si>
    <t>Antirio*</t>
  </si>
  <si>
    <t>Rio*</t>
  </si>
  <si>
    <t>Helsingør</t>
  </si>
  <si>
    <t>Rødby (Færgehavn)</t>
  </si>
  <si>
    <t>Sjællands Odde</t>
  </si>
  <si>
    <t>Frankfurt (Main)</t>
  </si>
  <si>
    <t>London / Heathrow</t>
  </si>
  <si>
    <t>Madrid / Barajas</t>
  </si>
  <si>
    <t>Amsterdam / Schiphol</t>
  </si>
  <si>
    <t>München</t>
  </si>
  <si>
    <t>Roma / Fiumicino</t>
  </si>
  <si>
    <t>London / Gatwick</t>
  </si>
  <si>
    <t>Milano / Malpensa</t>
  </si>
  <si>
    <t>Wien / Schwechat</t>
  </si>
  <si>
    <t>København / Kastrup</t>
  </si>
  <si>
    <t>Brussel-Bruxelles / Brussels</t>
  </si>
  <si>
    <t>Paris / Orly</t>
  </si>
  <si>
    <t>Düsseldorf</t>
  </si>
  <si>
    <t>Manchester</t>
  </si>
  <si>
    <t>Stockholm / Arlanda</t>
  </si>
  <si>
    <t>Athinai / Eleftherios Venizelos</t>
  </si>
  <si>
    <t>London / Stansted</t>
  </si>
  <si>
    <t>Helsinki / Vantaa</t>
  </si>
  <si>
    <t>Praha / Ruzyne</t>
  </si>
  <si>
    <t>Warszawa / Okecie</t>
  </si>
  <si>
    <t>Berlin / Tegel</t>
  </si>
  <si>
    <t>Stuttgart</t>
  </si>
  <si>
    <t>Lyon / Saint Exupéry</t>
  </si>
  <si>
    <t>Bucureşti / Henri Coandă</t>
  </si>
  <si>
    <t>Malaga</t>
  </si>
  <si>
    <t>Edinburgh</t>
  </si>
  <si>
    <t>Budapest / Ferihegy</t>
  </si>
  <si>
    <t>Birmingham</t>
  </si>
  <si>
    <t>Aberdeen</t>
  </si>
  <si>
    <t>Las Palmas / Gran Canaria</t>
  </si>
  <si>
    <t>Milano / Linate</t>
  </si>
  <si>
    <t>Marseille / Provence</t>
  </si>
  <si>
    <t>Glasgow</t>
  </si>
  <si>
    <t>Toulouse / Blagnac</t>
  </si>
  <si>
    <t>Venezia / Tessera</t>
  </si>
  <si>
    <t>London / Luton</t>
  </si>
  <si>
    <t>London / City</t>
  </si>
  <si>
    <t>Hannover</t>
  </si>
  <si>
    <t>Napoli / Capodichino</t>
  </si>
  <si>
    <t>Göteborg / Landvetter</t>
  </si>
  <si>
    <t>Bologna / Borgo Panigale</t>
  </si>
  <si>
    <t>Bristol</t>
  </si>
  <si>
    <t>Newcastle</t>
  </si>
  <si>
    <t>Catania / Fontanarossa</t>
  </si>
  <si>
    <t>Nürnberg</t>
  </si>
  <si>
    <t>Tenerife Norte</t>
  </si>
  <si>
    <t>Tenerife Sur / Reina Sofia</t>
  </si>
  <si>
    <t>Roma / Ciampino</t>
  </si>
  <si>
    <t>Berlin / Schönefeld</t>
  </si>
  <si>
    <t>Torino / Caselle</t>
  </si>
  <si>
    <t>Larnaka</t>
  </si>
  <si>
    <t>Porto</t>
  </si>
  <si>
    <t>Bordeaux / Mérignac</t>
  </si>
  <si>
    <t>FR/CH</t>
  </si>
  <si>
    <t>Köln-Bonn</t>
  </si>
  <si>
    <t>Liège / Bierset</t>
  </si>
  <si>
    <t>Nottingham East Midlands</t>
  </si>
  <si>
    <t>Frankfurt / Hahn</t>
  </si>
  <si>
    <t>Oostende</t>
  </si>
  <si>
    <t>Leipzig-Halle</t>
  </si>
  <si>
    <t>Maastricht-Aachen</t>
  </si>
  <si>
    <t>Basel-Mulhouse</t>
  </si>
  <si>
    <t>Malmö</t>
  </si>
  <si>
    <t>Paris / Vatry</t>
  </si>
  <si>
    <t>Tallinn / Ülemiste</t>
  </si>
  <si>
    <t>St. Dénis / Roland Garros (La Réunion)</t>
  </si>
  <si>
    <t>London / Heathrow - New York / J.F. Kennedy Intl, NY, USA</t>
  </si>
  <si>
    <t>London / Heathrow - Los Angeles Intl, CA, USA</t>
  </si>
  <si>
    <t>London / Heathrow - Washington / Dulles Intl, DC, USA</t>
  </si>
  <si>
    <t>London / Heathrow - San Francisco Intl, CA, USA</t>
  </si>
  <si>
    <t>London / Heathrow - Toronto / Lester B. Pearson Intl, Canada</t>
  </si>
  <si>
    <t>London / Heathrow - Johannesburg Intl, South Africa</t>
  </si>
  <si>
    <t>Madrid / Barajas - Bueons Aires / Ezeiza Ministro Pistarini, Argentina</t>
  </si>
  <si>
    <t>London / Heathrow - Boston / Gen. E. Lawrence Logan Intl, MA, USA</t>
  </si>
  <si>
    <t>London / Heathrow - Narita Intl, Japan</t>
  </si>
  <si>
    <t>Frankfurt (Main) - Chicago / O'Hare Intl, IL, USA</t>
  </si>
  <si>
    <t>London / Heathrow - Chicago / O'Hare Intl, IL, USA</t>
  </si>
  <si>
    <t>London / Heathrow - Miami Intl, FL, USA</t>
  </si>
  <si>
    <t>London / Heathrow - Sydney / Kingsford Smith Intl, Australia</t>
  </si>
  <si>
    <t>Frankfurt (Main) - Washington / Dulles Intl, DC, USA</t>
  </si>
  <si>
    <t>Frankfurt (Main) - Narita Intl, Japan</t>
  </si>
  <si>
    <t>Amsterdam / Schiphol - Detroit / Metropolitan Wayne County, MI, USA</t>
  </si>
  <si>
    <t>Paris / Charles de Gaulle - Genève / Cointrin, Switzerland</t>
  </si>
  <si>
    <t>Frankfurt (Main) - New York / J.F. Kennedy Intl, NY, USA</t>
  </si>
  <si>
    <t>London / Gatwick - Genève / Cointrin, Switzerland</t>
  </si>
  <si>
    <t>Paris / Orly - Marrakech / Menara, Morocco</t>
  </si>
  <si>
    <t>London / Gatwick - Orlando Intl, FL, USA</t>
  </si>
  <si>
    <t>Frankfurt (Main) - Istanbul / Atatürk, Turkey</t>
  </si>
  <si>
    <t>Paris / Charles de Gaulle - Zürich, Switzerland</t>
  </si>
  <si>
    <t>London / Heathrow - New Delhi / Indira Gandhi Intl, India</t>
  </si>
  <si>
    <t>Düsseldorf - Antalya, Turkey</t>
  </si>
  <si>
    <t>Berlin / Tegel - Zürich, Switzerland</t>
  </si>
  <si>
    <t>Frankfurt (Main) - Zürich, Switzerland</t>
  </si>
  <si>
    <t>Wien / Schwechat - Zürich, Switzerland</t>
  </si>
  <si>
    <t>Amsterdam / Schiphol - Zürich, Switzerland</t>
  </si>
  <si>
    <t>Amsterdam / Schiphol - Antalya, Turkey</t>
  </si>
  <si>
    <t>London / Heathrow - Cape Town Intl, South Africa</t>
  </si>
  <si>
    <t>In Passenger Transport</t>
  </si>
  <si>
    <t>Air : Main Connections Between EU- And Non-EU Airports</t>
  </si>
  <si>
    <t>London / Heathrow - Bangkok / Suvarnabhumi Intl , Thailand*</t>
  </si>
  <si>
    <t>Madrid / Barajas - Barcelona</t>
  </si>
  <si>
    <t>Milano / Linate - Roma / Fiumicino</t>
  </si>
  <si>
    <t>Paris / Orly - Toulouse / Blagnac</t>
  </si>
  <si>
    <t>London / Heathrow - Dublin</t>
  </si>
  <si>
    <t>London / Heathrow - Amsterdam / Schiphol</t>
  </si>
  <si>
    <t>London / Heathrow - Paris / Charles de Gaulle</t>
  </si>
  <si>
    <t>München - Hamburg</t>
  </si>
  <si>
    <t>Frankfurt (Main) - Berlin / Tegel</t>
  </si>
  <si>
    <t>London / Heathrow - Frankfurt (Main)</t>
  </si>
  <si>
    <t>Amsterdam / Schiphol - Barcelona</t>
  </si>
  <si>
    <t>Paris / Charles de Gaulle - Madrid / Barajas</t>
  </si>
  <si>
    <t>Madrid / Barajas - Roma / Fiumicino</t>
  </si>
  <si>
    <t>Paris / Orly - Marseille / Provence</t>
  </si>
  <si>
    <t>Frankfurt (Main) - München</t>
  </si>
  <si>
    <t>Stockholm / Arlanda - København / Kastrup</t>
  </si>
  <si>
    <t>London / Heathrow - Madrid / Barajas</t>
  </si>
  <si>
    <t>Köln-Bonn - Berlin / Tegel</t>
  </si>
  <si>
    <t>Thessaloniki - Athinai / Eleftherios Venizelos</t>
  </si>
  <si>
    <t>Madrid / Barajas - Paris / Orly</t>
  </si>
  <si>
    <t>London / Heathrow - München</t>
  </si>
  <si>
    <t>Madrid / Barajas - Bilbao</t>
  </si>
  <si>
    <t>Lisboa - Madrid / Barajas</t>
  </si>
  <si>
    <t>Lyon / Saint-Exupéry</t>
  </si>
  <si>
    <t>Faro</t>
  </si>
  <si>
    <t>Arrecife / Lanzarote</t>
  </si>
  <si>
    <t>Irakleion</t>
  </si>
  <si>
    <t>Air : Main Intra-EU Airport Pairs in Passenger Transport</t>
  </si>
  <si>
    <r>
      <t>Note:</t>
    </r>
    <r>
      <rPr>
        <sz val="8"/>
        <rFont val="Arial"/>
        <family val="0"/>
      </rPr>
      <t xml:space="preserve"> * The new Bangkok Airport officially opened on 28 September 2006. Before, all traffic went to Bangkok Don Mueang Intl airport.</t>
    </r>
  </si>
  <si>
    <t>Leixões</t>
  </si>
  <si>
    <t>Pyrenee Crossing Freight Traffic</t>
  </si>
  <si>
    <t xml:space="preserve">( Spain - France ) </t>
  </si>
  <si>
    <t>( United Kingdom - France )</t>
  </si>
  <si>
    <t xml:space="preserve">Goods traffic </t>
  </si>
  <si>
    <t>Passenger car traffic</t>
  </si>
  <si>
    <t>Port, Country</t>
  </si>
  <si>
    <t>Dover</t>
  </si>
  <si>
    <t>Calais</t>
  </si>
  <si>
    <t>Helsingborg</t>
  </si>
  <si>
    <t>Messina</t>
  </si>
  <si>
    <t>Piraeus</t>
  </si>
  <si>
    <t>Stockholm</t>
  </si>
  <si>
    <t>Napoli</t>
  </si>
  <si>
    <t>Puttgarden</t>
  </si>
  <si>
    <t>Capri</t>
  </si>
  <si>
    <t>Algeciras</t>
  </si>
  <si>
    <t>Frederikshavn</t>
  </si>
  <si>
    <t>Turku</t>
  </si>
  <si>
    <t>Shuttle</t>
  </si>
  <si>
    <t>Through-train</t>
  </si>
  <si>
    <t>Vehicles</t>
  </si>
  <si>
    <t>Passenger</t>
  </si>
  <si>
    <t>La Maddalena</t>
  </si>
  <si>
    <t>Palau</t>
  </si>
  <si>
    <t>( Alpine Arc: Mont Cenis to Brenner )</t>
  </si>
  <si>
    <t>( Alpine Arc: Montgenèvre to Brenner )</t>
  </si>
  <si>
    <t>Freight</t>
  </si>
  <si>
    <t>Rotterdam</t>
  </si>
  <si>
    <t>Le Havre</t>
  </si>
  <si>
    <t>London</t>
  </si>
  <si>
    <t>Trieste</t>
  </si>
  <si>
    <t>Wilhelmshaven</t>
  </si>
  <si>
    <t>Taranto</t>
  </si>
  <si>
    <t>Southampton</t>
  </si>
  <si>
    <t>Piombino</t>
  </si>
  <si>
    <t>Portoferraio</t>
  </si>
  <si>
    <t>Portsmouth</t>
  </si>
  <si>
    <t>Olbia</t>
  </si>
  <si>
    <t>Mariehamn</t>
  </si>
  <si>
    <t>Genova</t>
  </si>
  <si>
    <t>Valencia</t>
  </si>
  <si>
    <t>Milford Haven</t>
  </si>
  <si>
    <t>Zeebrugge</t>
  </si>
  <si>
    <t>Tarragona</t>
  </si>
  <si>
    <t>Bilbao</t>
  </si>
  <si>
    <t>Ventspils</t>
  </si>
  <si>
    <t>Ravenna</t>
  </si>
  <si>
    <t>Ghent</t>
  </si>
  <si>
    <t>Felixstowe</t>
  </si>
  <si>
    <t>Rouen</t>
  </si>
  <si>
    <t>Klaipeda</t>
  </si>
  <si>
    <t>Koper</t>
  </si>
  <si>
    <t>1000 TEU</t>
  </si>
  <si>
    <t>Gioia Tauro</t>
  </si>
  <si>
    <t>La Spezia</t>
  </si>
  <si>
    <t>Aarhus</t>
  </si>
  <si>
    <t>Gdynia</t>
  </si>
  <si>
    <t>Thessaloniki</t>
  </si>
  <si>
    <t>Kotka</t>
  </si>
  <si>
    <t>International traffic</t>
  </si>
  <si>
    <t>Kombiverkehr, DE</t>
  </si>
  <si>
    <t>Hupac, CH</t>
  </si>
  <si>
    <t>Cemat, IT</t>
  </si>
  <si>
    <t>Ökombi, AT</t>
  </si>
  <si>
    <t>Ralpin, CH</t>
  </si>
  <si>
    <t>T.R.W., BE</t>
  </si>
  <si>
    <t>Hungarocombi, HU</t>
  </si>
  <si>
    <t>Hupac NV, NL</t>
  </si>
  <si>
    <t>Novatrans, FR</t>
  </si>
  <si>
    <t>Adria Combi, SI</t>
  </si>
  <si>
    <t>National traffic</t>
  </si>
  <si>
    <t>Year</t>
  </si>
  <si>
    <t>of which: national</t>
  </si>
  <si>
    <t>Semi-trailers</t>
  </si>
  <si>
    <t>Rolling road</t>
  </si>
  <si>
    <t>Swap bodies</t>
  </si>
  <si>
    <t>million tonnes</t>
  </si>
  <si>
    <t>St. Gotthard</t>
  </si>
  <si>
    <t>Brenner</t>
  </si>
  <si>
    <t xml:space="preserve">Switzerland </t>
  </si>
  <si>
    <t>Simplon</t>
  </si>
  <si>
    <t>Gr.St. Bernard</t>
  </si>
  <si>
    <t>West coast</t>
  </si>
  <si>
    <t>East coast</t>
  </si>
  <si>
    <t>Hendaye - Irun</t>
  </si>
  <si>
    <t>Cerbère / Port Bou</t>
  </si>
  <si>
    <t>vehicles per day</t>
  </si>
  <si>
    <t>Venezia</t>
  </si>
  <si>
    <t>Lisboa</t>
  </si>
  <si>
    <t>Alpe Adria, IT</t>
  </si>
  <si>
    <t>ICA, AT</t>
  </si>
  <si>
    <t>Combiberia, ES</t>
  </si>
  <si>
    <t>Naviland Cargo, FR</t>
  </si>
  <si>
    <t>Hupac, CH/DE/IT</t>
  </si>
  <si>
    <t>Total pure rail</t>
  </si>
  <si>
    <t>Sea : Inward and Outward Flow of Passengers by Country</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</si>
  <si>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</si>
  <si>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</si>
  <si>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</si>
  <si>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</si>
  <si>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</si>
  <si>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</si>
  <si>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</si>
  <si>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</si>
  <si>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</si>
  <si>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</si>
  <si>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</si>
  <si>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</si>
  <si>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</si>
  <si>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</si>
  <si>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</si>
  <si>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</si>
  <si>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</si>
  <si>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</si>
  <si>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</si>
  <si>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</si>
  <si>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</si>
  <si>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</si>
  <si>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</si>
  <si>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</si>
  <si>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</si>
  <si>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</si>
  <si>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</si>
  <si>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</si>
  <si>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</si>
  <si>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</si>
  <si>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</si>
  <si>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</si>
  <si>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 xml:space="preserve">%      </t>
  </si>
  <si>
    <t>%</t>
  </si>
  <si>
    <t>-</t>
  </si>
  <si>
    <t>Austria</t>
  </si>
  <si>
    <t>France</t>
  </si>
  <si>
    <t>million</t>
  </si>
  <si>
    <t>SAS Scandinavian Airlines</t>
  </si>
  <si>
    <t>SN Brussels Airlines</t>
  </si>
  <si>
    <t>LOT Polish Airlines</t>
  </si>
  <si>
    <t xml:space="preserve">Deutsche Lufthansa </t>
  </si>
  <si>
    <t>Virgin Atlantic Airways</t>
  </si>
  <si>
    <t>THY Turkish Airlines</t>
  </si>
  <si>
    <t>TAP Portugal</t>
  </si>
  <si>
    <t>Olympic Airlines</t>
  </si>
  <si>
    <t xml:space="preserve">CSA Czech Airlines </t>
  </si>
  <si>
    <t>bmi British Midland Airways</t>
  </si>
  <si>
    <t>Malev Hungarian Airlines</t>
  </si>
  <si>
    <t>TAROM Romanian Air Transport</t>
  </si>
  <si>
    <t>Adria Airways</t>
  </si>
  <si>
    <t>3.4.1</t>
  </si>
  <si>
    <t>3.4.13</t>
  </si>
  <si>
    <t>3.4.14</t>
  </si>
  <si>
    <t>3.4.2</t>
  </si>
  <si>
    <t>HR</t>
  </si>
  <si>
    <t>Cartagena</t>
  </si>
  <si>
    <t>Livorno</t>
  </si>
  <si>
    <t>Dunkerque</t>
  </si>
  <si>
    <t>Total</t>
  </si>
  <si>
    <t>Company</t>
  </si>
  <si>
    <t>Air Malta</t>
  </si>
  <si>
    <t>Austrian Airlines</t>
  </si>
  <si>
    <t>Croatia Airlines</t>
  </si>
  <si>
    <t>Cyprus Airways</t>
  </si>
  <si>
    <t>Luxair</t>
  </si>
  <si>
    <t>Spanair</t>
  </si>
  <si>
    <t>(1)</t>
  </si>
  <si>
    <t>Cars</t>
  </si>
  <si>
    <t>Coaches</t>
  </si>
  <si>
    <t>Air : Passenger Traffic at Major EU Airports</t>
  </si>
  <si>
    <t>Air : Freight Traffic at Major EU Airports</t>
  </si>
  <si>
    <r>
      <t xml:space="preserve">Total passengers carried </t>
    </r>
    <r>
      <rPr>
        <sz val="10"/>
        <rFont val="Arial"/>
        <family val="2"/>
      </rPr>
      <t xml:space="preserve">(arriving + departing from first named airport) </t>
    </r>
  </si>
  <si>
    <t>Biriatou</t>
  </si>
  <si>
    <t>(inc. A63)</t>
  </si>
  <si>
    <t>Le Perthus</t>
  </si>
  <si>
    <t>(inc. A9)</t>
  </si>
  <si>
    <t>Other crossings</t>
  </si>
  <si>
    <t>Intermodal rail</t>
  </si>
  <si>
    <t>(1): Since 2000, estimate based on 2.52 passengers per car and 38.75 passengers per coach</t>
  </si>
  <si>
    <t>3.4.4b</t>
  </si>
  <si>
    <t>Reporter</t>
  </si>
  <si>
    <t>Belgium</t>
  </si>
  <si>
    <t>Bulgaria</t>
  </si>
  <si>
    <t>Czech Republic</t>
  </si>
  <si>
    <t>Denmark</t>
  </si>
  <si>
    <t>Germany</t>
  </si>
  <si>
    <t>Estonia</t>
  </si>
  <si>
    <t>Ireland</t>
  </si>
  <si>
    <t>Greece</t>
  </si>
  <si>
    <t>Spain</t>
  </si>
  <si>
    <t>Italy</t>
  </si>
  <si>
    <t>Cyprus</t>
  </si>
  <si>
    <t>Latvia</t>
  </si>
  <si>
    <t>Lithuania</t>
  </si>
  <si>
    <t xml:space="preserve">Luxem- bourg </t>
  </si>
  <si>
    <t>Hungary</t>
  </si>
  <si>
    <t>Malta</t>
  </si>
  <si>
    <t>Nether- lands</t>
  </si>
  <si>
    <t>Poland</t>
  </si>
  <si>
    <t>Portugal</t>
  </si>
  <si>
    <t>Romania</t>
  </si>
  <si>
    <t>Slovenia</t>
  </si>
  <si>
    <t>Slovakia</t>
  </si>
  <si>
    <t>Finland</t>
  </si>
  <si>
    <t>Sweden</t>
  </si>
  <si>
    <t>United Kingdom</t>
  </si>
  <si>
    <t>Luxembourg</t>
  </si>
  <si>
    <t>Netherlands</t>
  </si>
  <si>
    <t>Partner &gt;&gt;&gt;&gt;&gt;</t>
  </si>
  <si>
    <r>
      <t>Source</t>
    </r>
    <r>
      <rPr>
        <sz val="8"/>
        <rFont val="Arial"/>
        <family val="0"/>
      </rPr>
      <t>: Eurostat</t>
    </r>
  </si>
  <si>
    <t>*: passengers carried are fewer than passengers on board, due to transit passengers staying on board the aircraft not being counted.</t>
  </si>
  <si>
    <r>
      <t>Note</t>
    </r>
    <r>
      <rPr>
        <sz val="10"/>
        <rFont val="Arial"/>
        <family val="0"/>
      </rPr>
      <t xml:space="preserve">: </t>
    </r>
  </si>
  <si>
    <t>Grimsby &amp; Immingham</t>
  </si>
  <si>
    <t>Tees &amp; Hartlepool</t>
  </si>
  <si>
    <t>Forth</t>
  </si>
  <si>
    <t>Nantes Saint-Nazaire</t>
  </si>
  <si>
    <t>Liverpool</t>
  </si>
  <si>
    <t>Bremerhaven</t>
  </si>
  <si>
    <t>Augusta</t>
  </si>
  <si>
    <t>Sines</t>
  </si>
  <si>
    <t>Porto Foxi</t>
  </si>
  <si>
    <t>Velsen/Ijmuiden</t>
  </si>
  <si>
    <t>Gijon</t>
  </si>
  <si>
    <t>Huelva</t>
  </si>
  <si>
    <t>Las Palmas, Gran Canaria</t>
  </si>
  <si>
    <t>Santa Cruz De Tenerife</t>
  </si>
  <si>
    <t>Medway</t>
  </si>
  <si>
    <t>Hull</t>
  </si>
  <si>
    <t>Civitavecchia</t>
  </si>
  <si>
    <t>Málaga</t>
  </si>
  <si>
    <t>Holyhead</t>
  </si>
  <si>
    <t>Igoumenitsa</t>
  </si>
  <si>
    <t>3.4.7</t>
  </si>
  <si>
    <t>Alps Crossing Freight Traffic</t>
  </si>
  <si>
    <t>EU12</t>
  </si>
  <si>
    <t>% of consignments</t>
  </si>
  <si>
    <t>(billion)</t>
  </si>
  <si>
    <t>Tonne-kilometres</t>
  </si>
  <si>
    <t>Sea : Intra-EU maritime transport</t>
  </si>
  <si>
    <t>(%)</t>
  </si>
  <si>
    <t>Rank</t>
  </si>
  <si>
    <t>of which: from EU</t>
  </si>
  <si>
    <t>of which: to EU</t>
  </si>
  <si>
    <t>Share of EU in total</t>
  </si>
  <si>
    <t>Country of loading port</t>
  </si>
  <si>
    <t>Country of unloading port</t>
  </si>
  <si>
    <r>
      <t>Source</t>
    </r>
    <r>
      <rPr>
        <sz val="8"/>
        <rFont val="Arial"/>
        <family val="2"/>
      </rPr>
      <t>: Observatorio hispano-francés de Trafico en los Pirineos, Spain</t>
    </r>
  </si>
  <si>
    <r>
      <t>Note</t>
    </r>
    <r>
      <rPr>
        <sz val="8"/>
        <rFont val="Arial"/>
        <family val="2"/>
      </rPr>
      <t xml:space="preserve">: </t>
    </r>
    <r>
      <rPr>
        <sz val="8"/>
        <rFont val="Arial"/>
        <family val="0"/>
      </rPr>
      <t>France: Montgenèvre: from 1999</t>
    </r>
  </si>
  <si>
    <r>
      <t>Note</t>
    </r>
    <r>
      <rPr>
        <sz val="8"/>
        <rFont val="Arial"/>
        <family val="2"/>
      </rPr>
      <t>: internal, import, export and transit traffic</t>
    </r>
  </si>
  <si>
    <r>
      <t>Source</t>
    </r>
    <r>
      <rPr>
        <sz val="8"/>
        <rFont val="Arial"/>
        <family val="2"/>
      </rPr>
      <t>:</t>
    </r>
    <r>
      <rPr>
        <b/>
        <sz val="8"/>
        <rFont val="Arial"/>
        <family val="2"/>
      </rPr>
      <t xml:space="preserve"> </t>
    </r>
    <r>
      <rPr>
        <sz val="8"/>
        <rFont val="Arial"/>
        <family val="2"/>
      </rPr>
      <t>Eurostat, airports</t>
    </r>
  </si>
  <si>
    <r>
      <t>Source</t>
    </r>
    <r>
      <rPr>
        <sz val="8"/>
        <rFont val="Arial"/>
        <family val="2"/>
      </rPr>
      <t>: Eurostat, airports</t>
    </r>
  </si>
  <si>
    <r>
      <t>Note</t>
    </r>
    <r>
      <rPr>
        <sz val="8"/>
        <rFont val="Arial"/>
        <family val="0"/>
      </rPr>
      <t>: One movement per minute for 18 hours per day = 394 200 per year</t>
    </r>
  </si>
  <si>
    <t>TOTAL</t>
  </si>
  <si>
    <t>INWARDS</t>
  </si>
  <si>
    <t>OUTWARDS</t>
  </si>
  <si>
    <r>
      <t>Notes</t>
    </r>
    <r>
      <rPr>
        <sz val="8"/>
        <rFont val="Arial"/>
        <family val="2"/>
      </rPr>
      <t>: the Channel Tunnel opened in 1994</t>
    </r>
  </si>
  <si>
    <r>
      <t>Source</t>
    </r>
    <r>
      <rPr>
        <sz val="8"/>
        <rFont val="Arial"/>
        <family val="2"/>
      </rPr>
      <t>: Eurotunnel, estimates (</t>
    </r>
    <r>
      <rPr>
        <i/>
        <sz val="8"/>
        <rFont val="Arial"/>
        <family val="2"/>
      </rPr>
      <t>in italics</t>
    </r>
    <r>
      <rPr>
        <sz val="8"/>
        <rFont val="Arial"/>
        <family val="2"/>
      </rPr>
      <t>)</t>
    </r>
  </si>
  <si>
    <r>
      <t>Notes</t>
    </r>
    <r>
      <rPr>
        <sz val="8"/>
        <rFont val="Arial"/>
        <family val="2"/>
      </rPr>
      <t>:</t>
    </r>
  </si>
  <si>
    <r>
      <t>TEU</t>
    </r>
    <r>
      <rPr>
        <sz val="8"/>
        <rFont val="Arial"/>
        <family val="2"/>
      </rPr>
      <t>: twenty foot equivalent unit (corresponds to 10-12 tonnes)</t>
    </r>
  </si>
  <si>
    <r>
      <t>*</t>
    </r>
    <r>
      <rPr>
        <sz val="8"/>
        <rFont val="Arial"/>
        <family val="2"/>
      </rPr>
      <t>:</t>
    </r>
    <r>
      <rPr>
        <b/>
        <sz val="8"/>
        <rFont val="Arial"/>
        <family val="2"/>
      </rPr>
      <t>Consignment</t>
    </r>
    <r>
      <rPr>
        <sz val="8"/>
        <rFont val="Arial"/>
        <family val="2"/>
      </rPr>
      <t xml:space="preserve"> = equivalent of an average road transport (= 2.3 TEU)</t>
    </r>
  </si>
  <si>
    <t>3.4.12a</t>
  </si>
  <si>
    <t>1000 Consignments*</t>
  </si>
  <si>
    <t>3.4.12b</t>
  </si>
  <si>
    <t>Combined Transport Traffic</t>
  </si>
  <si>
    <t>UIRR companies</t>
  </si>
  <si>
    <t xml:space="preserve">Intercontainer-Interfrigo </t>
  </si>
  <si>
    <r>
      <t>Note</t>
    </r>
    <r>
      <rPr>
        <sz val="8"/>
        <rFont val="Arial"/>
        <family val="2"/>
      </rPr>
      <t>:</t>
    </r>
  </si>
  <si>
    <t>Combined Transport : Traffic of International Union of Combined Road-Rail Transport Companies (UIRR)</t>
  </si>
  <si>
    <r>
      <t>Source</t>
    </r>
    <r>
      <rPr>
        <sz val="8"/>
        <rFont val="Arial"/>
        <family val="2"/>
      </rPr>
      <t>: International Union of Combined Road-Rail Transport Companies</t>
    </r>
  </si>
  <si>
    <r>
      <t>Source</t>
    </r>
    <r>
      <rPr>
        <sz val="8"/>
        <rFont val="Arial"/>
        <family val="2"/>
      </rPr>
      <t>: International Union of Combined Road-Rail Transport Companies, Intercontainer-Interfrigo</t>
    </r>
  </si>
  <si>
    <t>% change from previuos year</t>
  </si>
  <si>
    <t xml:space="preserve">Pass- </t>
  </si>
  <si>
    <t>engers</t>
  </si>
  <si>
    <t>Pass-</t>
  </si>
  <si>
    <r>
      <t>Source</t>
    </r>
    <r>
      <rPr>
        <sz val="8"/>
        <rFont val="Arial"/>
        <family val="2"/>
      </rPr>
      <t>: Swiss Department of the Environment, Transport, Energy and Communications (UVEK)</t>
    </r>
  </si>
  <si>
    <t>(arriving + departing + in transit)</t>
  </si>
  <si>
    <t>Notes:</t>
  </si>
  <si>
    <t>*: The total goods transported data may be less than the sum of inward and outward traffic due to the double counting of tonnes moved within the same country.</t>
  </si>
  <si>
    <t>Mont-Cenis</t>
  </si>
  <si>
    <t>Polzug, PL</t>
  </si>
  <si>
    <t>Kombi Dan, DK</t>
  </si>
  <si>
    <t>Bohemiakombi, CZ</t>
  </si>
  <si>
    <t>Crokombi, HR</t>
  </si>
  <si>
    <t>Rocombi, RO</t>
  </si>
  <si>
    <t>Sea : Container Traffic at Major EU Seaports</t>
  </si>
  <si>
    <t>Alicante</t>
  </si>
  <si>
    <t>Rail: Channel Tunnel Traffic</t>
  </si>
  <si>
    <t>3.4.16</t>
  </si>
  <si>
    <t>UNITED KINGDOM</t>
  </si>
  <si>
    <t>ITALY</t>
  </si>
  <si>
    <t>SPAIN</t>
  </si>
  <si>
    <t>NETHERLANDS</t>
  </si>
  <si>
    <t>FRANCE</t>
  </si>
  <si>
    <t>GREECE</t>
  </si>
  <si>
    <t>GERMANY</t>
  </si>
  <si>
    <t>SWEDEN</t>
  </si>
  <si>
    <t>DENMARK</t>
  </si>
  <si>
    <t>BELGIUM</t>
  </si>
  <si>
    <t>LATVIA</t>
  </si>
  <si>
    <t>FINLAND</t>
  </si>
  <si>
    <t>IRELAND</t>
  </si>
  <si>
    <t>ESTONIA</t>
  </si>
  <si>
    <t>PORTUGAL</t>
  </si>
  <si>
    <t>million tonnes transported</t>
  </si>
  <si>
    <t>Sea: Main Routes in Intra-EU Maritime Transport</t>
  </si>
  <si>
    <t>Ceuta</t>
  </si>
  <si>
    <t>Air One</t>
  </si>
  <si>
    <t>JAT airways</t>
  </si>
  <si>
    <t>SB</t>
  </si>
  <si>
    <t>Scheduled and non-scheduled flights</t>
  </si>
  <si>
    <t>Bastia</t>
  </si>
  <si>
    <t>1000 million revenue passenger-kilometres</t>
  </si>
  <si>
    <t>DK/ NO /SE</t>
  </si>
  <si>
    <t>Rafina</t>
  </si>
  <si>
    <t>Norddeich</t>
  </si>
  <si>
    <t>Air: Passenger Traffic between Member States</t>
  </si>
  <si>
    <r>
      <t xml:space="preserve">Total passengers carried* including domestic flights </t>
    </r>
    <r>
      <rPr>
        <sz val="8"/>
        <rFont val="Arial"/>
        <family val="2"/>
      </rPr>
      <t>(1000)</t>
    </r>
  </si>
  <si>
    <t>3.4.3</t>
  </si>
  <si>
    <t>3.4.5</t>
  </si>
  <si>
    <t>3.4.6</t>
  </si>
  <si>
    <t>3.4.8</t>
  </si>
  <si>
    <t>3.4.9</t>
  </si>
  <si>
    <t>Rail : Alps and Pyrenees Crossing Traffic</t>
  </si>
  <si>
    <t>Road: Alps Crossing Freight Traffic</t>
  </si>
  <si>
    <t>Mont-Blanc</t>
  </si>
  <si>
    <t>St. Bernardino</t>
  </si>
  <si>
    <t>Million Tonnes</t>
  </si>
  <si>
    <r>
      <t>Number of heavy goods vehicles</t>
    </r>
    <r>
      <rPr>
        <sz val="10"/>
        <rFont val="Arial"/>
        <family val="2"/>
      </rPr>
      <t xml:space="preserve"> (1000)</t>
    </r>
  </si>
  <si>
    <t>3.4.15</t>
  </si>
  <si>
    <t xml:space="preserve">1000 passengers </t>
  </si>
  <si>
    <t>1000 cruise passengers</t>
  </si>
  <si>
    <t>(excluding cruise passengers)</t>
  </si>
  <si>
    <t>starting and ending a cruise</t>
  </si>
  <si>
    <t>Inwards</t>
  </si>
  <si>
    <t>Outwards</t>
  </si>
  <si>
    <t>EU27</t>
  </si>
  <si>
    <t>EU15</t>
  </si>
  <si>
    <r>
      <t>Source</t>
    </r>
    <r>
      <rPr>
        <sz val="8"/>
        <rFont val="Arial"/>
        <family val="2"/>
      </rPr>
      <t>: Eurostat</t>
    </r>
  </si>
  <si>
    <t>Airport pairs</t>
  </si>
  <si>
    <t xml:space="preserve">Air : Movements of Aircraft at Major EU Airports </t>
  </si>
  <si>
    <t>Sea : Freight Traffic at Major EU Seaports</t>
  </si>
  <si>
    <t>Belfast</t>
  </si>
  <si>
    <t>Rostock</t>
  </si>
  <si>
    <t>Vigo</t>
  </si>
  <si>
    <t>Passengers Embarked and Disembarked</t>
  </si>
  <si>
    <t>million passengers</t>
  </si>
  <si>
    <t>change</t>
  </si>
  <si>
    <t>Amsterdam</t>
  </si>
  <si>
    <t>3.4.4a</t>
  </si>
  <si>
    <t>(take-off + landing, passenger and cargo)</t>
  </si>
  <si>
    <t>Barcelona</t>
  </si>
  <si>
    <t>Dublin</t>
  </si>
  <si>
    <t>Helsinki</t>
  </si>
  <si>
    <t>Hamburg</t>
  </si>
  <si>
    <t>Riga</t>
  </si>
  <si>
    <t>Tallinn</t>
  </si>
  <si>
    <t>Airport, Country</t>
  </si>
  <si>
    <t>London / Heathrow - Mumbai / Chhatrapati Shivaji Intl, India</t>
  </si>
  <si>
    <t>Frankfurt (Main) - Bangkok / Suvarnabhumi Intl , Thailand*</t>
  </si>
  <si>
    <t>London / Heathrow - Newark / Liberty Intl, NJ, USA</t>
  </si>
  <si>
    <t>London / Heathrow - Dubai Intl, United Arab Emirates</t>
  </si>
  <si>
    <t>London / Heathrow - Hong Kong Intl, China</t>
  </si>
  <si>
    <t>Stockholm / Arlanda - Oslo / Gardermoen, Norway</t>
  </si>
  <si>
    <t>København / Kastrup - Oslo / Gardermoen, Norway</t>
  </si>
  <si>
    <t>London / Heathrow - Oslo / Gardermoen, Norway</t>
  </si>
  <si>
    <t>Amsterdam / Schiphol - Oslo / Gardermoen, Norway</t>
  </si>
  <si>
    <t>London / Heathrow - Istanbul / Atatürk, Turkey</t>
  </si>
  <si>
    <t>Domestic + International</t>
  </si>
  <si>
    <t>Ranking</t>
  </si>
  <si>
    <t>Palma De Mallorca - Barcelona</t>
  </si>
  <si>
    <t>Las Palmas / Gran Canaria - Madrid / Barajas</t>
  </si>
  <si>
    <t>Catania / Fontanarossa - Roma / Fiumicino</t>
  </si>
  <si>
    <t>München - Düsseldorf</t>
  </si>
  <si>
    <t>München - Berlin / Tegel</t>
  </si>
  <si>
    <t>London / Heathrow - Edinburgh</t>
  </si>
  <si>
    <t>Hamburg - Frankfurt (Main)</t>
  </si>
  <si>
    <t>Roma / Fiumicino - Palermo / Punta Raisi</t>
  </si>
  <si>
    <t>München - Köln-Bonn</t>
  </si>
  <si>
    <t>Glasgow - London / Heathrow</t>
  </si>
  <si>
    <t>Tenerife Norte - Madrid / Barajas</t>
  </si>
  <si>
    <t>Sevilla - Barcelona</t>
  </si>
  <si>
    <t>Ponte-à-Pitre (Guadeloupe) / Pôle Caraïbes - Paris / Orly</t>
  </si>
  <si>
    <t>Madrid / Barajas - Amsterdam / Schiphol</t>
  </si>
  <si>
    <t>Valencia - Madrid / Barajas</t>
  </si>
  <si>
    <t>Fort de France (Martinique) - Paris / Orly</t>
  </si>
  <si>
    <t>Roma / Fiumicino - London / Heathrow</t>
  </si>
  <si>
    <r>
      <t>Air France</t>
    </r>
    <r>
      <rPr>
        <sz val="8"/>
        <rFont val="Arial"/>
        <family val="2"/>
      </rPr>
      <t xml:space="preserve"> (1)</t>
    </r>
  </si>
  <si>
    <r>
      <t>KLM Royal Dutch Airlines</t>
    </r>
    <r>
      <rPr>
        <sz val="8"/>
        <rFont val="Arial"/>
        <family val="2"/>
      </rPr>
      <t xml:space="preserve"> (1)</t>
    </r>
  </si>
  <si>
    <r>
      <t>Ryanair</t>
    </r>
    <r>
      <rPr>
        <sz val="8"/>
        <rFont val="Arial"/>
        <family val="2"/>
      </rPr>
      <t xml:space="preserve"> (2)</t>
    </r>
  </si>
  <si>
    <r>
      <t>Easyjet</t>
    </r>
    <r>
      <rPr>
        <sz val="8"/>
        <rFont val="Arial"/>
        <family val="2"/>
      </rPr>
      <t xml:space="preserve"> (3)</t>
    </r>
  </si>
  <si>
    <t>3.4.11</t>
  </si>
  <si>
    <t>3.4.10a</t>
  </si>
  <si>
    <t>3.4.10b</t>
  </si>
  <si>
    <t xml:space="preserve">average annual change </t>
  </si>
  <si>
    <t>average annual change</t>
  </si>
  <si>
    <t>Passengers carried*</t>
  </si>
  <si>
    <r>
      <t>Notes:</t>
    </r>
    <r>
      <rPr>
        <sz val="8"/>
        <rFont val="Arial"/>
        <family val="2"/>
      </rPr>
      <t xml:space="preserve"> </t>
    </r>
  </si>
  <si>
    <t>Tonnes loaded and unloaded</t>
  </si>
  <si>
    <r>
      <t>Note:</t>
    </r>
    <r>
      <rPr>
        <sz val="9"/>
        <rFont val="Arial"/>
        <family val="2"/>
      </rPr>
      <t xml:space="preserve"> *: "Passengers carried" do not include direct transit passengers, i.e. transit passengers who stay on board the aircraft and continue their flight with the same flight number. Where the number of passengers carried was not available, the number of "passengers on board" (i.e. incl. direct transit passengers) is given </t>
    </r>
    <r>
      <rPr>
        <i/>
        <sz val="9"/>
        <rFont val="Arial"/>
        <family val="2"/>
      </rPr>
      <t>in italics</t>
    </r>
    <r>
      <rPr>
        <sz val="9"/>
        <rFont val="Arial"/>
        <family val="2"/>
      </rPr>
      <t>.</t>
    </r>
  </si>
  <si>
    <t>EUROPEAN UNION</t>
  </si>
  <si>
    <t>European Commission</t>
  </si>
  <si>
    <t>Directorate-General for Energy and Transport</t>
  </si>
  <si>
    <t>ENERGY AND TRANSPORT IN FIGURES</t>
  </si>
  <si>
    <t>Part 3  :  TRANSPORT</t>
  </si>
  <si>
    <t>Chapter 3.4  :</t>
  </si>
  <si>
    <t>Performance of Freight and Passenger Transport</t>
  </si>
  <si>
    <t>using indicators other than tonne-kilometres or passenger kilometres</t>
  </si>
  <si>
    <t>Air: Passenger Traffic Between Member States (including domestic flights)</t>
  </si>
  <si>
    <t>Air: Major Regular European Airlines (rpk)</t>
  </si>
  <si>
    <t>Air: Passenger Traffic at Major EU Airports</t>
  </si>
  <si>
    <t>Air: Passenger Transport in the EU Between its Main Airports</t>
  </si>
  <si>
    <t>Air: Passenger Transport Between the Major EU Airports and Their Main Extra-EU Partner Airports</t>
  </si>
  <si>
    <t>Air: Freight Traffic at Major EU Airports</t>
  </si>
  <si>
    <t>Air: Movements of Aircraft at Major EU Airports</t>
  </si>
  <si>
    <t>Sea: Inward and Outward Flow of Passengers by Country</t>
  </si>
  <si>
    <t>Sea: Passenger Traffic at Major EU Seaports</t>
  </si>
  <si>
    <t>Sea: Freight Traffic at Major EU Seaports</t>
  </si>
  <si>
    <t>Sea: Intra-EU Maritime Transport by Country</t>
  </si>
  <si>
    <t>Combined Transport: Traffic of UIRR Companies</t>
  </si>
  <si>
    <t>Road: Pyrenees Crossing Traffic</t>
  </si>
  <si>
    <t>Rail: Alps and Pyrenees Crossing Traffic</t>
  </si>
  <si>
    <r>
      <t xml:space="preserve">in co-operation with </t>
    </r>
    <r>
      <rPr>
        <b/>
        <sz val="10"/>
        <rFont val="Arial"/>
        <family val="2"/>
      </rPr>
      <t>Eurostat</t>
    </r>
  </si>
  <si>
    <t>SWISS Intern. Airlines</t>
  </si>
  <si>
    <t>Aer Lingus</t>
  </si>
  <si>
    <t>'07/'08</t>
  </si>
  <si>
    <r>
      <t>Source</t>
    </r>
    <r>
      <rPr>
        <sz val="8"/>
        <rFont val="Arial"/>
        <family val="2"/>
      </rPr>
      <t>: Association of European Airlines, International Air Transport Association, air companies,</t>
    </r>
    <r>
      <rPr>
        <i/>
        <sz val="8"/>
        <rFont val="Arial"/>
        <family val="2"/>
      </rPr>
      <t xml:space="preserve"> own estimates</t>
    </r>
  </si>
  <si>
    <r>
      <t xml:space="preserve">(3): </t>
    </r>
    <r>
      <rPr>
        <b/>
        <sz val="8"/>
        <rFont val="Arial"/>
        <family val="2"/>
      </rPr>
      <t>Easyjet:</t>
    </r>
    <r>
      <rPr>
        <sz val="8"/>
        <rFont val="Arial"/>
        <family val="2"/>
      </rPr>
      <t xml:space="preserve"> Financial year up to 30 September of the year indicated.</t>
    </r>
  </si>
  <si>
    <r>
      <t xml:space="preserve">(1): </t>
    </r>
    <r>
      <rPr>
        <b/>
        <sz val="8"/>
        <rFont val="Arial"/>
        <family val="2"/>
      </rPr>
      <t>Air France</t>
    </r>
    <r>
      <rPr>
        <sz val="8"/>
        <rFont val="Arial"/>
        <family val="2"/>
      </rPr>
      <t xml:space="preserve"> and </t>
    </r>
    <r>
      <rPr>
        <b/>
        <sz val="8"/>
        <rFont val="Arial"/>
        <family val="2"/>
      </rPr>
      <t>KLM</t>
    </r>
    <r>
      <rPr>
        <sz val="8"/>
        <rFont val="Arial"/>
        <family val="2"/>
      </rPr>
      <t xml:space="preserve"> merged in 2004 to build Air France KLM Group.</t>
    </r>
  </si>
  <si>
    <t>Girona / Costa Brava</t>
  </si>
  <si>
    <t>Bucuresti / Otopeni</t>
  </si>
  <si>
    <t xml:space="preserve">Madrid / Barajas - Malaga </t>
  </si>
  <si>
    <t>Malaga  - London / Gatwick</t>
  </si>
  <si>
    <t>Dublin  - London / Gatwick</t>
  </si>
  <si>
    <t>Stuttgart  - Berlin / Tegel</t>
  </si>
  <si>
    <t>København / Kastrup - London / Heathrow</t>
  </si>
  <si>
    <t>change '07/'08</t>
  </si>
  <si>
    <t>London / Heathrow - Singapore / Changi, Singapore</t>
  </si>
  <si>
    <t>London / Heathrow - Zürich, Switzerland</t>
  </si>
  <si>
    <t>Frankfurt (Main) - Singapore / Changi, Singapore</t>
  </si>
  <si>
    <t>Düsseldorf  - Zürich, Switzerland</t>
  </si>
  <si>
    <t>London / Heathrow - Tel Aviv / Ben Gurion, Israel</t>
  </si>
  <si>
    <t>Paris / Orly - Casablanca / Mohamed V, Morocco</t>
  </si>
  <si>
    <t xml:space="preserve">Roma / Fiumicino  - New York / J.F. Kennedy Intl, NY, USA </t>
  </si>
  <si>
    <t xml:space="preserve">HAMBURG  - ZURICH </t>
  </si>
  <si>
    <t xml:space="preserve">FRANKFURT/MAIN  - DUBAI INTL </t>
  </si>
  <si>
    <t xml:space="preserve">FRANKFURT/MAIN  - TORONTO/CITY CENTRE, ONT. </t>
  </si>
  <si>
    <t xml:space="preserve">FRANKFURT/MAIN  - SAN FRANCISCO/INTL,CA. </t>
  </si>
  <si>
    <t xml:space="preserve">LONDON HEATHROW  - GENEVE </t>
  </si>
  <si>
    <t xml:space="preserve">PARIS-CHARLES DE GAULLE  - TUNIS/CARTHAGE </t>
  </si>
  <si>
    <t xml:space="preserve">AMSTERDAM/SCHIPHOL  - NEW YORK/JFK </t>
  </si>
  <si>
    <t xml:space="preserve">AMSTERDAM/SCHIPHOL  - ISTANBUL/ATATURK </t>
  </si>
  <si>
    <t xml:space="preserve">AMSTERDAM/SCHIPHOL  - GENEVE </t>
  </si>
  <si>
    <t xml:space="preserve">FRANKFURT/MAIN  - ANTALYA </t>
  </si>
  <si>
    <t xml:space="preserve">LONDON HEATHROW  - VANCOUVER INTL, B.C. </t>
  </si>
  <si>
    <t xml:space="preserve">PARIS-CHARLES DE GAULLE  - RIO DE JANEIRO/GALEAO </t>
  </si>
  <si>
    <t xml:space="preserve">AMSTERDAM/SCHIPHOL  - MINNEAPOLIS-ST. PAUL INT., MN. </t>
  </si>
  <si>
    <t xml:space="preserve">PARIS-CHARLES DE GAULLE  - WASHINGTON DULLES INTL </t>
  </si>
  <si>
    <t xml:space="preserve">LONDON HEATHROW  - DOHA INTERNATIONAL </t>
  </si>
  <si>
    <t xml:space="preserve">FRANKFURT/MAIN  - HONG KONG/INTL </t>
  </si>
  <si>
    <t xml:space="preserve">LONDON GATWICK  - MUGLA/DALAMAN </t>
  </si>
  <si>
    <t xml:space="preserve">LONDON GATWICK  - DUBAI INTL </t>
  </si>
  <si>
    <t xml:space="preserve">FRANKFURT/MAIN  - GIMPO </t>
  </si>
  <si>
    <t xml:space="preserve">PARIS-CHARLES DE GAULLE  - HARTSFIELD-JACKSON  ATLANTA INT.,GA. </t>
  </si>
  <si>
    <t xml:space="preserve">PARIS-CHARLES DE GAULLE  - LOS ANGELES INTL </t>
  </si>
  <si>
    <t xml:space="preserve">SOFIA </t>
  </si>
  <si>
    <r>
      <t>Source:</t>
    </r>
    <r>
      <rPr>
        <b/>
        <sz val="8"/>
        <rFont val="Arial"/>
        <family val="0"/>
      </rPr>
      <t xml:space="preserve"> </t>
    </r>
    <r>
      <rPr>
        <sz val="8"/>
        <rFont val="Arial"/>
        <family val="0"/>
      </rPr>
      <t>Eurostat,</t>
    </r>
    <r>
      <rPr>
        <i/>
        <sz val="8"/>
        <rFont val="Arial"/>
        <family val="0"/>
      </rPr>
      <t xml:space="preserve"> airport websites (in italics).</t>
    </r>
  </si>
  <si>
    <r>
      <t>Note:</t>
    </r>
    <r>
      <rPr>
        <sz val="8"/>
        <rFont val="Arial"/>
        <family val="2"/>
      </rPr>
      <t xml:space="preserve"> Significant underreporting of Paris airports. Data from airport websites </t>
    </r>
    <r>
      <rPr>
        <i/>
        <sz val="8"/>
        <rFont val="Arial"/>
        <family val="2"/>
      </rPr>
      <t>(in italics)</t>
    </r>
    <r>
      <rPr>
        <sz val="8"/>
        <rFont val="Arial"/>
        <family val="2"/>
      </rPr>
      <t xml:space="preserve"> often include air cargo which in reality is transported by lorry. The figures from airport websites are therefore not always fully comparable with those collected by Eurostat. The extraordinary growth rate for Leipzig airport is mainly due to DHL moving its hub there during 2008.</t>
    </r>
  </si>
  <si>
    <t xml:space="preserve">                (not including general aviation)</t>
  </si>
  <si>
    <t xml:space="preserve">Riga </t>
  </si>
  <si>
    <t>Leipzig / Halle</t>
  </si>
  <si>
    <t>Sevilla</t>
  </si>
  <si>
    <t xml:space="preserve">IBIZA </t>
  </si>
  <si>
    <t xml:space="preserve">ARRECIFE/LANZAROTE </t>
  </si>
  <si>
    <t xml:space="preserve">PALERMO/PUNTA RAISI </t>
  </si>
  <si>
    <t xml:space="preserve">IRAKLEION </t>
  </si>
  <si>
    <t xml:space="preserve">SOUTHAMPTON </t>
  </si>
  <si>
    <t xml:space="preserve">LIVERPOOL </t>
  </si>
  <si>
    <t xml:space="preserve">BASEL </t>
  </si>
  <si>
    <t xml:space="preserve">NANTES ATLANTIQUE </t>
  </si>
  <si>
    <t xml:space="preserve">PUERTO DEL ROSARIO/ FUERTEVENTURA </t>
  </si>
  <si>
    <t xml:space="preserve">BELFAST/CITY </t>
  </si>
  <si>
    <t>Palma Mallorca</t>
  </si>
  <si>
    <t>Aegina</t>
  </si>
  <si>
    <t>Norderney I.</t>
  </si>
  <si>
    <t>Palermo</t>
  </si>
  <si>
    <t>Hirtshals</t>
  </si>
  <si>
    <t>Ystad</t>
  </si>
  <si>
    <t>Corfu</t>
  </si>
  <si>
    <t>Trelleborg</t>
  </si>
  <si>
    <t>Esbjerg</t>
  </si>
  <si>
    <t>Thasos</t>
  </si>
  <si>
    <t>Kiel</t>
  </si>
  <si>
    <t>Heraklion</t>
  </si>
  <si>
    <t>Nordby Havn, Fano</t>
  </si>
  <si>
    <t>Gedser</t>
  </si>
  <si>
    <t>Kylini</t>
  </si>
  <si>
    <t>Visby</t>
  </si>
  <si>
    <t>Dagebuell</t>
  </si>
  <si>
    <t>Ronne</t>
  </si>
  <si>
    <t>Pozzuoli</t>
  </si>
  <si>
    <t>Golfo Aranci</t>
  </si>
  <si>
    <t>07/08</t>
  </si>
  <si>
    <t>Skoeldvik</t>
  </si>
  <si>
    <t>Brofjorden Scanraff</t>
  </si>
  <si>
    <t>Vlissingen</t>
  </si>
  <si>
    <t>Santa Panagia</t>
  </si>
  <si>
    <t>Gdansk</t>
  </si>
  <si>
    <t>Savona - Vado</t>
  </si>
  <si>
    <t>Burgas</t>
  </si>
  <si>
    <t>Milazzo</t>
  </si>
  <si>
    <t>Bremen</t>
  </si>
  <si>
    <t>Sullom Voe</t>
  </si>
  <si>
    <t>Fredericia (Og Shell-Havnen)</t>
  </si>
  <si>
    <t>CY**</t>
  </si>
  <si>
    <t>RO**</t>
  </si>
  <si>
    <t>**: The share of intra-EU in total maritime transport may be underestimated in this table for CY and RO because a significant share of partner ports are "unknown" and hence cannot be attributed to any geographical area.</t>
  </si>
  <si>
    <t>CYPRUS</t>
  </si>
  <si>
    <t>Limassol</t>
  </si>
  <si>
    <t>1985-1997</t>
  </si>
  <si>
    <t>1997-2007</t>
  </si>
  <si>
    <t>2007-2008</t>
  </si>
  <si>
    <r>
      <t>Source: Eurostat, own estimates</t>
    </r>
    <r>
      <rPr>
        <i/>
        <sz val="8"/>
        <rFont val="Arial"/>
        <family val="2"/>
      </rPr>
      <t xml:space="preserve"> (in italics)</t>
    </r>
  </si>
  <si>
    <r>
      <t xml:space="preserve">Source: </t>
    </r>
    <r>
      <rPr>
        <sz val="8"/>
        <rFont val="Arial"/>
        <family val="0"/>
      </rPr>
      <t>Eurostat</t>
    </r>
  </si>
  <si>
    <r>
      <t xml:space="preserve">(2): </t>
    </r>
    <r>
      <rPr>
        <b/>
        <sz val="8"/>
        <rFont val="Arial"/>
        <family val="2"/>
      </rPr>
      <t>Ryanair:</t>
    </r>
    <r>
      <rPr>
        <sz val="8"/>
        <rFont val="Arial"/>
        <family val="2"/>
      </rPr>
      <t xml:space="preserve"> Year up to 30 March of the following year. 2008: own estimation, based on evolution of passenger numbers.</t>
    </r>
  </si>
  <si>
    <t>Reschen</t>
  </si>
  <si>
    <t>Montgenèvre</t>
  </si>
  <si>
    <t>Fréjus</t>
  </si>
  <si>
    <r>
      <t>Note</t>
    </r>
    <r>
      <rPr>
        <sz val="8"/>
        <rFont val="Arial"/>
        <family val="0"/>
      </rPr>
      <t>: *: Bridge opened in 2004</t>
    </r>
  </si>
  <si>
    <t xml:space="preserve">PARIS-CHARLES DE GAULLE  - NEWARK LIBERTY INT., NJ. </t>
  </si>
  <si>
    <r>
      <t xml:space="preserve">Data from </t>
    </r>
    <r>
      <rPr>
        <u val="single"/>
        <sz val="8"/>
        <rFont val="Arial"/>
        <family val="2"/>
      </rPr>
      <t>main</t>
    </r>
    <r>
      <rPr>
        <sz val="8"/>
        <rFont val="Arial"/>
        <family val="2"/>
      </rPr>
      <t xml:space="preserve"> ports only (ports handling more than 1 million tonnes per year). </t>
    </r>
  </si>
  <si>
    <r>
      <t>1000 cruise passengers</t>
    </r>
    <r>
      <rPr>
        <sz val="8"/>
        <rFont val="Arial"/>
        <family val="2"/>
      </rPr>
      <t xml:space="preserve"> on excursion</t>
    </r>
  </si>
  <si>
    <t>Santa Cruz de Tenerife</t>
  </si>
  <si>
    <t>Sea: Container Traffic at Major EU Seaports</t>
  </si>
  <si>
    <t>Paris / Charles de Gaulle</t>
  </si>
  <si>
    <t>Roma / Fiumicino - Paris / Charles de Gaulle</t>
  </si>
  <si>
    <t xml:space="preserve">Paris / Charles de Gaulle - Barcelona </t>
  </si>
  <si>
    <t>Amsterdam / Schiphol - Paris / Charles de Gaulle</t>
  </si>
  <si>
    <t>Frankfurt (Main) - Paris / Charles de Gaulle</t>
  </si>
  <si>
    <t>Paris / Charles de Gaulle - New York / J.F. Kennedy Intl, NY, USA</t>
  </si>
  <si>
    <t>Paris / Charles de Gaulle - Montreal / Pierre Elliot Trudeau Intl, Canada</t>
  </si>
  <si>
    <t>Paris / Charles de Gaulle - Tokio Intl, Japan</t>
  </si>
  <si>
    <t>Paris / Charles de Gaulle - Tel Aviv / Ben Gurion, Israel</t>
  </si>
  <si>
    <t>Paris / Charles de Gaulle - Moscow / Sheremetyevo, Russia</t>
  </si>
  <si>
    <t>Paris / Charles de Gaulle - Hong Kong / Intl, China</t>
  </si>
  <si>
    <t>Paris / Charles de Gaulle - Dubai Intl, United Arab Emirates</t>
  </si>
  <si>
    <t>Paris / Charles de Gaulle - Istanbul / Atatürk, Turkey</t>
  </si>
  <si>
    <t>Paris / Charles de Gaulle - Sao Paulo / Guarulhos, Brazil</t>
  </si>
  <si>
    <t>Reggio di Calabria</t>
  </si>
  <si>
    <t>Porto d'Ischia</t>
  </si>
  <si>
    <t>Palma de Mallorca</t>
  </si>
  <si>
    <t>Nice / Côte d'Azur</t>
  </si>
  <si>
    <t>Bergamo / Orio al Serio</t>
  </si>
  <si>
    <t>Nice / Côte d'Azur - Paris / Orly</t>
  </si>
  <si>
    <t>Madrid / Barajas - Palma de Mallorca</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</si>
</sst>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 0.0%"/>
    <numFmt numFmtId="165" formatCode="\+0.0;\ \-0.0"/>
    <numFmt numFmtId="166" formatCode="#,##0.0\ "/>
    <numFmt numFmtId="167" formatCode="\+0.0\ ;\ \-0.0\ "/>
    <numFmt numFmtId="168" formatCode="#,##0.0"/>
    <numFmt numFmtId="169" formatCode="#,##0.000"/>
    <numFmt numFmtId="170" formatCode="0.0"/>
    <numFmt numFmtId="171" formatCode="#\ ##0"/>
    <numFmt numFmtId="172" formatCode="##0\ \ "/>
    <numFmt numFmtId="173" formatCode="##0\ \ \ "/>
    <numFmt numFmtId="174" formatCode="##0\ \ \ \ \ "/>
    <numFmt numFmtId="175" formatCode="0.000"/>
    <numFmt numFmtId="176" formatCode="#,##0.##0"/>
    <numFmt numFmtId="177" formatCode="###,###,##0"/>
    <numFmt numFmtId="178" formatCode="0.0000"/>
    <numFmt numFmtId="179" formatCode="0.00000"/>
    <numFmt numFmtId="180" formatCode="0.000000"/>
    <numFmt numFmtId="181" formatCode="0.0000000"/>
    <numFmt numFmtId="182" formatCode="#,###,##0"/>
    <numFmt numFmtId="183" formatCode="#,###,##0.0"/>
    <numFmt numFmtId="184" formatCode="0.0%"/>
    <numFmt numFmtId="185" formatCode="#,##0,,,"/>
    <numFmt numFmtId="186" formatCode="###,###,##0.000"/>
    <numFmt numFmtId="187" formatCode="0.0\ \ \ "/>
    <numFmt numFmtId="188" formatCode="0.00\ "/>
    <numFmt numFmtId="189" formatCode="0.0\ "/>
    <numFmt numFmtId="190" formatCode="0.000\ "/>
    <numFmt numFmtId="191" formatCode="#,##0\ \ "/>
    <numFmt numFmtId="192" formatCode="#,##0\ "/>
  </numFmts>
  <fonts count="32">
    <font>
      <sz val="10"/>
      <name val="Arial"/>
      <family val="0"/>
    </font>
    <font>
      <b/>
      <sz val="14"/>
      <name val="Arial"/>
      <family val="2"/>
    </font>
    <font>
      <sz val="8"/>
      <name val="Arial"/>
      <family val="0"/>
    </font>
    <font>
      <b/>
      <sz val="8"/>
      <name val="Arial"/>
      <family val="0"/>
    </font>
    <font>
      <b/>
      <sz val="12"/>
      <name val="Arial"/>
      <family val="2"/>
    </font>
    <font>
      <sz val="12"/>
      <name val="Arial"/>
      <family val="2"/>
    </font>
    <font>
      <b/>
      <sz val="10"/>
      <name val="Arial"/>
      <family val="2"/>
    </font>
    <font>
      <b/>
      <sz val="9"/>
      <name val="Arial"/>
      <family val="2"/>
    </font>
    <font>
      <sz val="9"/>
      <name val="Arial"/>
      <family val="2"/>
    </font>
    <font>
      <i/>
      <sz val="10"/>
      <name val="Arial"/>
      <family val="2"/>
    </font>
    <font>
      <u val="single"/>
      <sz val="10"/>
      <color indexed="12"/>
      <name val="Arial"/>
      <family val="0"/>
    </font>
    <font>
      <u val="single"/>
      <sz val="10"/>
      <color indexed="36"/>
      <name val="Arial"/>
      <family val="0"/>
    </font>
    <font>
      <i/>
      <sz val="8"/>
      <name val="Arial"/>
      <family val="2"/>
    </font>
    <font>
      <b/>
      <sz val="10"/>
      <color indexed="18"/>
      <name val="Arial"/>
      <family val="2"/>
    </font>
    <font>
      <b/>
      <sz val="10"/>
      <color indexed="8"/>
      <name val="Arial"/>
      <family val="2"/>
    </font>
    <font>
      <b/>
      <sz val="7"/>
      <name val="Arial"/>
      <family val="2"/>
    </font>
    <font>
      <i/>
      <sz val="8"/>
      <name val="Times New Roman"/>
      <family val="0"/>
    </font>
    <font>
      <i/>
      <sz val="7"/>
      <name val="Arial"/>
      <family val="2"/>
    </font>
    <font>
      <sz val="10"/>
      <name val="Helvetica"/>
      <family val="2"/>
    </font>
    <font>
      <b/>
      <sz val="12"/>
      <name val="Times"/>
      <family val="1"/>
    </font>
    <font>
      <b/>
      <sz val="8"/>
      <name val="Times New Roman"/>
      <family val="0"/>
    </font>
    <font>
      <i/>
      <sz val="9"/>
      <name val="Arial"/>
      <family val="2"/>
    </font>
    <font>
      <sz val="10"/>
      <name val="Times"/>
      <family val="1"/>
    </font>
    <font>
      <b/>
      <sz val="10"/>
      <name val="Times"/>
      <family val="0"/>
    </font>
    <font>
      <b/>
      <sz val="8"/>
      <name val="Times"/>
      <family val="1"/>
    </font>
    <font>
      <b/>
      <sz val="18"/>
      <name val="Arial"/>
      <family val="2"/>
    </font>
    <font>
      <b/>
      <i/>
      <sz val="10"/>
      <name val="Times"/>
      <family val="0"/>
    </font>
    <font>
      <sz val="8"/>
      <name val="Times"/>
      <family val="1"/>
    </font>
    <font>
      <i/>
      <sz val="8"/>
      <name val="Times"/>
      <family val="0"/>
    </font>
    <font>
      <b/>
      <sz val="8"/>
      <name val="Helvetica"/>
      <family val="2"/>
    </font>
    <font>
      <b/>
      <i/>
      <sz val="8"/>
      <name val="Arial"/>
      <family val="0"/>
    </font>
    <font>
      <u val="single"/>
      <sz val="8"/>
      <name val="Arial"/>
      <family val="2"/>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s>
  <borders count="38">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hair"/>
      <top>
        <color indexed="63"/>
      </top>
      <bottom>
        <color indexed="63"/>
      </bottom>
    </border>
    <border>
      <left>
        <color indexed="63"/>
      </left>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thin"/>
      <top style="thin"/>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style="thin"/>
      <right style="thin"/>
      <top style="thin"/>
      <bottom style="hair"/>
    </border>
    <border>
      <left style="thin"/>
      <right style="thin"/>
      <top style="hair"/>
      <bottom style="hair"/>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hair"/>
    </border>
    <border>
      <left>
        <color indexed="63"/>
      </left>
      <right style="thin"/>
      <top style="hair"/>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3" fillId="2" borderId="0" applyNumberFormat="0" applyBorder="0">
      <alignment/>
      <protection locked="0"/>
    </xf>
    <xf numFmtId="0" fontId="14" fillId="3" borderId="0" applyNumberFormat="0" applyBorder="0">
      <alignment/>
      <protection locked="0"/>
    </xf>
  </cellStyleXfs>
  <cellXfs count="880">
    <xf numFmtId="0" fontId="0" fillId="0" borderId="0" xfId="0" applyAlignment="1">
      <alignment/>
    </xf>
    <xf numFmtId="0" fontId="0" fillId="0" borderId="0" xfId="0" applyBorder="1" applyAlignment="1">
      <alignment/>
    </xf>
    <xf numFmtId="0" fontId="3" fillId="0" borderId="0" xfId="0" applyFont="1" applyBorder="1" applyAlignment="1">
      <alignment horizontal="left"/>
    </xf>
    <xf numFmtId="0" fontId="2" fillId="0" borderId="0" xfId="0" applyFont="1" applyAlignment="1">
      <alignment/>
    </xf>
    <xf numFmtId="0" fontId="6" fillId="0" borderId="0" xfId="0" applyFont="1" applyAlignment="1">
      <alignment horizontal="center"/>
    </xf>
    <xf numFmtId="0" fontId="3" fillId="0" borderId="0" xfId="0" applyFont="1" applyAlignment="1">
      <alignment/>
    </xf>
    <xf numFmtId="0" fontId="2" fillId="0" borderId="0" xfId="0" applyFont="1" applyAlignment="1">
      <alignment/>
    </xf>
    <xf numFmtId="0" fontId="0" fillId="0" borderId="0" xfId="0" applyAlignment="1">
      <alignment horizontal="center"/>
    </xf>
    <xf numFmtId="0" fontId="0" fillId="0" borderId="0" xfId="0" applyFill="1" applyAlignment="1">
      <alignment/>
    </xf>
    <xf numFmtId="0" fontId="2" fillId="0" borderId="0" xfId="0" applyFont="1" applyAlignment="1">
      <alignment horizontal="center"/>
    </xf>
    <xf numFmtId="0" fontId="0" fillId="0" borderId="0" xfId="0" applyAlignment="1">
      <alignment vertical="top"/>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6" fillId="0" borderId="0" xfId="0" applyFont="1" applyAlignment="1">
      <alignment horizontal="center"/>
    </xf>
    <xf numFmtId="0" fontId="0" fillId="0" borderId="0" xfId="0" applyAlignment="1">
      <alignment/>
    </xf>
    <xf numFmtId="0" fontId="0" fillId="0" borderId="0" xfId="0" applyAlignment="1">
      <alignment vertical="center"/>
    </xf>
    <xf numFmtId="0" fontId="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Alignment="1" quotePrefix="1">
      <alignment horizontal="right" vertical="top"/>
    </xf>
    <xf numFmtId="0" fontId="5" fillId="0" borderId="0" xfId="0" applyFont="1" applyAlignment="1">
      <alignment/>
    </xf>
    <xf numFmtId="0" fontId="3" fillId="0" borderId="0" xfId="0" applyFont="1" applyFill="1" applyBorder="1" applyAlignment="1">
      <alignment horizontal="center"/>
    </xf>
    <xf numFmtId="0" fontId="5" fillId="0" borderId="0" xfId="0" applyFont="1" applyAlignment="1">
      <alignment/>
    </xf>
    <xf numFmtId="0" fontId="2" fillId="0" borderId="0" xfId="0" applyFont="1" applyFill="1" applyAlignment="1">
      <alignment horizontal="center"/>
    </xf>
    <xf numFmtId="0" fontId="3" fillId="0" borderId="0" xfId="0" applyFont="1" applyAlignment="1">
      <alignment/>
    </xf>
    <xf numFmtId="1" fontId="2" fillId="0" borderId="0" xfId="0" applyNumberFormat="1" applyFont="1" applyFill="1" applyBorder="1" applyAlignment="1">
      <alignment horizontal="right" vertical="center"/>
    </xf>
    <xf numFmtId="0" fontId="5" fillId="0" borderId="0" xfId="0" applyFont="1" applyBorder="1" applyAlignment="1">
      <alignment horizontal="left" vertical="top"/>
    </xf>
    <xf numFmtId="0" fontId="4" fillId="0" borderId="0" xfId="0" applyFont="1" applyBorder="1" applyAlignment="1" quotePrefix="1">
      <alignment horizontal="left" vertical="top"/>
    </xf>
    <xf numFmtId="0" fontId="19" fillId="0" borderId="0" xfId="0" applyFont="1" applyFill="1" applyBorder="1" applyAlignment="1">
      <alignment horizontal="center" vertical="center"/>
    </xf>
    <xf numFmtId="0" fontId="5" fillId="0" borderId="0" xfId="0" applyFont="1" applyBorder="1" applyAlignment="1">
      <alignment/>
    </xf>
    <xf numFmtId="0" fontId="0" fillId="0" borderId="0" xfId="0" applyFill="1" applyAlignment="1">
      <alignment vertical="center"/>
    </xf>
    <xf numFmtId="0" fontId="5" fillId="0" borderId="0" xfId="0" applyFont="1" applyAlignment="1">
      <alignment horizontal="center"/>
    </xf>
    <xf numFmtId="0" fontId="0" fillId="0" borderId="0" xfId="0" applyFont="1" applyBorder="1" applyAlignment="1">
      <alignment horizontal="center" vertical="top" wrapText="1"/>
    </xf>
    <xf numFmtId="0" fontId="6"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5" fillId="0" borderId="0" xfId="0" applyFont="1" applyAlignment="1">
      <alignment vertical="top"/>
    </xf>
    <xf numFmtId="0" fontId="5" fillId="0" borderId="0" xfId="0" applyFont="1" applyAlignment="1">
      <alignment vertical="top" wrapText="1"/>
    </xf>
    <xf numFmtId="0" fontId="4" fillId="0" borderId="0" xfId="0" applyFont="1" applyAlignment="1">
      <alignment horizontal="right" vertical="top"/>
    </xf>
    <xf numFmtId="0" fontId="6" fillId="0" borderId="0" xfId="0" applyFont="1" applyAlignment="1">
      <alignment horizontal="center" vertical="center"/>
    </xf>
    <xf numFmtId="2" fontId="4" fillId="0" borderId="0" xfId="0" applyNumberFormat="1" applyFont="1" applyBorder="1" applyAlignment="1" quotePrefix="1">
      <alignment horizontal="left"/>
    </xf>
    <xf numFmtId="0" fontId="5" fillId="0" borderId="0" xfId="0" applyFont="1" applyBorder="1" applyAlignment="1">
      <alignment vertical="top"/>
    </xf>
    <xf numFmtId="2" fontId="4" fillId="0" borderId="0" xfId="0" applyNumberFormat="1" applyFont="1" applyBorder="1" applyAlignment="1" quotePrefix="1">
      <alignment horizontal="right" vertical="top"/>
    </xf>
    <xf numFmtId="0" fontId="3" fillId="0" borderId="1" xfId="0" applyFont="1" applyFill="1" applyBorder="1" applyAlignment="1">
      <alignment horizontal="center"/>
    </xf>
    <xf numFmtId="0" fontId="2" fillId="0" borderId="2" xfId="0" applyFont="1" applyFill="1" applyBorder="1" applyAlignment="1">
      <alignment horizontal="center"/>
    </xf>
    <xf numFmtId="0" fontId="2" fillId="0" borderId="0" xfId="0" applyFont="1" applyFill="1" applyAlignment="1">
      <alignment/>
    </xf>
    <xf numFmtId="0" fontId="2" fillId="0" borderId="3" xfId="0" applyFont="1" applyFill="1" applyBorder="1" applyAlignment="1">
      <alignment/>
    </xf>
    <xf numFmtId="0" fontId="3"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3" fillId="0" borderId="0" xfId="0" applyFont="1" applyBorder="1" applyAlignment="1">
      <alignment vertical="top" wrapText="1"/>
    </xf>
    <xf numFmtId="0" fontId="0" fillId="0" borderId="4" xfId="0" applyFill="1" applyBorder="1" applyAlignment="1">
      <alignment vertical="center"/>
    </xf>
    <xf numFmtId="0" fontId="17" fillId="0" borderId="1" xfId="0" applyFont="1" applyFill="1" applyBorder="1" applyAlignment="1">
      <alignment horizontal="right" vertical="center"/>
    </xf>
    <xf numFmtId="0" fontId="18" fillId="0" borderId="4" xfId="0" applyFont="1" applyFill="1" applyBorder="1" applyAlignment="1">
      <alignment vertical="center"/>
    </xf>
    <xf numFmtId="0" fontId="2" fillId="0" borderId="0" xfId="0" applyFont="1" applyFill="1" applyAlignment="1">
      <alignment horizontal="center" vertical="center"/>
    </xf>
    <xf numFmtId="0" fontId="3" fillId="0" borderId="2" xfId="0" applyFont="1" applyFill="1" applyBorder="1" applyAlignment="1">
      <alignment horizontal="center"/>
    </xf>
    <xf numFmtId="0" fontId="2" fillId="0" borderId="5" xfId="0" applyFont="1" applyFill="1" applyBorder="1" applyAlignment="1">
      <alignment/>
    </xf>
    <xf numFmtId="167" fontId="2" fillId="0" borderId="6" xfId="0" applyNumberFormat="1" applyFont="1" applyFill="1" applyBorder="1" applyAlignment="1" applyProtection="1">
      <alignment vertical="center"/>
      <protection/>
    </xf>
    <xf numFmtId="167" fontId="2" fillId="0" borderId="6" xfId="0" applyNumberFormat="1" applyFont="1" applyFill="1" applyBorder="1" applyAlignment="1" applyProtection="1">
      <alignment horizontal="right" vertical="center"/>
      <protection/>
    </xf>
    <xf numFmtId="170" fontId="2" fillId="0" borderId="4" xfId="0" applyNumberFormat="1" applyFont="1" applyFill="1" applyBorder="1" applyAlignment="1">
      <alignment horizontal="center" vertical="center"/>
    </xf>
    <xf numFmtId="170" fontId="2" fillId="0" borderId="1" xfId="0" applyNumberFormat="1" applyFont="1" applyFill="1" applyBorder="1" applyAlignment="1">
      <alignment horizontal="center" vertical="center"/>
    </xf>
    <xf numFmtId="170" fontId="2" fillId="0" borderId="7" xfId="0" applyNumberFormat="1" applyFont="1" applyFill="1" applyBorder="1" applyAlignment="1">
      <alignment horizontal="center" vertical="center"/>
    </xf>
    <xf numFmtId="170" fontId="2" fillId="0" borderId="8" xfId="0" applyNumberFormat="1" applyFont="1" applyFill="1" applyBorder="1" applyAlignment="1">
      <alignment horizontal="center" vertical="center"/>
    </xf>
    <xf numFmtId="0" fontId="3" fillId="4" borderId="9" xfId="0" applyFont="1" applyFill="1" applyBorder="1" applyAlignment="1">
      <alignment horizontal="center" vertical="center"/>
    </xf>
    <xf numFmtId="0" fontId="3" fillId="4" borderId="4"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8" xfId="0" applyFont="1" applyFill="1" applyBorder="1" applyAlignment="1">
      <alignment horizontal="center" vertical="center"/>
    </xf>
    <xf numFmtId="0" fontId="3" fillId="4" borderId="11" xfId="0" applyFont="1" applyFill="1" applyBorder="1" applyAlignment="1" quotePrefix="1">
      <alignment horizontal="center" vertical="center" wrapText="1"/>
    </xf>
    <xf numFmtId="0" fontId="4" fillId="0" borderId="0" xfId="0" applyFont="1" applyAlignment="1" quotePrefix="1">
      <alignment horizontal="right" vertical="top"/>
    </xf>
    <xf numFmtId="167" fontId="2" fillId="5" borderId="6" xfId="0" applyNumberFormat="1" applyFont="1" applyFill="1" applyBorder="1" applyAlignment="1" applyProtection="1">
      <alignment horizontal="right" vertical="center"/>
      <protection/>
    </xf>
    <xf numFmtId="0" fontId="3" fillId="6" borderId="4" xfId="0" applyFont="1" applyFill="1" applyBorder="1" applyAlignment="1">
      <alignment horizontal="center"/>
    </xf>
    <xf numFmtId="0" fontId="3" fillId="6" borderId="1" xfId="0" applyFont="1" applyFill="1" applyBorder="1" applyAlignment="1">
      <alignment horizontal="center"/>
    </xf>
    <xf numFmtId="0" fontId="3" fillId="6" borderId="0" xfId="0" applyFont="1" applyFill="1" applyBorder="1" applyAlignment="1">
      <alignment horizontal="center"/>
    </xf>
    <xf numFmtId="0" fontId="2" fillId="6" borderId="2" xfId="0" applyFont="1" applyFill="1" applyBorder="1" applyAlignment="1">
      <alignment/>
    </xf>
    <xf numFmtId="0" fontId="2" fillId="6" borderId="10" xfId="0" applyFont="1" applyFill="1" applyBorder="1" applyAlignment="1">
      <alignment/>
    </xf>
    <xf numFmtId="0" fontId="3" fillId="6" borderId="9" xfId="0" applyFont="1" applyFill="1" applyBorder="1" applyAlignment="1">
      <alignment horizontal="center"/>
    </xf>
    <xf numFmtId="0" fontId="15" fillId="6" borderId="12" xfId="0" applyFont="1" applyFill="1" applyBorder="1" applyAlignment="1">
      <alignment horizontal="center"/>
    </xf>
    <xf numFmtId="0" fontId="3" fillId="6" borderId="1" xfId="0" applyFont="1" applyFill="1" applyBorder="1" applyAlignment="1">
      <alignment horizontal="right"/>
    </xf>
    <xf numFmtId="0" fontId="15" fillId="6" borderId="6" xfId="0" applyFont="1" applyFill="1" applyBorder="1" applyAlignment="1" quotePrefix="1">
      <alignment horizontal="center"/>
    </xf>
    <xf numFmtId="0" fontId="20" fillId="6" borderId="5" xfId="0" applyFont="1" applyFill="1" applyBorder="1" applyAlignment="1">
      <alignment/>
    </xf>
    <xf numFmtId="0" fontId="20" fillId="6" borderId="8" xfId="0" applyFont="1" applyFill="1" applyBorder="1" applyAlignment="1">
      <alignment/>
    </xf>
    <xf numFmtId="0" fontId="3" fillId="6" borderId="7" xfId="0" applyFont="1" applyFill="1" applyBorder="1" applyAlignment="1">
      <alignment horizontal="right"/>
    </xf>
    <xf numFmtId="0" fontId="3" fillId="6" borderId="5" xfId="0" applyFont="1" applyFill="1" applyBorder="1" applyAlignment="1">
      <alignment horizontal="right"/>
    </xf>
    <xf numFmtId="0" fontId="3" fillId="6" borderId="8" xfId="0" applyFont="1" applyFill="1" applyBorder="1" applyAlignment="1">
      <alignment horizontal="right"/>
    </xf>
    <xf numFmtId="0" fontId="3" fillId="6" borderId="11" xfId="0" applyFont="1" applyFill="1" applyBorder="1" applyAlignment="1">
      <alignment horizontal="center"/>
    </xf>
    <xf numFmtId="0" fontId="3" fillId="4" borderId="1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8" xfId="0" applyFont="1" applyFill="1" applyBorder="1" applyAlignment="1">
      <alignment horizontal="center" vertical="center"/>
    </xf>
    <xf numFmtId="0" fontId="2" fillId="0" borderId="5" xfId="0" applyFont="1" applyFill="1" applyBorder="1" applyAlignment="1">
      <alignment/>
    </xf>
    <xf numFmtId="0" fontId="2" fillId="4" borderId="2" xfId="0" applyFont="1" applyFill="1" applyBorder="1" applyAlignment="1">
      <alignment/>
    </xf>
    <xf numFmtId="0" fontId="2" fillId="4" borderId="10" xfId="0" applyFont="1" applyFill="1" applyBorder="1" applyAlignment="1">
      <alignment horizontal="center"/>
    </xf>
    <xf numFmtId="0" fontId="2" fillId="4" borderId="10" xfId="0" applyFont="1" applyFill="1" applyBorder="1" applyAlignment="1">
      <alignment/>
    </xf>
    <xf numFmtId="0" fontId="15" fillId="4" borderId="12" xfId="0" applyFont="1" applyFill="1" applyBorder="1" applyAlignment="1">
      <alignment horizontal="center" wrapText="1"/>
    </xf>
    <xf numFmtId="0" fontId="3" fillId="4" borderId="0" xfId="0" applyFont="1" applyFill="1" applyBorder="1" applyAlignment="1">
      <alignment/>
    </xf>
    <xf numFmtId="0" fontId="3" fillId="4" borderId="1" xfId="0" applyFont="1" applyFill="1" applyBorder="1" applyAlignment="1">
      <alignment horizontal="center"/>
    </xf>
    <xf numFmtId="0" fontId="3" fillId="4" borderId="0" xfId="0" applyFont="1" applyFill="1" applyBorder="1" applyAlignment="1">
      <alignment horizontal="center"/>
    </xf>
    <xf numFmtId="0" fontId="15" fillId="4" borderId="6" xfId="0" applyFont="1" applyFill="1" applyBorder="1" applyAlignment="1" quotePrefix="1">
      <alignment horizontal="center" wrapText="1"/>
    </xf>
    <xf numFmtId="0" fontId="20" fillId="4" borderId="5" xfId="0" applyFont="1" applyFill="1" applyBorder="1" applyAlignment="1">
      <alignment/>
    </xf>
    <xf numFmtId="0" fontId="20" fillId="4" borderId="8" xfId="0" applyFont="1" applyFill="1" applyBorder="1" applyAlignment="1">
      <alignment horizontal="center"/>
    </xf>
    <xf numFmtId="0" fontId="20" fillId="4" borderId="5" xfId="0" applyFont="1" applyFill="1" applyBorder="1" applyAlignment="1">
      <alignment horizontal="center"/>
    </xf>
    <xf numFmtId="0" fontId="12" fillId="0" borderId="10" xfId="0" applyFont="1" applyFill="1" applyBorder="1" applyAlignment="1">
      <alignment/>
    </xf>
    <xf numFmtId="0" fontId="12" fillId="5" borderId="1" xfId="0" applyFont="1" applyFill="1" applyBorder="1" applyAlignment="1">
      <alignment/>
    </xf>
    <xf numFmtId="0" fontId="12" fillId="0" borderId="1" xfId="0" applyFont="1" applyFill="1" applyBorder="1" applyAlignment="1">
      <alignment/>
    </xf>
    <xf numFmtId="0" fontId="3" fillId="4" borderId="9" xfId="0" applyFont="1" applyFill="1" applyBorder="1" applyAlignment="1">
      <alignment horizontal="center"/>
    </xf>
    <xf numFmtId="0" fontId="3" fillId="4" borderId="7" xfId="0" applyFont="1" applyFill="1" applyBorder="1" applyAlignment="1">
      <alignment horizontal="center"/>
    </xf>
    <xf numFmtId="0" fontId="15" fillId="4" borderId="12" xfId="0" applyFont="1" applyFill="1" applyBorder="1" applyAlignment="1">
      <alignment horizontal="center"/>
    </xf>
    <xf numFmtId="0" fontId="3" fillId="4" borderId="1" xfId="0" applyFont="1" applyFill="1" applyBorder="1" applyAlignment="1">
      <alignment/>
    </xf>
    <xf numFmtId="0" fontId="15" fillId="4" borderId="6" xfId="0" applyFont="1" applyFill="1" applyBorder="1" applyAlignment="1" quotePrefix="1">
      <alignment horizontal="center"/>
    </xf>
    <xf numFmtId="0" fontId="20" fillId="4" borderId="8" xfId="0" applyFont="1" applyFill="1" applyBorder="1" applyAlignment="1">
      <alignment/>
    </xf>
    <xf numFmtId="168" fontId="12" fillId="0" borderId="0" xfId="0" applyNumberFormat="1" applyFont="1" applyFill="1" applyAlignment="1">
      <alignment vertical="center"/>
    </xf>
    <xf numFmtId="0" fontId="6" fillId="4" borderId="9" xfId="0" applyFont="1" applyFill="1" applyBorder="1" applyAlignment="1">
      <alignment horizontal="center"/>
    </xf>
    <xf numFmtId="0" fontId="6" fillId="4" borderId="4" xfId="0" applyFont="1" applyFill="1" applyBorder="1" applyAlignment="1">
      <alignment horizontal="center"/>
    </xf>
    <xf numFmtId="0" fontId="6" fillId="4" borderId="7" xfId="0" applyFont="1" applyFill="1" applyBorder="1" applyAlignment="1">
      <alignment horizontal="center"/>
    </xf>
    <xf numFmtId="167" fontId="2" fillId="5" borderId="6" xfId="0" applyNumberFormat="1" applyFont="1" applyFill="1" applyBorder="1" applyAlignment="1" applyProtection="1">
      <alignment vertical="center"/>
      <protection/>
    </xf>
    <xf numFmtId="168" fontId="12" fillId="5" borderId="0" xfId="0" applyNumberFormat="1" applyFont="1" applyFill="1" applyAlignment="1">
      <alignment vertical="center"/>
    </xf>
    <xf numFmtId="0" fontId="3" fillId="4" borderId="6" xfId="0" applyFont="1" applyFill="1" applyBorder="1" applyAlignment="1">
      <alignment horizontal="center"/>
    </xf>
    <xf numFmtId="3" fontId="2" fillId="0" borderId="0" xfId="0" applyNumberFormat="1" applyFont="1" applyAlignment="1">
      <alignment horizontal="right"/>
    </xf>
    <xf numFmtId="0" fontId="3" fillId="0" borderId="0" xfId="0" applyFont="1" applyAlignment="1">
      <alignment horizontal="left"/>
    </xf>
    <xf numFmtId="0" fontId="6" fillId="4" borderId="1" xfId="0" applyFont="1" applyFill="1" applyBorder="1" applyAlignment="1">
      <alignment horizontal="center"/>
    </xf>
    <xf numFmtId="0" fontId="3" fillId="4" borderId="0" xfId="0" applyFont="1" applyFill="1" applyBorder="1" applyAlignment="1">
      <alignment horizontal="center" vertical="center"/>
    </xf>
    <xf numFmtId="0" fontId="3" fillId="0" borderId="0" xfId="0" applyFont="1" applyBorder="1" applyAlignment="1">
      <alignment horizontal="left" wrapText="1"/>
    </xf>
    <xf numFmtId="0" fontId="3" fillId="4" borderId="2" xfId="0" applyFont="1" applyFill="1" applyBorder="1" applyAlignment="1">
      <alignment horizontal="center"/>
    </xf>
    <xf numFmtId="0" fontId="2" fillId="4" borderId="2" xfId="0" applyFont="1" applyFill="1" applyBorder="1" applyAlignment="1">
      <alignment horizontal="centerContinuous"/>
    </xf>
    <xf numFmtId="0" fontId="15" fillId="4" borderId="12" xfId="0" applyFont="1" applyFill="1" applyBorder="1" applyAlignment="1">
      <alignment horizontal="centerContinuous" vertical="center" wrapText="1"/>
    </xf>
    <xf numFmtId="0" fontId="15" fillId="4" borderId="6" xfId="0" applyFont="1" applyFill="1" applyBorder="1" applyAlignment="1" quotePrefix="1">
      <alignment horizontal="center" vertical="center"/>
    </xf>
    <xf numFmtId="0" fontId="3" fillId="4" borderId="5" xfId="0" applyFont="1" applyFill="1" applyBorder="1" applyAlignment="1">
      <alignment horizontal="center"/>
    </xf>
    <xf numFmtId="0" fontId="3" fillId="4" borderId="8" xfId="0" applyFont="1" applyFill="1" applyBorder="1" applyAlignment="1">
      <alignment horizontal="center"/>
    </xf>
    <xf numFmtId="170" fontId="2" fillId="0" borderId="6" xfId="0" applyNumberFormat="1" applyFont="1" applyFill="1" applyBorder="1" applyAlignment="1">
      <alignment horizontal="right" vertical="center"/>
    </xf>
    <xf numFmtId="0" fontId="17" fillId="5" borderId="1" xfId="0" applyFont="1" applyFill="1" applyBorder="1" applyAlignment="1">
      <alignment horizontal="center" vertical="center"/>
    </xf>
    <xf numFmtId="0" fontId="15" fillId="4" borderId="12"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1" xfId="0" applyFont="1" applyFill="1" applyBorder="1" applyAlignment="1">
      <alignment horizontal="center"/>
    </xf>
    <xf numFmtId="0" fontId="17" fillId="5" borderId="1" xfId="0" applyFont="1" applyFill="1" applyBorder="1" applyAlignment="1">
      <alignment horizontal="center"/>
    </xf>
    <xf numFmtId="0" fontId="2" fillId="4" borderId="1" xfId="0" applyFont="1" applyFill="1" applyBorder="1" applyAlignment="1">
      <alignment horizontal="center"/>
    </xf>
    <xf numFmtId="0" fontId="6" fillId="4" borderId="11" xfId="0" applyFont="1" applyFill="1" applyBorder="1" applyAlignment="1">
      <alignment horizontal="center" vertical="top"/>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2" fillId="4" borderId="10" xfId="0" applyFont="1" applyFill="1" applyBorder="1" applyAlignment="1">
      <alignment horizontal="centerContinuous"/>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top" wrapText="1"/>
    </xf>
    <xf numFmtId="0" fontId="3" fillId="4" borderId="13" xfId="0" applyFont="1" applyFill="1" applyBorder="1" applyAlignment="1">
      <alignment horizontal="center"/>
    </xf>
    <xf numFmtId="0" fontId="0" fillId="4" borderId="14" xfId="0" applyFill="1" applyBorder="1" applyAlignment="1">
      <alignment/>
    </xf>
    <xf numFmtId="0" fontId="2" fillId="4" borderId="15" xfId="0" applyFont="1" applyFill="1" applyBorder="1" applyAlignment="1">
      <alignment horizontal="center"/>
    </xf>
    <xf numFmtId="0" fontId="2" fillId="4" borderId="16" xfId="0" applyFont="1" applyFill="1" applyBorder="1" applyAlignment="1">
      <alignment horizontal="center"/>
    </xf>
    <xf numFmtId="0" fontId="2" fillId="4" borderId="9" xfId="0" applyFont="1" applyFill="1" applyBorder="1" applyAlignment="1">
      <alignment/>
    </xf>
    <xf numFmtId="0" fontId="2" fillId="0" borderId="4" xfId="0" applyFont="1" applyFill="1" applyBorder="1" applyAlignment="1">
      <alignment/>
    </xf>
    <xf numFmtId="0" fontId="2" fillId="5" borderId="5" xfId="0" applyFont="1" applyFill="1" applyBorder="1" applyAlignment="1">
      <alignment/>
    </xf>
    <xf numFmtId="0" fontId="0" fillId="0" borderId="9" xfId="0" applyFill="1" applyBorder="1" applyAlignment="1">
      <alignment/>
    </xf>
    <xf numFmtId="0" fontId="2" fillId="0" borderId="2" xfId="0" applyFont="1" applyFill="1" applyBorder="1" applyAlignment="1">
      <alignment/>
    </xf>
    <xf numFmtId="0" fontId="17" fillId="0" borderId="10" xfId="0" applyFont="1" applyFill="1" applyBorder="1" applyAlignment="1">
      <alignment horizontal="center"/>
    </xf>
    <xf numFmtId="0" fontId="0" fillId="0" borderId="4" xfId="0" applyFill="1" applyBorder="1" applyAlignment="1">
      <alignment/>
    </xf>
    <xf numFmtId="0" fontId="2" fillId="0" borderId="0" xfId="0" applyFont="1" applyFill="1" applyBorder="1" applyAlignment="1">
      <alignment/>
    </xf>
    <xf numFmtId="0" fontId="17" fillId="0" borderId="1" xfId="0" applyFont="1" applyFill="1" applyBorder="1" applyAlignment="1">
      <alignment horizontal="center"/>
    </xf>
    <xf numFmtId="0" fontId="2" fillId="5" borderId="0" xfId="0" applyFont="1" applyFill="1" applyBorder="1" applyAlignment="1">
      <alignment/>
    </xf>
    <xf numFmtId="170" fontId="2" fillId="5" borderId="6" xfId="0" applyNumberFormat="1" applyFont="1" applyFill="1" applyBorder="1" applyAlignment="1">
      <alignment/>
    </xf>
    <xf numFmtId="170" fontId="2" fillId="0" borderId="6" xfId="0" applyNumberFormat="1" applyFont="1" applyFill="1" applyBorder="1" applyAlignment="1">
      <alignment/>
    </xf>
    <xf numFmtId="0" fontId="0" fillId="0" borderId="9" xfId="0" applyFill="1" applyBorder="1" applyAlignment="1">
      <alignment vertical="center"/>
    </xf>
    <xf numFmtId="0" fontId="17" fillId="0" borderId="10" xfId="0" applyFont="1" applyFill="1" applyBorder="1" applyAlignment="1">
      <alignment horizontal="center" vertical="center"/>
    </xf>
    <xf numFmtId="0" fontId="17" fillId="0" borderId="1" xfId="0" applyFont="1" applyFill="1" applyBorder="1" applyAlignment="1">
      <alignment horizontal="center" vertical="center"/>
    </xf>
    <xf numFmtId="0" fontId="0" fillId="5" borderId="4" xfId="0" applyFill="1" applyBorder="1" applyAlignment="1">
      <alignment vertical="center"/>
    </xf>
    <xf numFmtId="170" fontId="2" fillId="5" borderId="6" xfId="0" applyNumberFormat="1" applyFont="1" applyFill="1" applyBorder="1" applyAlignment="1">
      <alignment horizontal="right" vertical="center"/>
    </xf>
    <xf numFmtId="0" fontId="0" fillId="5" borderId="4" xfId="0" applyFill="1" applyBorder="1" applyAlignment="1">
      <alignment/>
    </xf>
    <xf numFmtId="170" fontId="2" fillId="0" borderId="12" xfId="0" applyNumberFormat="1" applyFont="1" applyFill="1" applyBorder="1" applyAlignment="1">
      <alignment/>
    </xf>
    <xf numFmtId="168" fontId="2" fillId="5" borderId="4" xfId="0" applyNumberFormat="1" applyFont="1" applyFill="1" applyBorder="1" applyAlignment="1">
      <alignment/>
    </xf>
    <xf numFmtId="168" fontId="2" fillId="5" borderId="0" xfId="0" applyNumberFormat="1" applyFont="1" applyFill="1" applyBorder="1" applyAlignment="1">
      <alignment/>
    </xf>
    <xf numFmtId="2" fontId="3" fillId="5" borderId="12" xfId="0" applyNumberFormat="1" applyFont="1" applyFill="1" applyBorder="1" applyAlignment="1">
      <alignment horizontal="center" vertical="center"/>
    </xf>
    <xf numFmtId="2" fontId="3" fillId="5" borderId="6" xfId="0" applyNumberFormat="1" applyFont="1" applyFill="1" applyBorder="1" applyAlignment="1">
      <alignment horizontal="center" vertical="center"/>
    </xf>
    <xf numFmtId="2" fontId="3" fillId="5" borderId="11" xfId="0" applyNumberFormat="1" applyFont="1" applyFill="1" applyBorder="1" applyAlignment="1">
      <alignment horizontal="center" vertical="center"/>
    </xf>
    <xf numFmtId="2" fontId="3" fillId="5" borderId="6" xfId="0" applyNumberFormat="1" applyFont="1" applyFill="1" applyBorder="1" applyAlignment="1">
      <alignment horizontal="center"/>
    </xf>
    <xf numFmtId="2" fontId="3" fillId="0" borderId="6" xfId="0" applyNumberFormat="1" applyFont="1" applyFill="1" applyBorder="1" applyAlignment="1">
      <alignment horizontal="center"/>
    </xf>
    <xf numFmtId="2" fontId="3" fillId="5" borderId="6" xfId="0" applyNumberFormat="1" applyFont="1" applyFill="1" applyBorder="1" applyAlignment="1">
      <alignment horizontal="center"/>
    </xf>
    <xf numFmtId="2" fontId="3" fillId="0" borderId="11" xfId="0" applyNumberFormat="1" applyFont="1" applyFill="1" applyBorder="1" applyAlignment="1">
      <alignment horizontal="center"/>
    </xf>
    <xf numFmtId="3" fontId="3" fillId="5" borderId="9" xfId="0" applyNumberFormat="1" applyFont="1" applyFill="1" applyBorder="1" applyAlignment="1">
      <alignment horizontal="right"/>
    </xf>
    <xf numFmtId="0" fontId="3" fillId="4" borderId="14" xfId="0" applyFont="1" applyFill="1" applyBorder="1" applyAlignment="1">
      <alignment horizontal="center" wrapText="1"/>
    </xf>
    <xf numFmtId="3" fontId="3" fillId="5" borderId="2" xfId="0" applyNumberFormat="1" applyFont="1" applyFill="1" applyBorder="1" applyAlignment="1">
      <alignment horizontal="right"/>
    </xf>
    <xf numFmtId="3" fontId="3" fillId="5" borderId="4" xfId="0" applyNumberFormat="1" applyFont="1" applyFill="1" applyBorder="1" applyAlignment="1">
      <alignment horizontal="right"/>
    </xf>
    <xf numFmtId="3" fontId="3" fillId="5" borderId="0" xfId="0" applyNumberFormat="1" applyFont="1" applyFill="1" applyBorder="1" applyAlignment="1">
      <alignment horizontal="right"/>
    </xf>
    <xf numFmtId="3" fontId="3" fillId="5" borderId="7" xfId="0" applyNumberFormat="1" applyFont="1" applyFill="1" applyBorder="1" applyAlignment="1">
      <alignment horizontal="right"/>
    </xf>
    <xf numFmtId="3" fontId="3" fillId="5" borderId="5" xfId="0" applyNumberFormat="1" applyFont="1" applyFill="1" applyBorder="1" applyAlignment="1">
      <alignment horizontal="right"/>
    </xf>
    <xf numFmtId="0" fontId="2" fillId="4" borderId="5" xfId="0" applyFont="1" applyFill="1" applyBorder="1" applyAlignment="1">
      <alignment horizontal="center"/>
    </xf>
    <xf numFmtId="9" fontId="2" fillId="0" borderId="13" xfId="0" applyNumberFormat="1" applyFont="1" applyFill="1" applyBorder="1" applyAlignment="1">
      <alignment horizontal="center" vertical="center"/>
    </xf>
    <xf numFmtId="9" fontId="2" fillId="0" borderId="17" xfId="0" applyNumberFormat="1" applyFont="1" applyFill="1" applyBorder="1" applyAlignment="1">
      <alignment horizontal="center" vertical="center"/>
    </xf>
    <xf numFmtId="9" fontId="2" fillId="0" borderId="1" xfId="0" applyNumberFormat="1" applyFont="1" applyFill="1" applyBorder="1" applyAlignment="1">
      <alignment horizontal="center" vertical="center"/>
    </xf>
    <xf numFmtId="9" fontId="2" fillId="0" borderId="15"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xf>
    <xf numFmtId="9" fontId="2" fillId="0" borderId="8" xfId="0" applyNumberFormat="1" applyFont="1" applyFill="1" applyBorder="1" applyAlignment="1">
      <alignment horizontal="center" vertical="center"/>
    </xf>
    <xf numFmtId="170" fontId="2" fillId="0" borderId="13" xfId="0" applyNumberFormat="1" applyFont="1" applyFill="1" applyBorder="1" applyAlignment="1">
      <alignment horizontal="center" vertical="center"/>
    </xf>
    <xf numFmtId="170" fontId="2" fillId="0" borderId="15" xfId="0" applyNumberFormat="1"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0" fontId="3" fillId="4" borderId="15" xfId="0" applyFont="1" applyFill="1" applyBorder="1" applyAlignment="1">
      <alignment horizontal="right" vertical="center" wrapText="1"/>
    </xf>
    <xf numFmtId="0" fontId="15" fillId="4" borderId="15" xfId="0" applyFont="1" applyFill="1" applyBorder="1" applyAlignment="1">
      <alignment horizontal="center" vertical="center" wrapText="1"/>
    </xf>
    <xf numFmtId="0" fontId="15" fillId="4" borderId="16" xfId="0" applyFont="1" applyFill="1" applyBorder="1" applyAlignment="1">
      <alignment horizontal="center" vertical="center" wrapText="1"/>
    </xf>
    <xf numFmtId="9" fontId="15" fillId="4" borderId="8" xfId="0" applyNumberFormat="1"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4" xfId="0" applyFont="1" applyFill="1" applyBorder="1" applyAlignment="1">
      <alignment vertical="center"/>
    </xf>
    <xf numFmtId="170" fontId="2" fillId="0" borderId="10" xfId="0" applyNumberFormat="1" applyFont="1" applyFill="1" applyBorder="1" applyAlignment="1">
      <alignment horizontal="right" vertical="center"/>
    </xf>
    <xf numFmtId="170" fontId="2" fillId="0" borderId="1" xfId="0" applyNumberFormat="1" applyFont="1" applyFill="1" applyBorder="1" applyAlignment="1">
      <alignment horizontal="right" vertical="center"/>
    </xf>
    <xf numFmtId="0" fontId="3" fillId="5" borderId="12" xfId="0" applyFont="1" applyFill="1" applyBorder="1" applyAlignment="1">
      <alignment horizontal="center" vertical="center"/>
    </xf>
    <xf numFmtId="0" fontId="3" fillId="5" borderId="12" xfId="0" applyFont="1" applyFill="1" applyBorder="1" applyAlignment="1" quotePrefix="1">
      <alignment horizontal="center" vertical="center"/>
    </xf>
    <xf numFmtId="1" fontId="3" fillId="5" borderId="12" xfId="0" applyNumberFormat="1" applyFont="1" applyFill="1" applyBorder="1" applyAlignment="1">
      <alignment horizontal="center" vertical="center"/>
    </xf>
    <xf numFmtId="1" fontId="3" fillId="5" borderId="6" xfId="0" applyNumberFormat="1" applyFont="1" applyFill="1" applyBorder="1" applyAlignment="1">
      <alignment horizontal="center" vertical="center"/>
    </xf>
    <xf numFmtId="1" fontId="3" fillId="5" borderId="11" xfId="0" applyNumberFormat="1" applyFont="1" applyFill="1" applyBorder="1" applyAlignment="1">
      <alignment horizontal="center" vertical="center"/>
    </xf>
    <xf numFmtId="0" fontId="3" fillId="4" borderId="6" xfId="0" applyFont="1" applyFill="1" applyBorder="1" applyAlignment="1">
      <alignment horizontal="center" vertical="top"/>
    </xf>
    <xf numFmtId="170" fontId="3" fillId="0" borderId="1" xfId="0" applyNumberFormat="1" applyFont="1" applyFill="1" applyBorder="1" applyAlignment="1">
      <alignment horizontal="center" vertical="center"/>
    </xf>
    <xf numFmtId="0" fontId="3" fillId="5" borderId="0" xfId="0" applyFont="1" applyFill="1" applyBorder="1" applyAlignment="1">
      <alignment horizontal="left" vertical="center"/>
    </xf>
    <xf numFmtId="0" fontId="17" fillId="5" borderId="1" xfId="0" applyFont="1" applyFill="1" applyBorder="1" applyAlignment="1">
      <alignment horizontal="right" vertical="center"/>
    </xf>
    <xf numFmtId="170" fontId="2" fillId="5" borderId="1" xfId="0" applyNumberFormat="1" applyFont="1" applyFill="1" applyBorder="1" applyAlignment="1">
      <alignment horizontal="right" vertical="center"/>
    </xf>
    <xf numFmtId="0" fontId="18" fillId="5" borderId="4" xfId="0" applyFont="1" applyFill="1" applyBorder="1" applyAlignment="1">
      <alignment vertical="center"/>
    </xf>
    <xf numFmtId="0" fontId="2" fillId="4" borderId="13" xfId="0" applyFont="1" applyFill="1" applyBorder="1" applyAlignment="1">
      <alignment horizontal="right" vertical="center" wrapText="1"/>
    </xf>
    <xf numFmtId="0" fontId="3" fillId="4" borderId="13"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2" fillId="4" borderId="1" xfId="0" applyFont="1" applyFill="1" applyBorder="1" applyAlignment="1" quotePrefix="1">
      <alignment horizontal="center" vertical="top" wrapText="1"/>
    </xf>
    <xf numFmtId="0" fontId="2" fillId="0" borderId="0" xfId="0" applyFont="1" applyBorder="1" applyAlignment="1">
      <alignment horizontal="center" vertical="center"/>
    </xf>
    <xf numFmtId="0" fontId="6" fillId="0" borderId="0" xfId="0" applyFont="1" applyFill="1" applyBorder="1" applyAlignment="1">
      <alignment horizontal="center"/>
    </xf>
    <xf numFmtId="0" fontId="6" fillId="0" borderId="9" xfId="0" applyFont="1" applyBorder="1" applyAlignment="1">
      <alignment horizontal="left"/>
    </xf>
    <xf numFmtId="0" fontId="6" fillId="0" borderId="9" xfId="0" applyFont="1" applyBorder="1" applyAlignment="1">
      <alignment vertical="center"/>
    </xf>
    <xf numFmtId="0" fontId="0" fillId="0" borderId="2" xfId="0" applyBorder="1" applyAlignment="1">
      <alignment/>
    </xf>
    <xf numFmtId="0" fontId="0" fillId="0" borderId="10" xfId="0" applyBorder="1" applyAlignment="1">
      <alignment/>
    </xf>
    <xf numFmtId="0" fontId="6" fillId="4" borderId="1" xfId="0" applyFont="1" applyFill="1" applyBorder="1" applyAlignment="1">
      <alignment vertical="center"/>
    </xf>
    <xf numFmtId="1" fontId="2" fillId="0" borderId="0" xfId="0" applyNumberFormat="1" applyFont="1" applyFill="1" applyAlignment="1">
      <alignment horizontal="right" vertical="center"/>
    </xf>
    <xf numFmtId="0" fontId="7" fillId="4" borderId="4" xfId="0" applyFont="1" applyFill="1" applyBorder="1" applyAlignment="1">
      <alignment horizontal="centerContinuous" vertical="center"/>
    </xf>
    <xf numFmtId="0" fontId="8" fillId="4" borderId="1" xfId="0" applyFont="1" applyFill="1" applyBorder="1" applyAlignment="1">
      <alignment horizontal="centerContinuous" vertical="center"/>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6" xfId="0" applyFont="1" applyFill="1" applyBorder="1" applyAlignment="1">
      <alignment horizontal="center" vertical="center"/>
    </xf>
    <xf numFmtId="3" fontId="3" fillId="0" borderId="1"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184" fontId="2" fillId="0" borderId="12" xfId="0" applyNumberFormat="1" applyFont="1" applyFill="1" applyBorder="1" applyAlignment="1">
      <alignment horizontal="right" vertical="center"/>
    </xf>
    <xf numFmtId="184" fontId="2" fillId="0" borderId="6" xfId="0" applyNumberFormat="1" applyFont="1" applyFill="1" applyBorder="1" applyAlignment="1">
      <alignment horizontal="right" vertical="center"/>
    </xf>
    <xf numFmtId="0" fontId="3" fillId="0" borderId="0" xfId="0" applyFont="1" applyBorder="1" applyAlignment="1">
      <alignment wrapText="1"/>
    </xf>
    <xf numFmtId="0" fontId="4" fillId="0" borderId="0" xfId="0" applyFont="1" applyAlignment="1">
      <alignment horizontal="center" vertical="top" wrapText="1"/>
    </xf>
    <xf numFmtId="0" fontId="8" fillId="0" borderId="0" xfId="0" applyFont="1" applyBorder="1" applyAlignment="1">
      <alignment horizontal="center" vertical="center" wrapText="1"/>
    </xf>
    <xf numFmtId="0" fontId="3" fillId="4" borderId="11" xfId="0" applyFont="1" applyFill="1" applyBorder="1" applyAlignment="1">
      <alignment horizontal="center" vertical="top" wrapText="1"/>
    </xf>
    <xf numFmtId="175" fontId="2" fillId="0" borderId="4" xfId="0" applyNumberFormat="1" applyFont="1" applyFill="1" applyBorder="1" applyAlignment="1">
      <alignment horizontal="center" vertical="center"/>
    </xf>
    <xf numFmtId="175" fontId="2" fillId="0" borderId="7" xfId="0" applyNumberFormat="1" applyFont="1" applyFill="1" applyBorder="1" applyAlignment="1">
      <alignment horizontal="center" vertical="center"/>
    </xf>
    <xf numFmtId="175" fontId="2" fillId="0" borderId="1" xfId="0" applyNumberFormat="1" applyFont="1" applyFill="1" applyBorder="1" applyAlignment="1">
      <alignment horizontal="center" vertical="center"/>
    </xf>
    <xf numFmtId="0" fontId="3" fillId="4" borderId="14" xfId="0" applyFont="1" applyFill="1" applyBorder="1" applyAlignment="1">
      <alignment horizontal="center" vertical="center"/>
    </xf>
    <xf numFmtId="189" fontId="12" fillId="0" borderId="18" xfId="0" applyNumberFormat="1" applyFont="1" applyBorder="1" applyAlignment="1">
      <alignment horizontal="right" vertical="center"/>
    </xf>
    <xf numFmtId="189" fontId="2" fillId="0" borderId="18" xfId="0" applyNumberFormat="1" applyFont="1" applyBorder="1" applyAlignment="1">
      <alignment horizontal="right" vertical="center"/>
    </xf>
    <xf numFmtId="189" fontId="2" fillId="0" borderId="18" xfId="0" applyNumberFormat="1" applyFont="1" applyFill="1" applyBorder="1" applyAlignment="1">
      <alignment horizontal="right" vertical="center"/>
    </xf>
    <xf numFmtId="169" fontId="2" fillId="0" borderId="19" xfId="0" applyNumberFormat="1" applyFont="1" applyFill="1" applyBorder="1" applyAlignment="1">
      <alignment horizontal="right" vertical="center"/>
    </xf>
    <xf numFmtId="169" fontId="2" fillId="0" borderId="13" xfId="0" applyNumberFormat="1" applyFont="1" applyFill="1" applyBorder="1" applyAlignment="1">
      <alignment horizontal="right" vertical="center"/>
    </xf>
    <xf numFmtId="169" fontId="2" fillId="0" borderId="15" xfId="0" applyNumberFormat="1" applyFont="1" applyFill="1" applyBorder="1" applyAlignment="1">
      <alignment horizontal="right" vertical="center"/>
    </xf>
    <xf numFmtId="3" fontId="2" fillId="0" borderId="20" xfId="0" applyNumberFormat="1" applyFont="1" applyFill="1" applyBorder="1" applyAlignment="1">
      <alignment horizontal="right" vertical="center"/>
    </xf>
    <xf numFmtId="3" fontId="2" fillId="0" borderId="18" xfId="0" applyNumberFormat="1" applyFont="1" applyFill="1" applyBorder="1" applyAlignment="1">
      <alignment horizontal="right" vertical="center"/>
    </xf>
    <xf numFmtId="3" fontId="2" fillId="0" borderId="21" xfId="0" applyNumberFormat="1" applyFont="1" applyFill="1" applyBorder="1" applyAlignment="1">
      <alignment horizontal="right" vertical="center"/>
    </xf>
    <xf numFmtId="3" fontId="2" fillId="0" borderId="19"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3" fontId="2" fillId="0" borderId="15" xfId="0" applyNumberFormat="1" applyFont="1" applyFill="1" applyBorder="1" applyAlignment="1">
      <alignment horizontal="right" vertical="center"/>
    </xf>
    <xf numFmtId="168" fontId="2" fillId="0" borderId="22" xfId="0" applyNumberFormat="1" applyFont="1" applyFill="1" applyBorder="1" applyAlignment="1">
      <alignment horizontal="right" vertical="center"/>
    </xf>
    <xf numFmtId="168" fontId="2" fillId="0" borderId="23" xfId="0" applyNumberFormat="1" applyFont="1" applyFill="1" applyBorder="1" applyAlignment="1">
      <alignment horizontal="right" vertical="center"/>
    </xf>
    <xf numFmtId="168" fontId="2" fillId="0" borderId="24" xfId="0" applyNumberFormat="1" applyFont="1" applyFill="1" applyBorder="1" applyAlignment="1">
      <alignment horizontal="right" vertical="center"/>
    </xf>
    <xf numFmtId="175" fontId="2" fillId="0" borderId="2" xfId="0" applyNumberFormat="1" applyFont="1" applyFill="1" applyBorder="1" applyAlignment="1">
      <alignment horizontal="right" vertical="center"/>
    </xf>
    <xf numFmtId="175" fontId="2" fillId="5" borderId="0" xfId="0" applyNumberFormat="1" applyFont="1" applyFill="1" applyBorder="1" applyAlignment="1">
      <alignment horizontal="right" vertical="center"/>
    </xf>
    <xf numFmtId="175" fontId="2" fillId="0" borderId="0" xfId="0" applyNumberFormat="1" applyFont="1" applyFill="1" applyBorder="1" applyAlignment="1">
      <alignment horizontal="right" vertical="center"/>
    </xf>
    <xf numFmtId="175" fontId="2" fillId="5" borderId="5" xfId="0" applyNumberFormat="1" applyFont="1" applyFill="1" applyBorder="1" applyAlignment="1">
      <alignment horizontal="right" vertical="center"/>
    </xf>
    <xf numFmtId="0" fontId="3" fillId="4" borderId="25"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 xfId="0" applyFont="1" applyFill="1" applyBorder="1" applyAlignment="1">
      <alignment horizontal="center" vertical="top"/>
    </xf>
    <xf numFmtId="0" fontId="2" fillId="0" borderId="5" xfId="0" applyFont="1" applyBorder="1" applyAlignment="1">
      <alignment horizontal="right" vertical="center"/>
    </xf>
    <xf numFmtId="168" fontId="2" fillId="0" borderId="4" xfId="0" applyNumberFormat="1" applyFont="1" applyFill="1" applyBorder="1" applyAlignment="1">
      <alignment horizontal="right"/>
    </xf>
    <xf numFmtId="168" fontId="2" fillId="0" borderId="1" xfId="0" applyNumberFormat="1" applyFont="1" applyFill="1" applyBorder="1" applyAlignment="1">
      <alignment horizontal="right"/>
    </xf>
    <xf numFmtId="168" fontId="2" fillId="5" borderId="1" xfId="0" applyNumberFormat="1" applyFont="1" applyFill="1" applyBorder="1" applyAlignment="1">
      <alignment horizontal="right"/>
    </xf>
    <xf numFmtId="0" fontId="3"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4" borderId="13" xfId="0" applyFont="1" applyFill="1" applyBorder="1" applyAlignment="1">
      <alignment horizontal="center" vertical="top"/>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Alignment="1">
      <alignment horizontal="center" vertical="center"/>
    </xf>
    <xf numFmtId="0" fontId="6" fillId="4" borderId="8" xfId="0" applyFont="1" applyFill="1" applyBorder="1" applyAlignment="1">
      <alignment horizontal="center"/>
    </xf>
    <xf numFmtId="0" fontId="2" fillId="0" borderId="0" xfId="0" applyFont="1" applyAlignment="1">
      <alignment vertical="center"/>
    </xf>
    <xf numFmtId="168" fontId="2" fillId="5" borderId="8" xfId="0" applyNumberFormat="1" applyFont="1" applyFill="1" applyBorder="1" applyAlignment="1">
      <alignment horizontal="right"/>
    </xf>
    <xf numFmtId="0" fontId="8" fillId="0" borderId="0" xfId="0" applyFont="1" applyBorder="1" applyAlignment="1">
      <alignment horizontal="center" vertical="center"/>
    </xf>
    <xf numFmtId="0" fontId="3" fillId="4" borderId="13" xfId="0" applyFont="1" applyFill="1" applyBorder="1" applyAlignment="1">
      <alignment horizontal="center" vertical="top" wrapText="1"/>
    </xf>
    <xf numFmtId="0" fontId="3" fillId="6" borderId="4" xfId="0" applyFont="1" applyFill="1" applyBorder="1" applyAlignment="1">
      <alignment horizontal="center"/>
    </xf>
    <xf numFmtId="0" fontId="16" fillId="6" borderId="7" xfId="0" applyFont="1" applyFill="1" applyBorder="1" applyAlignment="1">
      <alignment horizontal="center"/>
    </xf>
    <xf numFmtId="0" fontId="3" fillId="6" borderId="0" xfId="0" applyFont="1" applyFill="1" applyBorder="1" applyAlignment="1">
      <alignment/>
    </xf>
    <xf numFmtId="0" fontId="16" fillId="4" borderId="4" xfId="0" applyFont="1" applyFill="1" applyBorder="1" applyAlignment="1">
      <alignment horizontal="center"/>
    </xf>
    <xf numFmtId="0" fontId="16" fillId="4" borderId="7" xfId="0" applyFont="1" applyFill="1" applyBorder="1" applyAlignment="1">
      <alignment horizontal="center"/>
    </xf>
    <xf numFmtId="0" fontId="12" fillId="0" borderId="4" xfId="0" applyFont="1" applyFill="1" applyBorder="1" applyAlignment="1">
      <alignment horizontal="center"/>
    </xf>
    <xf numFmtId="0" fontId="12" fillId="5" borderId="4" xfId="0" applyFont="1" applyFill="1" applyBorder="1" applyAlignment="1">
      <alignment horizontal="center"/>
    </xf>
    <xf numFmtId="0" fontId="12" fillId="5" borderId="8" xfId="0" applyFont="1" applyFill="1" applyBorder="1" applyAlignment="1">
      <alignment/>
    </xf>
    <xf numFmtId="0" fontId="3" fillId="4" borderId="17" xfId="0" applyFont="1" applyFill="1" applyBorder="1" applyAlignment="1">
      <alignment horizontal="center" vertical="top"/>
    </xf>
    <xf numFmtId="0" fontId="3" fillId="4" borderId="17" xfId="0" applyFont="1" applyFill="1" applyBorder="1" applyAlignment="1">
      <alignment horizontal="center" vertical="top" wrapText="1"/>
    </xf>
    <xf numFmtId="0" fontId="3" fillId="4" borderId="5" xfId="0" applyFont="1" applyFill="1" applyBorder="1" applyAlignment="1">
      <alignment horizontal="center" vertical="center"/>
    </xf>
    <xf numFmtId="190" fontId="2" fillId="0" borderId="10" xfId="0" applyNumberFormat="1" applyFont="1" applyFill="1" applyBorder="1" applyAlignment="1">
      <alignment horizontal="right" vertical="center"/>
    </xf>
    <xf numFmtId="190" fontId="2" fillId="5" borderId="1" xfId="0" applyNumberFormat="1" applyFont="1" applyFill="1" applyBorder="1" applyAlignment="1">
      <alignment horizontal="right" vertical="center"/>
    </xf>
    <xf numFmtId="190" fontId="2" fillId="0" borderId="1" xfId="0" applyNumberFormat="1" applyFont="1" applyFill="1" applyBorder="1" applyAlignment="1">
      <alignment horizontal="right" vertical="center"/>
    </xf>
    <xf numFmtId="0" fontId="15" fillId="4" borderId="6" xfId="0" applyFont="1" applyFill="1" applyBorder="1" applyAlignment="1" quotePrefix="1">
      <alignment horizontal="center" vertical="center" wrapText="1"/>
    </xf>
    <xf numFmtId="0" fontId="15" fillId="4" borderId="11" xfId="0" applyFont="1" applyFill="1" applyBorder="1" applyAlignment="1">
      <alignment horizontal="center" wrapText="1"/>
    </xf>
    <xf numFmtId="167" fontId="2" fillId="5" borderId="11" xfId="0" applyNumberFormat="1" applyFont="1" applyFill="1" applyBorder="1" applyAlignment="1" applyProtection="1">
      <alignment horizontal="right" vertical="center"/>
      <protection/>
    </xf>
    <xf numFmtId="0" fontId="2" fillId="4" borderId="21" xfId="0" applyFont="1" applyFill="1" applyBorder="1" applyAlignment="1">
      <alignment horizontal="center" vertical="center" wrapText="1"/>
    </xf>
    <xf numFmtId="0" fontId="3" fillId="4" borderId="18"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0" borderId="12" xfId="0" applyFont="1" applyBorder="1" applyAlignment="1">
      <alignment horizontal="center"/>
    </xf>
    <xf numFmtId="0" fontId="3" fillId="5" borderId="6" xfId="0" applyFont="1" applyFill="1" applyBorder="1" applyAlignment="1">
      <alignment horizontal="center"/>
    </xf>
    <xf numFmtId="0" fontId="3" fillId="0" borderId="6" xfId="0" applyFont="1" applyBorder="1" applyAlignment="1">
      <alignment horizontal="center"/>
    </xf>
    <xf numFmtId="0" fontId="3" fillId="5" borderId="11" xfId="0" applyFont="1" applyFill="1" applyBorder="1" applyAlignment="1">
      <alignment horizontal="center"/>
    </xf>
    <xf numFmtId="0" fontId="3" fillId="4" borderId="17" xfId="0" applyFont="1" applyFill="1" applyBorder="1" applyAlignment="1">
      <alignment horizontal="center" wrapText="1"/>
    </xf>
    <xf numFmtId="184" fontId="2" fillId="0" borderId="10" xfId="0" applyNumberFormat="1" applyFont="1" applyBorder="1" applyAlignment="1">
      <alignment/>
    </xf>
    <xf numFmtId="184" fontId="2" fillId="5" borderId="1" xfId="0" applyNumberFormat="1" applyFont="1" applyFill="1" applyBorder="1" applyAlignment="1">
      <alignment/>
    </xf>
    <xf numFmtId="184" fontId="2" fillId="0" borderId="1" xfId="0" applyNumberFormat="1" applyFont="1" applyBorder="1" applyAlignment="1">
      <alignment/>
    </xf>
    <xf numFmtId="184" fontId="2" fillId="5" borderId="8" xfId="0" applyNumberFormat="1" applyFont="1" applyFill="1" applyBorder="1" applyAlignment="1">
      <alignment/>
    </xf>
    <xf numFmtId="0" fontId="20" fillId="4" borderId="11" xfId="0" applyFont="1" applyFill="1" applyBorder="1" applyAlignment="1">
      <alignment horizontal="center"/>
    </xf>
    <xf numFmtId="0" fontId="2" fillId="0" borderId="1" xfId="0" applyFont="1" applyFill="1" applyBorder="1" applyAlignment="1">
      <alignment/>
    </xf>
    <xf numFmtId="0" fontId="2" fillId="0" borderId="8" xfId="0" applyFont="1" applyFill="1" applyBorder="1" applyAlignment="1">
      <alignment/>
    </xf>
    <xf numFmtId="0" fontId="2" fillId="0" borderId="7" xfId="0" applyFont="1" applyFill="1" applyBorder="1" applyAlignment="1">
      <alignment/>
    </xf>
    <xf numFmtId="192" fontId="3" fillId="5" borderId="10" xfId="0" applyNumberFormat="1" applyFont="1" applyFill="1" applyBorder="1" applyAlignment="1">
      <alignment horizontal="right"/>
    </xf>
    <xf numFmtId="192" fontId="3" fillId="5" borderId="1" xfId="0" applyNumberFormat="1" applyFont="1" applyFill="1" applyBorder="1" applyAlignment="1">
      <alignment horizontal="right"/>
    </xf>
    <xf numFmtId="192" fontId="3" fillId="5" borderId="8" xfId="0" applyNumberFormat="1" applyFont="1" applyFill="1" applyBorder="1" applyAlignment="1">
      <alignment horizontal="right"/>
    </xf>
    <xf numFmtId="0" fontId="3" fillId="4" borderId="26" xfId="0" applyFont="1" applyFill="1" applyBorder="1" applyAlignment="1">
      <alignment horizontal="center"/>
    </xf>
    <xf numFmtId="3" fontId="3" fillId="5" borderId="27" xfId="0" applyNumberFormat="1" applyFont="1" applyFill="1" applyBorder="1" applyAlignment="1">
      <alignment horizontal="right"/>
    </xf>
    <xf numFmtId="3" fontId="3" fillId="5" borderId="14" xfId="0" applyNumberFormat="1" applyFont="1" applyFill="1" applyBorder="1" applyAlignment="1">
      <alignment horizontal="right"/>
    </xf>
    <xf numFmtId="3" fontId="3" fillId="5" borderId="26" xfId="0" applyNumberFormat="1" applyFont="1" applyFill="1" applyBorder="1" applyAlignment="1">
      <alignment horizontal="right"/>
    </xf>
    <xf numFmtId="0" fontId="12" fillId="0" borderId="4" xfId="0" applyFont="1" applyFill="1" applyBorder="1" applyAlignment="1">
      <alignment horizontal="center" vertical="center"/>
    </xf>
    <xf numFmtId="0" fontId="12" fillId="5" borderId="4" xfId="0" applyFont="1" applyFill="1" applyBorder="1" applyAlignment="1">
      <alignment horizontal="center" vertical="center"/>
    </xf>
    <xf numFmtId="189" fontId="2" fillId="0" borderId="9" xfId="0" applyNumberFormat="1" applyFont="1" applyFill="1" applyBorder="1" applyAlignment="1">
      <alignment horizontal="right" vertical="center"/>
    </xf>
    <xf numFmtId="189" fontId="2" fillId="0" borderId="2" xfId="0" applyNumberFormat="1" applyFont="1" applyFill="1" applyBorder="1" applyAlignment="1">
      <alignment horizontal="right" vertical="center"/>
    </xf>
    <xf numFmtId="189" fontId="2" fillId="0" borderId="10" xfId="0" applyNumberFormat="1" applyFont="1" applyFill="1" applyBorder="1" applyAlignment="1">
      <alignment horizontal="right" vertical="center"/>
    </xf>
    <xf numFmtId="189" fontId="2" fillId="0" borderId="4" xfId="0" applyNumberFormat="1" applyFont="1" applyFill="1" applyBorder="1" applyAlignment="1">
      <alignment horizontal="right" vertical="center"/>
    </xf>
    <xf numFmtId="189" fontId="2" fillId="0" borderId="0" xfId="0" applyNumberFormat="1" applyFont="1" applyFill="1" applyBorder="1" applyAlignment="1">
      <alignment horizontal="right" vertical="center"/>
    </xf>
    <xf numFmtId="189" fontId="2" fillId="0" borderId="1" xfId="0" applyNumberFormat="1" applyFont="1" applyFill="1" applyBorder="1" applyAlignment="1">
      <alignment horizontal="right" vertical="center"/>
    </xf>
    <xf numFmtId="189" fontId="12" fillId="0" borderId="0" xfId="0" applyNumberFormat="1" applyFont="1" applyFill="1" applyBorder="1" applyAlignment="1">
      <alignment horizontal="right" vertical="center"/>
    </xf>
    <xf numFmtId="189" fontId="12" fillId="0" borderId="1" xfId="0" applyNumberFormat="1" applyFont="1" applyFill="1" applyBorder="1" applyAlignment="1">
      <alignment horizontal="right" vertical="center"/>
    </xf>
    <xf numFmtId="189" fontId="2" fillId="0" borderId="7" xfId="0" applyNumberFormat="1" applyFont="1" applyFill="1" applyBorder="1" applyAlignment="1">
      <alignment horizontal="right" vertical="center"/>
    </xf>
    <xf numFmtId="189" fontId="2" fillId="0" borderId="5" xfId="0" applyNumberFormat="1" applyFont="1" applyFill="1" applyBorder="1" applyAlignment="1">
      <alignment horizontal="right" vertical="center"/>
    </xf>
    <xf numFmtId="189" fontId="2" fillId="0" borderId="8" xfId="0" applyNumberFormat="1" applyFont="1" applyFill="1" applyBorder="1" applyAlignment="1">
      <alignment horizontal="right" vertical="center"/>
    </xf>
    <xf numFmtId="191" fontId="2" fillId="0" borderId="9" xfId="0" applyNumberFormat="1" applyFont="1" applyBorder="1" applyAlignment="1">
      <alignment horizontal="right" vertical="center"/>
    </xf>
    <xf numFmtId="191" fontId="2" fillId="0" borderId="2" xfId="0" applyNumberFormat="1" applyFont="1" applyBorder="1" applyAlignment="1">
      <alignment horizontal="right" vertical="center"/>
    </xf>
    <xf numFmtId="191" fontId="2" fillId="0" borderId="10" xfId="0" applyNumberFormat="1" applyFont="1" applyBorder="1" applyAlignment="1">
      <alignment horizontal="right" vertical="center"/>
    </xf>
    <xf numFmtId="191" fontId="2" fillId="0" borderId="4" xfId="0" applyNumberFormat="1" applyFont="1" applyBorder="1" applyAlignment="1">
      <alignment horizontal="right" vertical="center"/>
    </xf>
    <xf numFmtId="191" fontId="2" fillId="0" borderId="0" xfId="0" applyNumberFormat="1" applyFont="1" applyBorder="1" applyAlignment="1">
      <alignment horizontal="right" vertical="center"/>
    </xf>
    <xf numFmtId="191" fontId="2" fillId="0" borderId="1" xfId="0" applyNumberFormat="1" applyFont="1" applyBorder="1" applyAlignment="1">
      <alignment horizontal="right" vertical="center"/>
    </xf>
    <xf numFmtId="191" fontId="12" fillId="0" borderId="0" xfId="0" applyNumberFormat="1" applyFont="1" applyBorder="1" applyAlignment="1">
      <alignment horizontal="right" vertical="center"/>
    </xf>
    <xf numFmtId="191" fontId="12" fillId="0" borderId="1" xfId="0" applyNumberFormat="1" applyFont="1" applyBorder="1" applyAlignment="1">
      <alignment horizontal="right" vertical="center"/>
    </xf>
    <xf numFmtId="191" fontId="2" fillId="0" borderId="5" xfId="0" applyNumberFormat="1" applyFont="1" applyBorder="1" applyAlignment="1">
      <alignment horizontal="right" vertical="center"/>
    </xf>
    <xf numFmtId="191" fontId="2" fillId="0" borderId="8" xfId="0" applyNumberFormat="1" applyFont="1" applyBorder="1" applyAlignment="1">
      <alignment horizontal="right" vertical="center"/>
    </xf>
    <xf numFmtId="191" fontId="2" fillId="0" borderId="4" xfId="0" applyNumberFormat="1" applyFont="1" applyFill="1" applyBorder="1" applyAlignment="1">
      <alignment horizontal="right" vertical="center"/>
    </xf>
    <xf numFmtId="191" fontId="2" fillId="0" borderId="0" xfId="0" applyNumberFormat="1" applyFont="1" applyFill="1" applyBorder="1" applyAlignment="1">
      <alignment horizontal="right" vertical="center"/>
    </xf>
    <xf numFmtId="191" fontId="2" fillId="0" borderId="1" xfId="0" applyNumberFormat="1" applyFont="1" applyFill="1" applyBorder="1" applyAlignment="1">
      <alignment horizontal="right" vertical="center"/>
    </xf>
    <xf numFmtId="191" fontId="2" fillId="0" borderId="7" xfId="0" applyNumberFormat="1" applyFont="1" applyFill="1" applyBorder="1" applyAlignment="1">
      <alignment horizontal="right" vertical="center"/>
    </xf>
    <xf numFmtId="191" fontId="2" fillId="0" borderId="5" xfId="0" applyNumberFormat="1" applyFont="1" applyFill="1" applyBorder="1" applyAlignment="1">
      <alignment horizontal="right" vertical="center"/>
    </xf>
    <xf numFmtId="191" fontId="2" fillId="0" borderId="8" xfId="0" applyNumberFormat="1" applyFont="1" applyFill="1" applyBorder="1" applyAlignment="1">
      <alignment horizontal="right" vertical="center"/>
    </xf>
    <xf numFmtId="191" fontId="2" fillId="0" borderId="9" xfId="0" applyNumberFormat="1" applyFont="1" applyFill="1" applyBorder="1" applyAlignment="1">
      <alignment horizontal="right" vertical="center"/>
    </xf>
    <xf numFmtId="191" fontId="2" fillId="0" borderId="2" xfId="0" applyNumberFormat="1" applyFont="1" applyFill="1" applyBorder="1" applyAlignment="1">
      <alignment horizontal="right" vertical="center"/>
    </xf>
    <xf numFmtId="191" fontId="2" fillId="0" borderId="10" xfId="0" applyNumberFormat="1" applyFont="1" applyFill="1" applyBorder="1" applyAlignment="1">
      <alignment horizontal="right" vertical="center"/>
    </xf>
    <xf numFmtId="191" fontId="2" fillId="0" borderId="12" xfId="0" applyNumberFormat="1" applyFont="1" applyFill="1" applyBorder="1" applyAlignment="1">
      <alignment horizontal="right" vertical="center"/>
    </xf>
    <xf numFmtId="191" fontId="2" fillId="0" borderId="6" xfId="0" applyNumberFormat="1" applyFont="1" applyFill="1" applyBorder="1" applyAlignment="1">
      <alignment horizontal="right" vertical="center"/>
    </xf>
    <xf numFmtId="191" fontId="2" fillId="0" borderId="11" xfId="0" applyNumberFormat="1" applyFont="1" applyFill="1" applyBorder="1" applyAlignment="1">
      <alignment horizontal="right" vertical="center"/>
    </xf>
    <xf numFmtId="164" fontId="2" fillId="0" borderId="9"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alignment horizontal="right" vertical="center"/>
    </xf>
    <xf numFmtId="164" fontId="3" fillId="0" borderId="8" xfId="0" applyNumberFormat="1" applyFont="1" applyFill="1" applyBorder="1" applyAlignment="1">
      <alignment horizontal="center" vertical="center"/>
    </xf>
    <xf numFmtId="0" fontId="3" fillId="0" borderId="0" xfId="0" applyFont="1" applyAlignment="1">
      <alignment/>
    </xf>
    <xf numFmtId="0" fontId="4" fillId="0" borderId="0" xfId="0" applyFont="1" applyBorder="1" applyAlignment="1">
      <alignment horizontal="center" vertical="top"/>
    </xf>
    <xf numFmtId="0" fontId="4" fillId="0" borderId="0" xfId="0" applyFont="1" applyAlignment="1">
      <alignment horizontal="center" vertical="top" wrapText="1"/>
    </xf>
    <xf numFmtId="0" fontId="3" fillId="0" borderId="0" xfId="0" applyFont="1" applyFill="1" applyBorder="1" applyAlignment="1">
      <alignment horizontal="left" wrapText="1"/>
    </xf>
    <xf numFmtId="0" fontId="3" fillId="0" borderId="0" xfId="0" applyFont="1" applyFill="1" applyAlignment="1">
      <alignment horizontal="left" wrapText="1"/>
    </xf>
    <xf numFmtId="0" fontId="3" fillId="4" borderId="4"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0" borderId="0" xfId="0" applyFont="1" applyAlignment="1">
      <alignment horizontal="center" vertical="center"/>
    </xf>
    <xf numFmtId="3"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9" fontId="2" fillId="0" borderId="0" xfId="0" applyNumberFormat="1" applyFont="1" applyFill="1" applyBorder="1" applyAlignment="1">
      <alignment horizontal="right" vertical="center"/>
    </xf>
    <xf numFmtId="0" fontId="3" fillId="5" borderId="7" xfId="0" applyFont="1" applyFill="1" applyBorder="1" applyAlignment="1">
      <alignment vertical="center"/>
    </xf>
    <xf numFmtId="0" fontId="3" fillId="0" borderId="9" xfId="0" applyFont="1" applyFill="1" applyBorder="1" applyAlignment="1">
      <alignment vertical="center"/>
    </xf>
    <xf numFmtId="0" fontId="3" fillId="0" borderId="4" xfId="0" applyFont="1" applyFill="1" applyBorder="1" applyAlignment="1">
      <alignment vertical="center"/>
    </xf>
    <xf numFmtId="184" fontId="2" fillId="5" borderId="6" xfId="0" applyNumberFormat="1" applyFont="1" applyFill="1" applyBorder="1" applyAlignment="1">
      <alignment horizontal="right" vertical="center"/>
    </xf>
    <xf numFmtId="184" fontId="2" fillId="5" borderId="11" xfId="0" applyNumberFormat="1" applyFont="1" applyFill="1" applyBorder="1" applyAlignment="1">
      <alignment horizontal="right" vertical="center"/>
    </xf>
    <xf numFmtId="0" fontId="15" fillId="4" borderId="6" xfId="0" applyFont="1" applyFill="1" applyBorder="1" applyAlignment="1">
      <alignment horizontal="center" vertical="top" wrapText="1"/>
    </xf>
    <xf numFmtId="0" fontId="3" fillId="0" borderId="5" xfId="0" applyFont="1" applyFill="1" applyBorder="1" applyAlignment="1">
      <alignment/>
    </xf>
    <xf numFmtId="0" fontId="3" fillId="4" borderId="6" xfId="0" applyFont="1" applyFill="1" applyBorder="1" applyAlignment="1">
      <alignment horizontal="center" wrapText="1"/>
    </xf>
    <xf numFmtId="0" fontId="15" fillId="4" borderId="21" xfId="0" applyFont="1" applyFill="1" applyBorder="1" applyAlignment="1">
      <alignment horizontal="center" vertical="top" wrapText="1"/>
    </xf>
    <xf numFmtId="184" fontId="2" fillId="0" borderId="18" xfId="0" applyNumberFormat="1" applyFont="1" applyFill="1" applyBorder="1" applyAlignment="1">
      <alignment horizontal="right" vertical="center"/>
    </xf>
    <xf numFmtId="0" fontId="3" fillId="4" borderId="11" xfId="0" applyFont="1" applyFill="1" applyBorder="1" applyAlignment="1">
      <alignment horizontal="center" vertical="top"/>
    </xf>
    <xf numFmtId="0" fontId="3" fillId="5" borderId="6" xfId="0" applyFont="1" applyFill="1" applyBorder="1" applyAlignment="1">
      <alignment horizontal="center" vertical="center" wrapText="1"/>
    </xf>
    <xf numFmtId="0" fontId="0" fillId="0" borderId="0" xfId="0" applyFont="1" applyAlignment="1">
      <alignment/>
    </xf>
    <xf numFmtId="170"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190" fontId="2" fillId="0" borderId="2" xfId="0" applyNumberFormat="1" applyFont="1" applyFill="1" applyBorder="1" applyAlignment="1">
      <alignment horizontal="right" vertical="center"/>
    </xf>
    <xf numFmtId="190" fontId="2" fillId="5" borderId="0" xfId="0" applyNumberFormat="1" applyFont="1" applyFill="1" applyBorder="1" applyAlignment="1">
      <alignment horizontal="right" vertical="center"/>
    </xf>
    <xf numFmtId="190" fontId="2" fillId="0" borderId="0" xfId="0" applyNumberFormat="1" applyFont="1" applyFill="1" applyBorder="1" applyAlignment="1">
      <alignment horizontal="right" vertical="center"/>
    </xf>
    <xf numFmtId="0" fontId="0" fillId="5" borderId="7" xfId="0" applyFill="1" applyBorder="1" applyAlignment="1">
      <alignment/>
    </xf>
    <xf numFmtId="0" fontId="18" fillId="4" borderId="7" xfId="0" applyFont="1" applyFill="1" applyBorder="1" applyAlignment="1">
      <alignment vertical="center"/>
    </xf>
    <xf numFmtId="175" fontId="2" fillId="0" borderId="0" xfId="0" applyNumberFormat="1" applyFont="1" applyFill="1" applyBorder="1" applyAlignment="1">
      <alignment vertical="center"/>
    </xf>
    <xf numFmtId="175" fontId="2" fillId="5" borderId="0" xfId="0" applyNumberFormat="1" applyFont="1" applyFill="1" applyBorder="1" applyAlignment="1">
      <alignment vertical="center"/>
    </xf>
    <xf numFmtId="175" fontId="2" fillId="5" borderId="5" xfId="0" applyNumberFormat="1" applyFont="1" applyFill="1" applyBorder="1" applyAlignment="1">
      <alignment vertical="center"/>
    </xf>
    <xf numFmtId="175" fontId="2" fillId="0" borderId="10" xfId="0" applyNumberFormat="1" applyFont="1" applyFill="1" applyBorder="1" applyAlignment="1">
      <alignment horizontal="right" vertical="center"/>
    </xf>
    <xf numFmtId="175" fontId="2" fillId="5" borderId="1" xfId="0" applyNumberFormat="1" applyFont="1" applyFill="1" applyBorder="1" applyAlignment="1">
      <alignment horizontal="right" vertical="center"/>
    </xf>
    <xf numFmtId="175" fontId="2" fillId="0" borderId="1" xfId="0" applyNumberFormat="1" applyFont="1" applyFill="1" applyBorder="1" applyAlignment="1">
      <alignment horizontal="right" vertical="center"/>
    </xf>
    <xf numFmtId="0" fontId="3" fillId="0" borderId="10" xfId="0" applyFont="1" applyFill="1" applyBorder="1" applyAlignment="1">
      <alignment vertical="center"/>
    </xf>
    <xf numFmtId="0" fontId="3" fillId="5" borderId="1" xfId="0" applyFont="1" applyFill="1" applyBorder="1" applyAlignment="1">
      <alignment vertical="center"/>
    </xf>
    <xf numFmtId="0" fontId="3" fillId="0" borderId="1" xfId="0" applyFont="1" applyFill="1" applyBorder="1" applyAlignment="1">
      <alignment vertical="center"/>
    </xf>
    <xf numFmtId="0" fontId="3" fillId="5" borderId="8" xfId="0" applyFont="1" applyFill="1" applyBorder="1" applyAlignment="1">
      <alignment vertical="center"/>
    </xf>
    <xf numFmtId="175" fontId="2" fillId="5" borderId="8" xfId="0" applyNumberFormat="1" applyFont="1" applyFill="1" applyBorder="1" applyAlignment="1">
      <alignment horizontal="right" vertical="center"/>
    </xf>
    <xf numFmtId="0" fontId="3" fillId="4" borderId="28" xfId="0" applyFont="1" applyFill="1" applyBorder="1" applyAlignment="1">
      <alignment horizontal="center" vertical="center"/>
    </xf>
    <xf numFmtId="0" fontId="3" fillId="4" borderId="2" xfId="0" applyFont="1" applyFill="1" applyBorder="1" applyAlignment="1">
      <alignment horizontal="center" vertical="center"/>
    </xf>
    <xf numFmtId="168" fontId="2" fillId="0" borderId="0" xfId="0" applyNumberFormat="1" applyFont="1" applyFill="1" applyBorder="1" applyAlignment="1">
      <alignment horizontal="right"/>
    </xf>
    <xf numFmtId="168" fontId="2" fillId="5" borderId="0" xfId="0" applyNumberFormat="1" applyFont="1" applyFill="1" applyBorder="1" applyAlignment="1">
      <alignment horizontal="right"/>
    </xf>
    <xf numFmtId="168" fontId="2" fillId="5" borderId="5" xfId="0" applyNumberFormat="1" applyFont="1" applyFill="1" applyBorder="1" applyAlignment="1">
      <alignment horizontal="right"/>
    </xf>
    <xf numFmtId="168" fontId="12" fillId="0" borderId="0" xfId="0" applyNumberFormat="1" applyFont="1" applyFill="1" applyAlignment="1">
      <alignment horizontal="right"/>
    </xf>
    <xf numFmtId="168" fontId="12" fillId="5" borderId="0" xfId="0" applyNumberFormat="1" applyFont="1" applyFill="1" applyBorder="1" applyAlignment="1">
      <alignment horizontal="right"/>
    </xf>
    <xf numFmtId="0" fontId="12" fillId="5" borderId="7" xfId="0" applyFont="1" applyFill="1" applyBorder="1" applyAlignment="1">
      <alignment horizontal="center"/>
    </xf>
    <xf numFmtId="167" fontId="2" fillId="5" borderId="11" xfId="0" applyNumberFormat="1" applyFont="1" applyFill="1" applyBorder="1" applyAlignment="1" applyProtection="1">
      <alignment vertical="center"/>
      <protection/>
    </xf>
    <xf numFmtId="0" fontId="12" fillId="5" borderId="1" xfId="0" applyFont="1" applyFill="1" applyBorder="1" applyAlignment="1">
      <alignment horizontal="center"/>
    </xf>
    <xf numFmtId="0" fontId="12" fillId="5" borderId="8" xfId="0" applyFont="1" applyFill="1" applyBorder="1" applyAlignment="1">
      <alignment horizontal="center"/>
    </xf>
    <xf numFmtId="2" fontId="2" fillId="5" borderId="5" xfId="0" applyNumberFormat="1" applyFont="1" applyFill="1" applyBorder="1" applyAlignment="1">
      <alignment horizontal="right"/>
    </xf>
    <xf numFmtId="167" fontId="2" fillId="0" borderId="12" xfId="0" applyNumberFormat="1" applyFont="1" applyFill="1" applyBorder="1" applyAlignment="1" applyProtection="1">
      <alignment horizontal="right" vertical="center"/>
      <protection/>
    </xf>
    <xf numFmtId="167" fontId="2" fillId="0" borderId="11" xfId="0" applyNumberFormat="1" applyFont="1" applyFill="1" applyBorder="1" applyAlignment="1" applyProtection="1">
      <alignment horizontal="right" vertical="center"/>
      <protection/>
    </xf>
    <xf numFmtId="168" fontId="2" fillId="5" borderId="0" xfId="0" applyNumberFormat="1" applyFont="1" applyFill="1" applyBorder="1" applyAlignment="1">
      <alignment vertical="center"/>
    </xf>
    <xf numFmtId="2" fontId="3" fillId="5" borderId="11" xfId="0" applyNumberFormat="1" applyFont="1" applyFill="1" applyBorder="1" applyAlignment="1">
      <alignment horizontal="center"/>
    </xf>
    <xf numFmtId="192" fontId="3" fillId="5" borderId="2" xfId="0" applyNumberFormat="1" applyFont="1" applyFill="1" applyBorder="1" applyAlignment="1">
      <alignment horizontal="right"/>
    </xf>
    <xf numFmtId="192" fontId="3" fillId="5" borderId="0" xfId="0" applyNumberFormat="1" applyFont="1" applyFill="1" applyBorder="1" applyAlignment="1">
      <alignment horizontal="right"/>
    </xf>
    <xf numFmtId="192" fontId="3" fillId="5" borderId="5" xfId="0" applyNumberFormat="1" applyFont="1" applyFill="1" applyBorder="1" applyAlignment="1">
      <alignment horizontal="right"/>
    </xf>
    <xf numFmtId="0" fontId="3" fillId="5" borderId="2" xfId="0" applyFont="1" applyFill="1" applyBorder="1" applyAlignment="1">
      <alignment/>
    </xf>
    <xf numFmtId="0" fontId="3" fillId="5" borderId="0" xfId="0" applyFont="1" applyFill="1" applyBorder="1" applyAlignment="1">
      <alignment/>
    </xf>
    <xf numFmtId="0" fontId="3" fillId="5" borderId="5" xfId="0" applyFont="1" applyFill="1" applyBorder="1" applyAlignment="1">
      <alignment/>
    </xf>
    <xf numFmtId="3" fontId="2" fillId="0" borderId="4" xfId="0" applyNumberFormat="1" applyFont="1" applyBorder="1" applyAlignment="1">
      <alignment horizontal="right"/>
    </xf>
    <xf numFmtId="3" fontId="2" fillId="0" borderId="0" xfId="0" applyNumberFormat="1" applyFont="1" applyBorder="1" applyAlignment="1">
      <alignment horizontal="right"/>
    </xf>
    <xf numFmtId="192" fontId="2" fillId="0" borderId="0" xfId="0" applyNumberFormat="1" applyFont="1" applyBorder="1" applyAlignment="1">
      <alignment horizontal="right"/>
    </xf>
    <xf numFmtId="192" fontId="2" fillId="0" borderId="1" xfId="0" applyNumberFormat="1" applyFont="1" applyBorder="1" applyAlignment="1">
      <alignment horizontal="right"/>
    </xf>
    <xf numFmtId="0" fontId="2" fillId="0" borderId="0" xfId="0" applyFont="1" applyBorder="1" applyAlignment="1">
      <alignment/>
    </xf>
    <xf numFmtId="3" fontId="2" fillId="5" borderId="4" xfId="0" applyNumberFormat="1" applyFont="1" applyFill="1" applyBorder="1" applyAlignment="1">
      <alignment horizontal="right"/>
    </xf>
    <xf numFmtId="3" fontId="2" fillId="5" borderId="0" xfId="0" applyNumberFormat="1" applyFont="1" applyFill="1" applyBorder="1" applyAlignment="1">
      <alignment horizontal="right"/>
    </xf>
    <xf numFmtId="192" fontId="2" fillId="5" borderId="0" xfId="0" applyNumberFormat="1" applyFont="1" applyFill="1" applyBorder="1" applyAlignment="1">
      <alignment horizontal="right"/>
    </xf>
    <xf numFmtId="192" fontId="2" fillId="5" borderId="1" xfId="0" applyNumberFormat="1" applyFont="1" applyFill="1" applyBorder="1" applyAlignment="1">
      <alignment horizontal="right"/>
    </xf>
    <xf numFmtId="0" fontId="2" fillId="5" borderId="0" xfId="0" applyFont="1" applyFill="1" applyBorder="1" applyAlignment="1">
      <alignment/>
    </xf>
    <xf numFmtId="3" fontId="2" fillId="0" borderId="7" xfId="0" applyNumberFormat="1" applyFont="1" applyBorder="1" applyAlignment="1">
      <alignment horizontal="right"/>
    </xf>
    <xf numFmtId="0" fontId="0" fillId="0" borderId="0" xfId="0" applyFont="1" applyBorder="1" applyAlignment="1">
      <alignment horizontal="center" vertical="top"/>
    </xf>
    <xf numFmtId="3" fontId="2" fillId="0" borderId="5" xfId="0" applyNumberFormat="1" applyFont="1" applyBorder="1" applyAlignment="1">
      <alignment horizontal="right"/>
    </xf>
    <xf numFmtId="192" fontId="2" fillId="0" borderId="5" xfId="0" applyNumberFormat="1" applyFont="1" applyBorder="1" applyAlignment="1">
      <alignment horizontal="right"/>
    </xf>
    <xf numFmtId="192" fontId="2" fillId="0" borderId="8" xfId="0" applyNumberFormat="1" applyFont="1" applyBorder="1" applyAlignment="1">
      <alignment horizontal="right"/>
    </xf>
    <xf numFmtId="0" fontId="2" fillId="0" borderId="5" xfId="0" applyFont="1" applyBorder="1" applyAlignment="1">
      <alignment/>
    </xf>
    <xf numFmtId="3" fontId="2" fillId="0" borderId="4" xfId="0" applyNumberFormat="1" applyFont="1" applyFill="1" applyBorder="1" applyAlignment="1">
      <alignment horizontal="right"/>
    </xf>
    <xf numFmtId="3" fontId="2" fillId="0" borderId="0" xfId="0" applyNumberFormat="1" applyFont="1" applyFill="1" applyBorder="1" applyAlignment="1">
      <alignment horizontal="right"/>
    </xf>
    <xf numFmtId="192" fontId="2" fillId="0" borderId="0" xfId="0" applyNumberFormat="1" applyFont="1" applyFill="1" applyBorder="1" applyAlignment="1">
      <alignment horizontal="right"/>
    </xf>
    <xf numFmtId="192" fontId="2" fillId="0" borderId="1" xfId="0" applyNumberFormat="1" applyFont="1" applyFill="1" applyBorder="1" applyAlignment="1">
      <alignment horizontal="right"/>
    </xf>
    <xf numFmtId="0" fontId="2" fillId="0" borderId="0" xfId="0" applyFont="1" applyFill="1" applyBorder="1" applyAlignment="1">
      <alignment/>
    </xf>
    <xf numFmtId="3" fontId="2" fillId="5" borderId="7" xfId="0" applyNumberFormat="1" applyFont="1" applyFill="1" applyBorder="1" applyAlignment="1">
      <alignment horizontal="right"/>
    </xf>
    <xf numFmtId="3" fontId="2" fillId="5" borderId="5" xfId="0" applyNumberFormat="1" applyFont="1" applyFill="1" applyBorder="1" applyAlignment="1">
      <alignment horizontal="right"/>
    </xf>
    <xf numFmtId="192" fontId="2" fillId="5" borderId="5" xfId="0" applyNumberFormat="1" applyFont="1" applyFill="1" applyBorder="1" applyAlignment="1">
      <alignment horizontal="right"/>
    </xf>
    <xf numFmtId="192" fontId="2" fillId="5" borderId="8" xfId="0" applyNumberFormat="1" applyFont="1" applyFill="1" applyBorder="1" applyAlignment="1">
      <alignment horizontal="right"/>
    </xf>
    <xf numFmtId="0" fontId="3" fillId="5" borderId="9" xfId="0" applyFont="1" applyFill="1" applyBorder="1" applyAlignment="1">
      <alignment/>
    </xf>
    <xf numFmtId="0" fontId="3" fillId="5" borderId="27" xfId="0" applyFont="1" applyFill="1" applyBorder="1" applyAlignment="1">
      <alignment/>
    </xf>
    <xf numFmtId="0" fontId="3" fillId="5" borderId="4" xfId="0" applyFont="1" applyFill="1" applyBorder="1" applyAlignment="1">
      <alignment/>
    </xf>
    <xf numFmtId="0" fontId="3" fillId="5" borderId="14" xfId="0" applyFont="1" applyFill="1" applyBorder="1" applyAlignment="1">
      <alignment/>
    </xf>
    <xf numFmtId="0" fontId="3" fillId="5" borderId="7" xfId="0" applyFont="1" applyFill="1" applyBorder="1" applyAlignment="1">
      <alignment/>
    </xf>
    <xf numFmtId="0" fontId="3" fillId="5" borderId="26" xfId="0" applyFont="1" applyFill="1" applyBorder="1" applyAlignment="1">
      <alignment/>
    </xf>
    <xf numFmtId="0" fontId="2" fillId="0" borderId="4" xfId="0" applyFont="1" applyBorder="1" applyAlignment="1">
      <alignment/>
    </xf>
    <xf numFmtId="0" fontId="2" fillId="0" borderId="14" xfId="0" applyFont="1" applyBorder="1" applyAlignment="1">
      <alignment/>
    </xf>
    <xf numFmtId="0" fontId="2" fillId="5" borderId="4" xfId="0" applyFont="1" applyFill="1" applyBorder="1" applyAlignment="1">
      <alignment/>
    </xf>
    <xf numFmtId="0" fontId="2" fillId="5" borderId="14" xfId="0" applyFont="1" applyFill="1" applyBorder="1" applyAlignment="1">
      <alignment/>
    </xf>
    <xf numFmtId="3" fontId="2" fillId="5" borderId="14" xfId="0" applyNumberFormat="1" applyFont="1" applyFill="1" applyBorder="1" applyAlignment="1">
      <alignment horizontal="right"/>
    </xf>
    <xf numFmtId="3" fontId="2" fillId="0" borderId="14" xfId="0" applyNumberFormat="1" applyFont="1" applyBorder="1" applyAlignment="1">
      <alignment horizontal="right"/>
    </xf>
    <xf numFmtId="0" fontId="2" fillId="0" borderId="7" xfId="0" applyFont="1" applyBorder="1" applyAlignment="1">
      <alignment/>
    </xf>
    <xf numFmtId="0" fontId="2" fillId="0" borderId="26" xfId="0" applyFont="1" applyBorder="1" applyAlignment="1">
      <alignment/>
    </xf>
    <xf numFmtId="3" fontId="2" fillId="0" borderId="14" xfId="0" applyNumberFormat="1" applyFont="1" applyFill="1" applyBorder="1" applyAlignment="1">
      <alignment horizontal="right"/>
    </xf>
    <xf numFmtId="3" fontId="2" fillId="5" borderId="26" xfId="0" applyNumberFormat="1" applyFont="1" applyFill="1" applyBorder="1" applyAlignment="1">
      <alignment horizontal="right"/>
    </xf>
    <xf numFmtId="3" fontId="2" fillId="0" borderId="26" xfId="0" applyNumberFormat="1" applyFont="1" applyBorder="1" applyAlignment="1">
      <alignment horizontal="right"/>
    </xf>
    <xf numFmtId="3" fontId="0" fillId="0" borderId="0" xfId="0" applyNumberFormat="1" applyAlignment="1">
      <alignment/>
    </xf>
    <xf numFmtId="170" fontId="2" fillId="5" borderId="11" xfId="0" applyNumberFormat="1" applyFont="1" applyFill="1" applyBorder="1" applyAlignment="1">
      <alignment/>
    </xf>
    <xf numFmtId="0" fontId="17" fillId="5" borderId="8" xfId="0" applyFont="1" applyFill="1" applyBorder="1" applyAlignment="1">
      <alignment horizontal="center"/>
    </xf>
    <xf numFmtId="168" fontId="2" fillId="0" borderId="9" xfId="0" applyNumberFormat="1" applyFont="1" applyFill="1" applyBorder="1" applyAlignment="1">
      <alignment/>
    </xf>
    <xf numFmtId="168" fontId="2" fillId="0" borderId="2" xfId="0" applyNumberFormat="1" applyFont="1" applyFill="1" applyBorder="1" applyAlignment="1">
      <alignment/>
    </xf>
    <xf numFmtId="168" fontId="2" fillId="0" borderId="4" xfId="0" applyNumberFormat="1" applyFont="1" applyFill="1" applyBorder="1" applyAlignment="1">
      <alignment/>
    </xf>
    <xf numFmtId="168" fontId="2" fillId="0" borderId="0" xfId="0" applyNumberFormat="1" applyFont="1" applyFill="1" applyBorder="1" applyAlignment="1">
      <alignment/>
    </xf>
    <xf numFmtId="0" fontId="2" fillId="4" borderId="6" xfId="0" applyFont="1" applyFill="1" applyBorder="1" applyAlignment="1">
      <alignment vertical="center"/>
    </xf>
    <xf numFmtId="0" fontId="2" fillId="4" borderId="11" xfId="0" applyFont="1" applyFill="1" applyBorder="1" applyAlignment="1">
      <alignment vertical="center"/>
    </xf>
    <xf numFmtId="0" fontId="2" fillId="4" borderId="7" xfId="0" applyFont="1" applyFill="1" applyBorder="1" applyAlignment="1">
      <alignment horizontal="center" vertical="top" wrapText="1"/>
    </xf>
    <xf numFmtId="0" fontId="2" fillId="4" borderId="5" xfId="0" applyFont="1" applyFill="1" applyBorder="1" applyAlignment="1">
      <alignment horizontal="center" vertical="top" wrapText="1"/>
    </xf>
    <xf numFmtId="0" fontId="2" fillId="4" borderId="8" xfId="0" applyFont="1" applyFill="1" applyBorder="1" applyAlignment="1">
      <alignment horizontal="center" vertical="top" wrapText="1"/>
    </xf>
    <xf numFmtId="0" fontId="2" fillId="4" borderId="12" xfId="0" applyFont="1" applyFill="1" applyBorder="1" applyAlignment="1">
      <alignment horizontal="right" vertical="center"/>
    </xf>
    <xf numFmtId="0" fontId="2" fillId="4" borderId="6" xfId="0" applyFont="1" applyFill="1" applyBorder="1" applyAlignment="1">
      <alignment horizontal="right" vertical="center"/>
    </xf>
    <xf numFmtId="0" fontId="2" fillId="4" borderId="11" xfId="0" applyFont="1" applyFill="1" applyBorder="1" applyAlignment="1">
      <alignment horizontal="right" vertical="center"/>
    </xf>
    <xf numFmtId="168" fontId="2" fillId="7" borderId="0" xfId="0" applyNumberFormat="1" applyFont="1" applyFill="1" applyAlignment="1">
      <alignment horizontal="right" vertical="center"/>
    </xf>
    <xf numFmtId="168" fontId="2" fillId="0" borderId="0" xfId="0" applyNumberFormat="1" applyFont="1" applyAlignment="1">
      <alignment horizontal="right" vertical="center"/>
    </xf>
    <xf numFmtId="168" fontId="2" fillId="5" borderId="0" xfId="0" applyNumberFormat="1" applyFont="1" applyFill="1" applyAlignment="1">
      <alignment horizontal="right" vertical="center"/>
    </xf>
    <xf numFmtId="168" fontId="2" fillId="0" borderId="7" xfId="0" applyNumberFormat="1" applyFont="1" applyBorder="1" applyAlignment="1">
      <alignment horizontal="right" vertical="center"/>
    </xf>
    <xf numFmtId="168" fontId="2" fillId="0" borderId="5" xfId="0" applyNumberFormat="1" applyFont="1" applyBorder="1" applyAlignment="1">
      <alignment horizontal="right" vertical="center"/>
    </xf>
    <xf numFmtId="168" fontId="2" fillId="7" borderId="5" xfId="0" applyNumberFormat="1" applyFont="1" applyFill="1" applyBorder="1" applyAlignment="1">
      <alignment horizontal="right" vertical="center"/>
    </xf>
    <xf numFmtId="0" fontId="3" fillId="4" borderId="8" xfId="0" applyFont="1" applyFill="1" applyBorder="1" applyAlignment="1">
      <alignment horizontal="center" vertical="top" wrapText="1"/>
    </xf>
    <xf numFmtId="0" fontId="2" fillId="0" borderId="0" xfId="0" applyFont="1" applyAlignment="1">
      <alignment wrapText="1"/>
    </xf>
    <xf numFmtId="170" fontId="2" fillId="0" borderId="0" xfId="0" applyNumberFormat="1" applyFont="1" applyFill="1" applyBorder="1" applyAlignment="1">
      <alignment horizontal="center"/>
    </xf>
    <xf numFmtId="175" fontId="2" fillId="5" borderId="1" xfId="0" applyNumberFormat="1" applyFont="1" applyFill="1" applyBorder="1" applyAlignment="1">
      <alignment horizontal="center"/>
    </xf>
    <xf numFmtId="175" fontId="2" fillId="0" borderId="1" xfId="0" applyNumberFormat="1" applyFont="1" applyFill="1" applyBorder="1" applyAlignment="1">
      <alignment horizontal="center"/>
    </xf>
    <xf numFmtId="175" fontId="2" fillId="0" borderId="0" xfId="0" applyNumberFormat="1" applyFont="1" applyFill="1" applyBorder="1" applyAlignment="1">
      <alignment horizontal="center"/>
    </xf>
    <xf numFmtId="0" fontId="0" fillId="0" borderId="0" xfId="0" applyAlignment="1">
      <alignment horizontal="left"/>
    </xf>
    <xf numFmtId="0" fontId="4" fillId="0" borderId="0" xfId="0" applyFont="1" applyAlignment="1">
      <alignment horizontal="left" vertical="top" wrapText="1"/>
    </xf>
    <xf numFmtId="0" fontId="3" fillId="0" borderId="0" xfId="0" applyFont="1" applyFill="1" applyBorder="1" applyAlignment="1">
      <alignment horizontal="left"/>
    </xf>
    <xf numFmtId="0" fontId="2" fillId="5" borderId="4" xfId="0" applyFont="1" applyFill="1" applyBorder="1" applyAlignment="1">
      <alignment horizontal="center"/>
    </xf>
    <xf numFmtId="0" fontId="2" fillId="5" borderId="14" xfId="0" applyFont="1" applyFill="1" applyBorder="1" applyAlignment="1">
      <alignment horizontal="left"/>
    </xf>
    <xf numFmtId="0" fontId="2" fillId="5" borderId="0" xfId="0" applyFont="1" applyFill="1" applyBorder="1" applyAlignment="1">
      <alignment horizontal="center"/>
    </xf>
    <xf numFmtId="0" fontId="2" fillId="0" borderId="4" xfId="0" applyFont="1" applyFill="1" applyBorder="1" applyAlignment="1">
      <alignment horizontal="center"/>
    </xf>
    <xf numFmtId="0" fontId="2" fillId="0" borderId="14" xfId="0" applyFont="1" applyFill="1" applyBorder="1" applyAlignment="1">
      <alignment horizontal="left"/>
    </xf>
    <xf numFmtId="0" fontId="2" fillId="0" borderId="0" xfId="0" applyFont="1" applyFill="1" applyBorder="1" applyAlignment="1">
      <alignment horizontal="center"/>
    </xf>
    <xf numFmtId="0" fontId="2" fillId="0" borderId="7" xfId="0" applyFont="1" applyFill="1" applyBorder="1" applyAlignment="1">
      <alignment horizontal="center"/>
    </xf>
    <xf numFmtId="0" fontId="2" fillId="0" borderId="26" xfId="0" applyFont="1" applyFill="1" applyBorder="1" applyAlignment="1">
      <alignment horizontal="left"/>
    </xf>
    <xf numFmtId="0" fontId="2" fillId="0" borderId="5" xfId="0" applyFont="1" applyFill="1" applyBorder="1" applyAlignment="1">
      <alignment horizontal="center"/>
    </xf>
    <xf numFmtId="175" fontId="2" fillId="0" borderId="8" xfId="0" applyNumberFormat="1" applyFont="1" applyFill="1" applyBorder="1" applyAlignment="1">
      <alignment horizontal="center"/>
    </xf>
    <xf numFmtId="0" fontId="3" fillId="4" borderId="20" xfId="0" applyFont="1" applyFill="1" applyBorder="1" applyAlignment="1">
      <alignment horizontal="center" vertical="top" wrapText="1"/>
    </xf>
    <xf numFmtId="0" fontId="3" fillId="4" borderId="7"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5" xfId="0" applyFont="1" applyFill="1" applyBorder="1" applyAlignment="1">
      <alignment horizontal="center" vertical="top" wrapText="1"/>
    </xf>
    <xf numFmtId="0" fontId="2" fillId="0" borderId="0" xfId="0" applyFont="1" applyFill="1" applyBorder="1" applyAlignment="1">
      <alignment horizontal="left"/>
    </xf>
    <xf numFmtId="168" fontId="2" fillId="5" borderId="4" xfId="0" applyNumberFormat="1" applyFont="1" applyFill="1" applyBorder="1" applyAlignment="1">
      <alignment horizontal="right"/>
    </xf>
    <xf numFmtId="168" fontId="12" fillId="5" borderId="1" xfId="0" applyNumberFormat="1" applyFont="1" applyFill="1" applyBorder="1" applyAlignment="1">
      <alignment horizontal="right"/>
    </xf>
    <xf numFmtId="189" fontId="12" fillId="0" borderId="21" xfId="0" applyNumberFormat="1" applyFont="1" applyBorder="1" applyAlignment="1">
      <alignment horizontal="right" vertical="center"/>
    </xf>
    <xf numFmtId="189" fontId="2" fillId="0" borderId="20" xfId="0" applyNumberFormat="1" applyFont="1" applyFill="1" applyBorder="1" applyAlignment="1">
      <alignment horizontal="right" vertical="center"/>
    </xf>
    <xf numFmtId="175" fontId="2" fillId="0" borderId="8" xfId="0" applyNumberFormat="1" applyFont="1" applyFill="1" applyBorder="1" applyAlignment="1">
      <alignment horizontal="center" vertical="center"/>
    </xf>
    <xf numFmtId="0" fontId="2" fillId="0" borderId="10" xfId="0" applyFont="1" applyBorder="1" applyAlignment="1">
      <alignment vertical="center"/>
    </xf>
    <xf numFmtId="164" fontId="3" fillId="0" borderId="11" xfId="0" applyNumberFormat="1" applyFont="1" applyFill="1" applyBorder="1" applyAlignment="1">
      <alignment horizontal="center" vertical="center"/>
    </xf>
    <xf numFmtId="164" fontId="2" fillId="0" borderId="29" xfId="0" applyNumberFormat="1" applyFont="1" applyFill="1" applyBorder="1" applyAlignment="1">
      <alignment horizontal="right" vertical="center"/>
    </xf>
    <xf numFmtId="164" fontId="2" fillId="0" borderId="30" xfId="0" applyNumberFormat="1" applyFont="1" applyFill="1" applyBorder="1" applyAlignment="1">
      <alignment horizontal="right" vertical="center"/>
    </xf>
    <xf numFmtId="0" fontId="3" fillId="5" borderId="11" xfId="0" applyFont="1" applyFill="1" applyBorder="1" applyAlignment="1">
      <alignment horizontal="center" vertical="center" wrapText="1"/>
    </xf>
    <xf numFmtId="184" fontId="2" fillId="0" borderId="21" xfId="0" applyNumberFormat="1" applyFont="1" applyFill="1" applyBorder="1" applyAlignment="1">
      <alignment horizontal="right" vertical="center"/>
    </xf>
    <xf numFmtId="184" fontId="2" fillId="0" borderId="20" xfId="0" applyNumberFormat="1" applyFont="1" applyFill="1" applyBorder="1" applyAlignment="1">
      <alignment horizontal="right" vertical="center"/>
    </xf>
    <xf numFmtId="168" fontId="2" fillId="5" borderId="5" xfId="0" applyNumberFormat="1" applyFont="1" applyFill="1" applyBorder="1" applyAlignment="1">
      <alignment/>
    </xf>
    <xf numFmtId="0" fontId="2" fillId="0" borderId="2" xfId="0" applyFont="1" applyFill="1" applyBorder="1" applyAlignment="1">
      <alignment vertical="center"/>
    </xf>
    <xf numFmtId="0" fontId="2" fillId="5" borderId="0" xfId="0" applyFont="1" applyFill="1" applyBorder="1" applyAlignment="1">
      <alignment vertical="center"/>
    </xf>
    <xf numFmtId="0" fontId="2" fillId="0" borderId="0" xfId="0" applyFont="1" applyFill="1" applyBorder="1" applyAlignment="1">
      <alignment vertical="center"/>
    </xf>
    <xf numFmtId="169" fontId="2" fillId="5" borderId="0" xfId="0" applyNumberFormat="1" applyFont="1" applyFill="1" applyBorder="1" applyAlignment="1">
      <alignment horizontal="right" vertical="center"/>
    </xf>
    <xf numFmtId="0" fontId="2" fillId="0" borderId="2" xfId="0" applyFont="1" applyFill="1" applyBorder="1" applyAlignment="1">
      <alignment/>
    </xf>
    <xf numFmtId="3" fontId="2" fillId="0" borderId="9" xfId="0" applyNumberFormat="1" applyFont="1" applyFill="1" applyBorder="1" applyAlignment="1">
      <alignment horizontal="right"/>
    </xf>
    <xf numFmtId="3" fontId="2" fillId="0" borderId="2" xfId="0" applyNumberFormat="1" applyFont="1" applyFill="1" applyBorder="1" applyAlignment="1">
      <alignment horizontal="right"/>
    </xf>
    <xf numFmtId="0" fontId="2" fillId="5" borderId="5" xfId="0" applyFont="1" applyFill="1" applyBorder="1" applyAlignment="1">
      <alignment/>
    </xf>
    <xf numFmtId="168" fontId="12" fillId="5" borderId="0" xfId="0" applyNumberFormat="1" applyFont="1" applyFill="1" applyAlignment="1">
      <alignment horizontal="right"/>
    </xf>
    <xf numFmtId="168" fontId="2" fillId="0" borderId="0" xfId="0" applyNumberFormat="1" applyFont="1" applyFill="1" applyAlignment="1">
      <alignment horizontal="right"/>
    </xf>
    <xf numFmtId="168" fontId="2" fillId="0" borderId="0" xfId="0" applyNumberFormat="1" applyFont="1" applyFill="1" applyBorder="1" applyAlignment="1">
      <alignment horizontal="right"/>
    </xf>
    <xf numFmtId="168" fontId="2" fillId="0" borderId="1" xfId="0" applyNumberFormat="1" applyFont="1" applyFill="1" applyBorder="1" applyAlignment="1">
      <alignment horizontal="right"/>
    </xf>
    <xf numFmtId="168" fontId="2" fillId="5" borderId="0" xfId="0" applyNumberFormat="1" applyFont="1" applyFill="1" applyAlignment="1">
      <alignment horizontal="right"/>
    </xf>
    <xf numFmtId="168" fontId="2" fillId="5" borderId="0" xfId="0" applyNumberFormat="1" applyFont="1" applyFill="1" applyBorder="1" applyAlignment="1">
      <alignment horizontal="right"/>
    </xf>
    <xf numFmtId="168" fontId="2" fillId="5" borderId="1" xfId="0" applyNumberFormat="1" applyFont="1" applyFill="1" applyBorder="1" applyAlignment="1">
      <alignment horizontal="right"/>
    </xf>
    <xf numFmtId="168" fontId="2" fillId="0" borderId="0" xfId="0" applyNumberFormat="1" applyFont="1" applyFill="1" applyAlignment="1">
      <alignment vertical="center"/>
    </xf>
    <xf numFmtId="168" fontId="2" fillId="5" borderId="0" xfId="0" applyNumberFormat="1" applyFont="1" applyFill="1" applyAlignment="1">
      <alignment vertical="center"/>
    </xf>
    <xf numFmtId="0" fontId="12" fillId="0" borderId="9" xfId="0" applyFont="1" applyFill="1" applyBorder="1" applyAlignment="1">
      <alignment horizontal="center"/>
    </xf>
    <xf numFmtId="168" fontId="2" fillId="5" borderId="7" xfId="0" applyNumberFormat="1" applyFont="1" applyFill="1" applyBorder="1" applyAlignment="1">
      <alignment horizontal="right"/>
    </xf>
    <xf numFmtId="0" fontId="6" fillId="0" borderId="0" xfId="0" applyFont="1" applyBorder="1" applyAlignment="1">
      <alignment vertical="center"/>
    </xf>
    <xf numFmtId="0" fontId="3" fillId="0" borderId="2" xfId="0" applyFont="1" applyFill="1" applyBorder="1" applyAlignment="1">
      <alignment horizontal="left" vertical="center"/>
    </xf>
    <xf numFmtId="0" fontId="17" fillId="0" borderId="10" xfId="0" applyFont="1" applyFill="1" applyBorder="1" applyAlignment="1">
      <alignment horizontal="right" vertical="center"/>
    </xf>
    <xf numFmtId="178" fontId="0" fillId="0" borderId="0" xfId="0" applyNumberFormat="1" applyFill="1" applyAlignment="1">
      <alignment/>
    </xf>
    <xf numFmtId="0" fontId="3" fillId="0" borderId="0" xfId="0" applyFont="1" applyBorder="1" applyAlignment="1">
      <alignment/>
    </xf>
    <xf numFmtId="0" fontId="3" fillId="0" borderId="0" xfId="0" applyFont="1" applyBorder="1" applyAlignment="1">
      <alignment vertical="top"/>
    </xf>
    <xf numFmtId="0" fontId="2" fillId="0" borderId="0" xfId="0" applyFont="1" applyBorder="1" applyAlignment="1">
      <alignment vertical="top"/>
    </xf>
    <xf numFmtId="0" fontId="2" fillId="0" borderId="0" xfId="0" applyFont="1" applyAlignment="1" quotePrefix="1">
      <alignment vertical="top"/>
    </xf>
    <xf numFmtId="0" fontId="3" fillId="6" borderId="2" xfId="0" applyFont="1" applyFill="1" applyBorder="1" applyAlignment="1">
      <alignment horizontal="center"/>
    </xf>
    <xf numFmtId="2" fontId="12" fillId="5" borderId="0" xfId="0" applyNumberFormat="1" applyFont="1" applyFill="1" applyBorder="1" applyAlignment="1">
      <alignment horizontal="right"/>
    </xf>
    <xf numFmtId="2" fontId="2" fillId="5" borderId="0" xfId="0" applyNumberFormat="1" applyFont="1" applyFill="1" applyBorder="1" applyAlignment="1">
      <alignment horizontal="right"/>
    </xf>
    <xf numFmtId="168" fontId="2" fillId="0" borderId="0" xfId="0" applyNumberFormat="1" applyFont="1" applyFill="1" applyBorder="1" applyAlignment="1">
      <alignment/>
    </xf>
    <xf numFmtId="0" fontId="3" fillId="5" borderId="31"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11" xfId="0" applyFont="1" applyFill="1" applyBorder="1" applyAlignment="1" quotePrefix="1">
      <alignment horizontal="center" vertical="center"/>
    </xf>
    <xf numFmtId="0" fontId="6" fillId="0" borderId="0" xfId="0" applyFont="1" applyAlignment="1">
      <alignment horizontal="center" vertical="center" wrapText="1"/>
    </xf>
    <xf numFmtId="0" fontId="22" fillId="0" borderId="0" xfId="0" applyFont="1" applyAlignment="1">
      <alignment/>
    </xf>
    <xf numFmtId="0" fontId="0" fillId="0" borderId="0" xfId="0" applyFont="1" applyBorder="1" applyAlignment="1">
      <alignment horizontal="center" vertical="center"/>
    </xf>
    <xf numFmtId="0" fontId="23" fillId="0" borderId="0" xfId="0" applyFont="1" applyAlignment="1">
      <alignment horizontal="center"/>
    </xf>
    <xf numFmtId="0" fontId="24" fillId="0" borderId="0" xfId="0" applyFont="1" applyAlignment="1">
      <alignment/>
    </xf>
    <xf numFmtId="17" fontId="1" fillId="0" borderId="0" xfId="0" applyNumberFormat="1" applyFont="1" applyBorder="1" applyAlignment="1" quotePrefix="1">
      <alignment horizontal="center" vertical="center" wrapText="1"/>
    </xf>
    <xf numFmtId="0" fontId="24" fillId="0" borderId="0" xfId="0" applyFont="1" applyAlignment="1">
      <alignment horizontal="center"/>
    </xf>
    <xf numFmtId="0" fontId="1" fillId="0" borderId="0" xfId="0" applyFont="1" applyAlignment="1">
      <alignment horizontal="center" vertical="center" wrapText="1"/>
    </xf>
    <xf numFmtId="49" fontId="0" fillId="0" borderId="0" xfId="0" applyNumberFormat="1" applyFont="1" applyAlignment="1">
      <alignment horizontal="left" vertical="center"/>
    </xf>
    <xf numFmtId="0" fontId="23" fillId="0" borderId="0" xfId="0" applyFont="1" applyAlignment="1">
      <alignment horizontal="left" vertical="center"/>
    </xf>
    <xf numFmtId="0" fontId="0" fillId="0" borderId="0" xfId="0" applyFont="1" applyAlignment="1">
      <alignment horizontal="left" vertical="center" wrapText="1"/>
    </xf>
    <xf numFmtId="0" fontId="23" fillId="0" borderId="0" xfId="0" applyFont="1" applyAlignment="1">
      <alignment horizontal="center"/>
    </xf>
    <xf numFmtId="0" fontId="22" fillId="0" borderId="0" xfId="0" applyFont="1" applyAlignment="1">
      <alignment horizontal="left" vertical="center"/>
    </xf>
    <xf numFmtId="188" fontId="0" fillId="0" borderId="0" xfId="0" applyNumberFormat="1" applyFont="1" applyAlignment="1" quotePrefix="1">
      <alignment horizontal="left" vertical="center"/>
    </xf>
    <xf numFmtId="0" fontId="26" fillId="0" borderId="0" xfId="0" applyFont="1" applyAlignment="1">
      <alignment horizontal="left"/>
    </xf>
    <xf numFmtId="0" fontId="27" fillId="0" borderId="0" xfId="0" applyFont="1" applyAlignment="1">
      <alignment horizontal="left" vertical="center"/>
    </xf>
    <xf numFmtId="0" fontId="28" fillId="0" borderId="0" xfId="0" applyFont="1" applyAlignment="1">
      <alignment/>
    </xf>
    <xf numFmtId="0" fontId="2" fillId="0" borderId="5" xfId="0" applyFont="1" applyBorder="1" applyAlignment="1">
      <alignment horizontal="right" vertical="center" wrapText="1"/>
    </xf>
    <xf numFmtId="0" fontId="2" fillId="4" borderId="6" xfId="0" applyFont="1" applyFill="1" applyBorder="1" applyAlignment="1">
      <alignment horizontal="center" vertical="top" wrapText="1"/>
    </xf>
    <xf numFmtId="0" fontId="2" fillId="4" borderId="11" xfId="0" applyFont="1" applyFill="1" applyBorder="1" applyAlignment="1">
      <alignment horizontal="center" vertical="top" wrapText="1"/>
    </xf>
    <xf numFmtId="0" fontId="3" fillId="0" borderId="0" xfId="0" applyFont="1" applyFill="1" applyAlignment="1">
      <alignment horizontal="center"/>
    </xf>
    <xf numFmtId="0" fontId="18" fillId="0" borderId="9" xfId="0" applyFont="1" applyFill="1" applyBorder="1" applyAlignment="1">
      <alignment vertical="center"/>
    </xf>
    <xf numFmtId="0" fontId="18" fillId="0" borderId="7" xfId="0" applyFont="1" applyFill="1" applyBorder="1" applyAlignment="1">
      <alignment vertical="center"/>
    </xf>
    <xf numFmtId="0" fontId="3" fillId="0" borderId="5" xfId="0" applyFont="1" applyFill="1" applyBorder="1" applyAlignment="1">
      <alignment horizontal="left" vertical="center"/>
    </xf>
    <xf numFmtId="0" fontId="17" fillId="0" borderId="8" xfId="0" applyFont="1" applyFill="1" applyBorder="1" applyAlignment="1">
      <alignment horizontal="right" vertical="center"/>
    </xf>
    <xf numFmtId="175" fontId="2" fillId="0" borderId="5" xfId="0" applyNumberFormat="1" applyFont="1" applyFill="1" applyBorder="1" applyAlignment="1">
      <alignment horizontal="right" vertical="center"/>
    </xf>
    <xf numFmtId="190" fontId="2" fillId="0" borderId="5" xfId="0" applyNumberFormat="1" applyFont="1" applyFill="1" applyBorder="1" applyAlignment="1">
      <alignment horizontal="right" vertical="center"/>
    </xf>
    <xf numFmtId="190" fontId="2" fillId="0" borderId="8" xfId="0" applyNumberFormat="1" applyFont="1" applyFill="1" applyBorder="1" applyAlignment="1">
      <alignment horizontal="right" vertical="center"/>
    </xf>
    <xf numFmtId="170" fontId="2" fillId="0" borderId="8" xfId="0" applyNumberFormat="1" applyFont="1" applyFill="1" applyBorder="1" applyAlignment="1">
      <alignment horizontal="right" vertical="center"/>
    </xf>
    <xf numFmtId="190" fontId="12" fillId="0" borderId="1" xfId="0" applyNumberFormat="1" applyFont="1" applyFill="1" applyBorder="1" applyAlignment="1">
      <alignment horizontal="right" vertical="center"/>
    </xf>
    <xf numFmtId="0" fontId="3" fillId="0" borderId="0" xfId="0" applyFont="1" applyFill="1" applyAlignment="1">
      <alignment horizontal="center" vertical="center"/>
    </xf>
    <xf numFmtId="0" fontId="12" fillId="0" borderId="10" xfId="0" applyFont="1" applyFill="1" applyBorder="1" applyAlignment="1">
      <alignment horizontal="center"/>
    </xf>
    <xf numFmtId="2" fontId="2" fillId="0" borderId="0" xfId="0" applyNumberFormat="1" applyFont="1" applyFill="1" applyBorder="1" applyAlignment="1">
      <alignment horizontal="right"/>
    </xf>
    <xf numFmtId="0" fontId="12" fillId="0" borderId="1" xfId="0" applyFont="1" applyFill="1" applyBorder="1" applyAlignment="1">
      <alignment horizontal="center"/>
    </xf>
    <xf numFmtId="0" fontId="3" fillId="0" borderId="0" xfId="0" applyFont="1" applyFill="1" applyAlignment="1">
      <alignment horizontal="center"/>
    </xf>
    <xf numFmtId="2" fontId="12" fillId="0" borderId="0" xfId="0" applyNumberFormat="1" applyFont="1" applyFill="1" applyBorder="1" applyAlignment="1">
      <alignment horizontal="right"/>
    </xf>
    <xf numFmtId="0" fontId="29" fillId="0" borderId="0" xfId="0" applyFont="1" applyFill="1" applyAlignment="1">
      <alignment horizontal="center" vertical="center"/>
    </xf>
    <xf numFmtId="0" fontId="3" fillId="0" borderId="0" xfId="0" applyFont="1" applyAlignment="1">
      <alignment horizontal="center"/>
    </xf>
    <xf numFmtId="0" fontId="2" fillId="0" borderId="0" xfId="0" applyNumberFormat="1" applyFont="1" applyFill="1" applyBorder="1" applyAlignment="1">
      <alignment/>
    </xf>
    <xf numFmtId="0" fontId="2" fillId="5" borderId="0" xfId="0" applyNumberFormat="1" applyFont="1" applyFill="1" applyBorder="1" applyAlignment="1">
      <alignment/>
    </xf>
    <xf numFmtId="2" fontId="12" fillId="5" borderId="5" xfId="0" applyNumberFormat="1" applyFont="1" applyFill="1" applyBorder="1" applyAlignment="1">
      <alignment horizontal="right"/>
    </xf>
    <xf numFmtId="0" fontId="3" fillId="0" borderId="0" xfId="0" applyFont="1" applyBorder="1" applyAlignment="1">
      <alignment horizontal="center"/>
    </xf>
    <xf numFmtId="168" fontId="2" fillId="0" borderId="2" xfId="0" applyNumberFormat="1" applyFont="1" applyFill="1" applyBorder="1" applyAlignment="1">
      <alignment horizontal="right"/>
    </xf>
    <xf numFmtId="168" fontId="2" fillId="0" borderId="10" xfId="0" applyNumberFormat="1" applyFont="1" applyFill="1" applyBorder="1" applyAlignment="1">
      <alignment horizontal="right"/>
    </xf>
    <xf numFmtId="184" fontId="2" fillId="0" borderId="0" xfId="0" applyNumberFormat="1" applyFont="1" applyAlignment="1">
      <alignment/>
    </xf>
    <xf numFmtId="0" fontId="30" fillId="0" borderId="0" xfId="0" applyFont="1" applyAlignment="1">
      <alignment/>
    </xf>
    <xf numFmtId="0" fontId="3" fillId="0" borderId="0" xfId="0" applyFont="1" applyAlignment="1">
      <alignment horizontal="center"/>
    </xf>
    <xf numFmtId="0" fontId="3" fillId="0" borderId="33" xfId="0" applyFont="1" applyBorder="1" applyAlignment="1">
      <alignment horizontal="center" vertical="center" wrapText="1"/>
    </xf>
    <xf numFmtId="168" fontId="2" fillId="0" borderId="9" xfId="0" applyNumberFormat="1" applyFont="1" applyFill="1" applyBorder="1" applyAlignment="1">
      <alignment horizontal="right"/>
    </xf>
    <xf numFmtId="3" fontId="2" fillId="0" borderId="4"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3" fontId="2" fillId="5" borderId="4" xfId="0"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3" fontId="2" fillId="5" borderId="1" xfId="0" applyNumberFormat="1" applyFont="1" applyFill="1" applyBorder="1" applyAlignment="1">
      <alignment horizontal="right" vertical="center"/>
    </xf>
    <xf numFmtId="1" fontId="2" fillId="0" borderId="0" xfId="0" applyNumberFormat="1" applyFont="1" applyAlignment="1">
      <alignment vertical="center"/>
    </xf>
    <xf numFmtId="1" fontId="2" fillId="0" borderId="0" xfId="0" applyNumberFormat="1" applyFont="1" applyFill="1" applyBorder="1" applyAlignment="1">
      <alignment horizontal="right" vertical="center"/>
    </xf>
    <xf numFmtId="3" fontId="2" fillId="5" borderId="5" xfId="0" applyNumberFormat="1" applyFont="1" applyFill="1" applyBorder="1" applyAlignment="1">
      <alignment horizontal="right" vertical="center"/>
    </xf>
    <xf numFmtId="3" fontId="2" fillId="5" borderId="8" xfId="0" applyNumberFormat="1" applyFont="1" applyFill="1" applyBorder="1" applyAlignment="1">
      <alignment horizontal="right" vertical="center"/>
    </xf>
    <xf numFmtId="0" fontId="3" fillId="0" borderId="2" xfId="0" applyFont="1" applyFill="1" applyBorder="1" applyAlignment="1">
      <alignment/>
    </xf>
    <xf numFmtId="3" fontId="2" fillId="0" borderId="2" xfId="0" applyNumberFormat="1" applyFont="1" applyFill="1" applyBorder="1" applyAlignment="1">
      <alignment horizontal="right"/>
    </xf>
    <xf numFmtId="0" fontId="5" fillId="0" borderId="0" xfId="0" applyFont="1" applyFill="1" applyBorder="1" applyAlignment="1">
      <alignment vertical="top"/>
    </xf>
    <xf numFmtId="0" fontId="5" fillId="0" borderId="0" xfId="0" applyFont="1" applyFill="1" applyAlignment="1">
      <alignment/>
    </xf>
    <xf numFmtId="0" fontId="4" fillId="0" borderId="0" xfId="0" applyFont="1" applyFill="1" applyBorder="1" applyAlignment="1" quotePrefix="1">
      <alignment horizontal="right" vertical="top"/>
    </xf>
    <xf numFmtId="168" fontId="2" fillId="0" borderId="0" xfId="0" applyNumberFormat="1" applyFont="1" applyFill="1" applyAlignment="1">
      <alignment/>
    </xf>
    <xf numFmtId="168" fontId="2" fillId="5" borderId="0" xfId="0" applyNumberFormat="1" applyFont="1" applyFill="1" applyAlignment="1">
      <alignment/>
    </xf>
    <xf numFmtId="0" fontId="2" fillId="0" borderId="0" xfId="0" applyFont="1" applyFill="1" applyAlignment="1">
      <alignment/>
    </xf>
    <xf numFmtId="0" fontId="2" fillId="5" borderId="0" xfId="0" applyFont="1" applyFill="1" applyAlignment="1">
      <alignment/>
    </xf>
    <xf numFmtId="168" fontId="2" fillId="0" borderId="5" xfId="0" applyNumberFormat="1" applyFont="1" applyFill="1" applyBorder="1" applyAlignment="1">
      <alignment/>
    </xf>
    <xf numFmtId="168" fontId="12" fillId="5" borderId="34" xfId="0" applyNumberFormat="1" applyFont="1" applyFill="1" applyBorder="1" applyAlignment="1">
      <alignment horizontal="right"/>
    </xf>
    <xf numFmtId="168" fontId="12" fillId="0" borderId="34" xfId="0" applyNumberFormat="1" applyFont="1" applyFill="1" applyBorder="1" applyAlignment="1">
      <alignment horizontal="right"/>
    </xf>
    <xf numFmtId="168" fontId="12" fillId="5" borderId="35" xfId="0" applyNumberFormat="1" applyFont="1" applyFill="1" applyBorder="1" applyAlignment="1">
      <alignment horizontal="right"/>
    </xf>
    <xf numFmtId="0" fontId="12" fillId="0" borderId="9" xfId="0" applyFont="1" applyFill="1" applyBorder="1" applyAlignment="1">
      <alignment horizontal="center" vertical="center"/>
    </xf>
    <xf numFmtId="168" fontId="2" fillId="0" borderId="2" xfId="0" applyNumberFormat="1" applyFont="1" applyFill="1" applyBorder="1" applyAlignment="1">
      <alignment vertical="center"/>
    </xf>
    <xf numFmtId="168" fontId="2" fillId="0" borderId="0" xfId="0" applyNumberFormat="1" applyFont="1" applyFill="1" applyBorder="1" applyAlignment="1">
      <alignment vertical="center"/>
    </xf>
    <xf numFmtId="0" fontId="0" fillId="0" borderId="4" xfId="0" applyBorder="1" applyAlignment="1">
      <alignment/>
    </xf>
    <xf numFmtId="0" fontId="12" fillId="0" borderId="1" xfId="0" applyFont="1" applyBorder="1" applyAlignment="1">
      <alignment/>
    </xf>
    <xf numFmtId="170" fontId="2" fillId="0" borderId="0" xfId="0" applyNumberFormat="1" applyFont="1" applyAlignment="1">
      <alignment/>
    </xf>
    <xf numFmtId="170" fontId="2" fillId="5" borderId="0" xfId="0" applyNumberFormat="1" applyFont="1" applyFill="1" applyAlignment="1">
      <alignment/>
    </xf>
    <xf numFmtId="0" fontId="0" fillId="0" borderId="7" xfId="0" applyBorder="1" applyAlignment="1">
      <alignment/>
    </xf>
    <xf numFmtId="0" fontId="2" fillId="0" borderId="5" xfId="0" applyFont="1" applyBorder="1" applyAlignment="1">
      <alignment/>
    </xf>
    <xf numFmtId="0" fontId="12" fillId="0" borderId="8" xfId="0" applyFont="1" applyBorder="1" applyAlignment="1">
      <alignment/>
    </xf>
    <xf numFmtId="170" fontId="2" fillId="0" borderId="5" xfId="0" applyNumberFormat="1" applyFont="1" applyBorder="1" applyAlignment="1">
      <alignment/>
    </xf>
    <xf numFmtId="3" fontId="3" fillId="5" borderId="8" xfId="0" applyNumberFormat="1" applyFont="1" applyFill="1" applyBorder="1" applyAlignment="1">
      <alignment horizontal="right"/>
    </xf>
    <xf numFmtId="0" fontId="0" fillId="0" borderId="9" xfId="0" applyBorder="1" applyAlignment="1">
      <alignment/>
    </xf>
    <xf numFmtId="169" fontId="2" fillId="0" borderId="2" xfId="0" applyNumberFormat="1" applyFont="1" applyFill="1" applyBorder="1" applyAlignment="1">
      <alignment horizontal="right" vertical="center"/>
    </xf>
    <xf numFmtId="170" fontId="2" fillId="0" borderId="12" xfId="0" applyNumberFormat="1" applyFont="1" applyFill="1" applyBorder="1" applyAlignment="1">
      <alignment horizontal="right" vertical="center"/>
    </xf>
    <xf numFmtId="0" fontId="12" fillId="0" borderId="0" xfId="0" applyFont="1" applyAlignment="1">
      <alignment horizontal="center"/>
    </xf>
    <xf numFmtId="0" fontId="0" fillId="0" borderId="7" xfId="0" applyFill="1" applyBorder="1" applyAlignment="1">
      <alignment vertical="center"/>
    </xf>
    <xf numFmtId="0" fontId="2" fillId="0" borderId="5" xfId="0" applyFont="1" applyFill="1" applyBorder="1" applyAlignment="1">
      <alignment vertical="center"/>
    </xf>
    <xf numFmtId="0" fontId="17" fillId="0" borderId="8" xfId="0" applyFont="1" applyFill="1" applyBorder="1" applyAlignment="1">
      <alignment horizontal="center" vertical="center"/>
    </xf>
    <xf numFmtId="169" fontId="2" fillId="0" borderId="5" xfId="0" applyNumberFormat="1" applyFont="1" applyFill="1" applyBorder="1" applyAlignment="1">
      <alignment horizontal="right" vertical="center"/>
    </xf>
    <xf numFmtId="170" fontId="2" fillId="0" borderId="11" xfId="0" applyNumberFormat="1" applyFont="1" applyFill="1" applyBorder="1" applyAlignment="1">
      <alignment horizontal="right" vertical="center"/>
    </xf>
    <xf numFmtId="0" fontId="12" fillId="0" borderId="0" xfId="0" applyFont="1" applyFill="1" applyBorder="1" applyAlignment="1">
      <alignment horizontal="center"/>
    </xf>
    <xf numFmtId="169" fontId="2" fillId="0" borderId="9" xfId="0" applyNumberFormat="1" applyFont="1" applyBorder="1" applyAlignment="1">
      <alignment/>
    </xf>
    <xf numFmtId="169" fontId="2" fillId="0" borderId="2" xfId="0" applyNumberFormat="1" applyFont="1" applyBorder="1" applyAlignment="1">
      <alignment/>
    </xf>
    <xf numFmtId="169" fontId="2" fillId="5" borderId="4" xfId="0" applyNumberFormat="1" applyFont="1" applyFill="1" applyBorder="1" applyAlignment="1">
      <alignment/>
    </xf>
    <xf numFmtId="169" fontId="2" fillId="5" borderId="0" xfId="0" applyNumberFormat="1" applyFont="1" applyFill="1" applyBorder="1" applyAlignment="1">
      <alignment/>
    </xf>
    <xf numFmtId="169" fontId="2" fillId="0" borderId="4" xfId="0" applyNumberFormat="1" applyFont="1" applyBorder="1" applyAlignment="1">
      <alignment/>
    </xf>
    <xf numFmtId="169" fontId="2" fillId="0" borderId="0" xfId="0" applyNumberFormat="1" applyFont="1" applyBorder="1" applyAlignment="1">
      <alignment/>
    </xf>
    <xf numFmtId="169" fontId="2" fillId="5" borderId="7" xfId="0" applyNumberFormat="1" applyFont="1" applyFill="1" applyBorder="1" applyAlignment="1">
      <alignment/>
    </xf>
    <xf numFmtId="169" fontId="2" fillId="5" borderId="5" xfId="0" applyNumberFormat="1" applyFont="1" applyFill="1" applyBorder="1" applyAlignment="1">
      <alignment/>
    </xf>
    <xf numFmtId="168" fontId="2" fillId="0" borderId="12" xfId="0" applyNumberFormat="1" applyFont="1" applyFill="1" applyBorder="1" applyAlignment="1">
      <alignment/>
    </xf>
    <xf numFmtId="168" fontId="2" fillId="5" borderId="6" xfId="0" applyNumberFormat="1" applyFont="1" applyFill="1" applyBorder="1" applyAlignment="1">
      <alignment/>
    </xf>
    <xf numFmtId="168" fontId="2" fillId="0" borderId="6" xfId="0" applyNumberFormat="1" applyFont="1" applyFill="1" applyBorder="1" applyAlignment="1">
      <alignment/>
    </xf>
    <xf numFmtId="168" fontId="2" fillId="0" borderId="6" xfId="0" applyNumberFormat="1" applyFont="1" applyFill="1" applyBorder="1" applyAlignment="1">
      <alignment/>
    </xf>
    <xf numFmtId="168" fontId="2" fillId="0" borderId="11" xfId="0" applyNumberFormat="1" applyFont="1" applyFill="1" applyBorder="1" applyAlignment="1">
      <alignment/>
    </xf>
    <xf numFmtId="0" fontId="0" fillId="5" borderId="0" xfId="0" applyFill="1" applyBorder="1" applyAlignment="1">
      <alignment/>
    </xf>
    <xf numFmtId="0" fontId="0" fillId="0" borderId="7" xfId="0" applyFill="1" applyBorder="1" applyAlignment="1">
      <alignment/>
    </xf>
    <xf numFmtId="0" fontId="17" fillId="0" borderId="8" xfId="0" applyFont="1" applyFill="1" applyBorder="1" applyAlignment="1">
      <alignment horizontal="center"/>
    </xf>
    <xf numFmtId="168" fontId="2" fillId="0" borderId="7" xfId="0" applyNumberFormat="1" applyFont="1" applyFill="1" applyBorder="1" applyAlignment="1">
      <alignment/>
    </xf>
    <xf numFmtId="168" fontId="12" fillId="0" borderId="0" xfId="0" applyNumberFormat="1" applyFont="1" applyFill="1" applyBorder="1" applyAlignment="1">
      <alignment/>
    </xf>
    <xf numFmtId="0" fontId="3" fillId="4" borderId="7" xfId="0" applyFont="1" applyFill="1" applyBorder="1" applyAlignment="1">
      <alignment horizontal="center" vertical="center"/>
    </xf>
    <xf numFmtId="0" fontId="3" fillId="0" borderId="2" xfId="0" applyFont="1" applyFill="1" applyBorder="1" applyAlignment="1">
      <alignment vertical="center"/>
    </xf>
    <xf numFmtId="175" fontId="2" fillId="0" borderId="2" xfId="0" applyNumberFormat="1" applyFont="1" applyFill="1" applyBorder="1" applyAlignment="1">
      <alignment vertical="center"/>
    </xf>
    <xf numFmtId="0" fontId="2" fillId="0" borderId="5" xfId="0" applyFont="1" applyFill="1" applyBorder="1" applyAlignment="1">
      <alignment horizontal="right"/>
    </xf>
    <xf numFmtId="175" fontId="2" fillId="0" borderId="9" xfId="0" applyNumberFormat="1" applyFont="1" applyFill="1" applyBorder="1" applyAlignment="1">
      <alignment horizontal="right" vertical="center"/>
    </xf>
    <xf numFmtId="175" fontId="2" fillId="5" borderId="4" xfId="0" applyNumberFormat="1" applyFont="1" applyFill="1" applyBorder="1" applyAlignment="1">
      <alignment horizontal="right" vertical="center"/>
    </xf>
    <xf numFmtId="175" fontId="2" fillId="0" borderId="4" xfId="0" applyNumberFormat="1" applyFont="1" applyFill="1" applyBorder="1" applyAlignment="1">
      <alignment horizontal="right" vertical="center"/>
    </xf>
    <xf numFmtId="175" fontId="2" fillId="5" borderId="7" xfId="0" applyNumberFormat="1" applyFont="1" applyFill="1" applyBorder="1" applyAlignment="1">
      <alignment horizontal="right" vertical="center"/>
    </xf>
    <xf numFmtId="170" fontId="3" fillId="0" borderId="11" xfId="0" applyNumberFormat="1" applyFont="1" applyFill="1" applyBorder="1" applyAlignment="1">
      <alignment horizontal="center" vertical="center"/>
    </xf>
    <xf numFmtId="170" fontId="3" fillId="0" borderId="8"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6" xfId="0" applyNumberFormat="1" applyFont="1" applyFill="1" applyBorder="1" applyAlignment="1">
      <alignment horizontal="center" vertical="center"/>
    </xf>
    <xf numFmtId="164" fontId="3" fillId="0" borderId="36" xfId="0" applyNumberFormat="1" applyFont="1" applyFill="1" applyBorder="1" applyAlignment="1">
      <alignment horizontal="center" vertical="center"/>
    </xf>
    <xf numFmtId="164" fontId="3" fillId="0" borderId="37" xfId="0" applyNumberFormat="1" applyFont="1" applyFill="1" applyBorder="1" applyAlignment="1">
      <alignment horizontal="center" vertical="center"/>
    </xf>
    <xf numFmtId="0" fontId="3" fillId="0" borderId="0" xfId="0" applyFont="1" applyBorder="1" applyAlignment="1">
      <alignment horizontal="center" textRotation="90" wrapText="1"/>
    </xf>
    <xf numFmtId="0" fontId="2" fillId="4" borderId="18" xfId="0" applyFont="1" applyFill="1" applyBorder="1" applyAlignment="1">
      <alignment horizontal="center" vertical="center" wrapText="1"/>
    </xf>
    <xf numFmtId="1" fontId="2" fillId="0" borderId="0" xfId="0" applyNumberFormat="1" applyFont="1" applyFill="1" applyBorder="1" applyAlignment="1">
      <alignment horizontal="right"/>
    </xf>
    <xf numFmtId="0" fontId="2" fillId="0" borderId="0" xfId="0" applyFont="1" applyAlignment="1" quotePrefix="1">
      <alignment vertical="top" wrapText="1"/>
    </xf>
    <xf numFmtId="0" fontId="2" fillId="0" borderId="10" xfId="0" applyFont="1" applyFill="1" applyBorder="1" applyAlignment="1">
      <alignment/>
    </xf>
    <xf numFmtId="0" fontId="2" fillId="5" borderId="1" xfId="0" applyFont="1" applyFill="1" applyBorder="1" applyAlignment="1">
      <alignment/>
    </xf>
    <xf numFmtId="0" fontId="2" fillId="5" borderId="8" xfId="0" applyFont="1" applyFill="1" applyBorder="1" applyAlignment="1">
      <alignment/>
    </xf>
    <xf numFmtId="0" fontId="2" fillId="0" borderId="9" xfId="0" applyFont="1" applyFill="1" applyBorder="1" applyAlignment="1">
      <alignment/>
    </xf>
    <xf numFmtId="0" fontId="2" fillId="5" borderId="4" xfId="0" applyFont="1" applyFill="1" applyBorder="1" applyAlignment="1">
      <alignment/>
    </xf>
    <xf numFmtId="0" fontId="2" fillId="5" borderId="7" xfId="0" applyFont="1" applyFill="1" applyBorder="1" applyAlignment="1">
      <alignment/>
    </xf>
    <xf numFmtId="0" fontId="2" fillId="0" borderId="1" xfId="0" applyFont="1" applyFill="1" applyBorder="1" applyAlignment="1">
      <alignment vertical="center"/>
    </xf>
    <xf numFmtId="0" fontId="2" fillId="5" borderId="1" xfId="0" applyFont="1" applyFill="1" applyBorder="1" applyAlignment="1">
      <alignment vertical="center"/>
    </xf>
    <xf numFmtId="0" fontId="2" fillId="0" borderId="4" xfId="0" applyFont="1" applyFill="1" applyBorder="1" applyAlignment="1">
      <alignment vertical="center"/>
    </xf>
    <xf numFmtId="0" fontId="2" fillId="5" borderId="4" xfId="0" applyFont="1" applyFill="1" applyBorder="1" applyAlignment="1">
      <alignment vertical="center"/>
    </xf>
    <xf numFmtId="0" fontId="2" fillId="5" borderId="8" xfId="0" applyFont="1" applyFill="1" applyBorder="1" applyAlignment="1">
      <alignment vertical="center"/>
    </xf>
    <xf numFmtId="0" fontId="2" fillId="5" borderId="7" xfId="0" applyFont="1" applyFill="1" applyBorder="1" applyAlignment="1">
      <alignment vertical="center"/>
    </xf>
    <xf numFmtId="0" fontId="2" fillId="4" borderId="18"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left" wrapText="1"/>
    </xf>
    <xf numFmtId="0" fontId="3" fillId="0" borderId="5" xfId="0" applyFont="1" applyBorder="1" applyAlignment="1">
      <alignment horizontal="center"/>
    </xf>
    <xf numFmtId="170" fontId="2" fillId="5" borderId="5" xfId="0" applyNumberFormat="1" applyFont="1" applyFill="1" applyBorder="1" applyAlignment="1">
      <alignment/>
    </xf>
    <xf numFmtId="0" fontId="12" fillId="5" borderId="0" xfId="0" applyFont="1" applyFill="1" applyBorder="1" applyAlignment="1">
      <alignment horizontal="center"/>
    </xf>
    <xf numFmtId="0" fontId="0" fillId="5" borderId="9" xfId="0" applyFill="1" applyBorder="1" applyAlignment="1">
      <alignment/>
    </xf>
    <xf numFmtId="0" fontId="2" fillId="5" borderId="2" xfId="0" applyFont="1" applyFill="1" applyBorder="1" applyAlignment="1">
      <alignment/>
    </xf>
    <xf numFmtId="0" fontId="12" fillId="5" borderId="2" xfId="0" applyFont="1" applyFill="1" applyBorder="1" applyAlignment="1">
      <alignment horizontal="center"/>
    </xf>
    <xf numFmtId="169" fontId="2" fillId="5" borderId="2" xfId="0" applyNumberFormat="1" applyFont="1" applyFill="1" applyBorder="1" applyAlignment="1">
      <alignment horizontal="right" vertical="center"/>
    </xf>
    <xf numFmtId="170" fontId="2" fillId="5" borderId="12" xfId="0" applyNumberFormat="1" applyFont="1" applyFill="1" applyBorder="1" applyAlignment="1">
      <alignment horizontal="right" vertical="center"/>
    </xf>
    <xf numFmtId="0" fontId="12" fillId="0" borderId="5" xfId="0" applyFont="1" applyFill="1" applyBorder="1" applyAlignment="1">
      <alignment horizontal="center"/>
    </xf>
    <xf numFmtId="0" fontId="0" fillId="0" borderId="10" xfId="0" applyBorder="1" applyAlignment="1">
      <alignment/>
    </xf>
    <xf numFmtId="0" fontId="0" fillId="0" borderId="0" xfId="0" applyAlignment="1">
      <alignment/>
    </xf>
    <xf numFmtId="0" fontId="0" fillId="0" borderId="1" xfId="0" applyBorder="1" applyAlignment="1">
      <alignment/>
    </xf>
    <xf numFmtId="0" fontId="4" fillId="0" borderId="0" xfId="0" applyFont="1" applyBorder="1" applyAlignment="1" quotePrefix="1">
      <alignment horizontal="left" vertical="top"/>
    </xf>
    <xf numFmtId="0" fontId="2" fillId="4" borderId="0" xfId="0" applyFont="1" applyFill="1" applyBorder="1" applyAlignment="1">
      <alignment horizontal="center" vertical="top" wrapText="1"/>
    </xf>
    <xf numFmtId="0" fontId="2" fillId="4" borderId="1" xfId="0" applyFont="1" applyFill="1" applyBorder="1" applyAlignment="1">
      <alignment horizontal="center" vertical="top" wrapText="1"/>
    </xf>
    <xf numFmtId="0" fontId="3" fillId="0" borderId="1" xfId="0" applyFont="1" applyBorder="1" applyAlignment="1">
      <alignment horizontal="center" textRotation="90" wrapText="1"/>
    </xf>
    <xf numFmtId="0" fontId="7" fillId="4" borderId="2"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Fill="1" applyBorder="1" applyAlignment="1">
      <alignment vertical="center"/>
    </xf>
    <xf numFmtId="0" fontId="3" fillId="4" borderId="1" xfId="0" applyFont="1" applyFill="1" applyBorder="1" applyAlignment="1">
      <alignment horizontal="center"/>
    </xf>
    <xf numFmtId="0" fontId="3" fillId="4" borderId="9"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10"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4" xfId="0" applyFont="1" applyFill="1" applyBorder="1" applyAlignment="1">
      <alignment horizontal="center"/>
    </xf>
    <xf numFmtId="0" fontId="3" fillId="4" borderId="14" xfId="0" applyFont="1" applyFill="1" applyBorder="1" applyAlignment="1">
      <alignment horizontal="center"/>
    </xf>
    <xf numFmtId="0" fontId="3" fillId="4" borderId="9" xfId="0" applyFont="1" applyFill="1" applyBorder="1" applyAlignment="1">
      <alignment horizontal="center" wrapText="1"/>
    </xf>
    <xf numFmtId="0" fontId="3" fillId="4" borderId="2" xfId="0" applyFont="1" applyFill="1" applyBorder="1" applyAlignment="1">
      <alignment horizontal="center" wrapText="1"/>
    </xf>
    <xf numFmtId="0" fontId="3" fillId="4" borderId="10" xfId="0" applyFont="1" applyFill="1" applyBorder="1" applyAlignment="1">
      <alignment horizontal="center" wrapText="1"/>
    </xf>
    <xf numFmtId="0" fontId="2" fillId="4" borderId="4" xfId="0" applyFont="1" applyFill="1" applyBorder="1" applyAlignment="1">
      <alignment horizontal="center" vertical="top" wrapText="1"/>
    </xf>
    <xf numFmtId="0" fontId="4"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3" fillId="0" borderId="0" xfId="0" applyFont="1" applyBorder="1" applyAlignment="1">
      <alignment horizontal="left"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top" wrapText="1"/>
    </xf>
    <xf numFmtId="0" fontId="3" fillId="4" borderId="0" xfId="0" applyFont="1" applyFill="1" applyBorder="1" applyAlignment="1">
      <alignment horizontal="center"/>
    </xf>
    <xf numFmtId="0" fontId="7" fillId="0" borderId="0" xfId="0" applyFont="1" applyAlignment="1">
      <alignment wrapText="1"/>
    </xf>
    <xf numFmtId="0" fontId="3" fillId="0" borderId="1" xfId="0" applyFont="1" applyBorder="1" applyAlignment="1">
      <alignment textRotation="90" wrapText="1"/>
    </xf>
    <xf numFmtId="0" fontId="5" fillId="0" borderId="0" xfId="0" applyFont="1" applyBorder="1" applyAlignment="1">
      <alignment horizontal="left" vertical="top"/>
    </xf>
    <xf numFmtId="0" fontId="6"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Border="1" applyAlignment="1">
      <alignment horizontal="center" textRotation="90" wrapText="1"/>
    </xf>
    <xf numFmtId="0" fontId="2" fillId="0" borderId="0" xfId="0" applyFont="1" applyAlignment="1">
      <alignment horizontal="center" wrapText="1"/>
    </xf>
    <xf numFmtId="0" fontId="4" fillId="0" borderId="0" xfId="0" applyFont="1" applyAlignment="1">
      <alignment horizontal="center" vertical="top" wrapText="1"/>
    </xf>
    <xf numFmtId="0" fontId="2" fillId="0" borderId="5" xfId="0" applyFont="1" applyBorder="1" applyAlignment="1">
      <alignment horizontal="right" vertical="center"/>
    </xf>
    <xf numFmtId="0" fontId="3" fillId="0" borderId="0" xfId="0" applyFont="1" applyFill="1" applyBorder="1" applyAlignment="1">
      <alignment wrapText="1"/>
    </xf>
    <xf numFmtId="0" fontId="6"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1" xfId="0" applyFont="1" applyBorder="1" applyAlignment="1">
      <alignment horizontal="center" textRotation="90" wrapText="1"/>
    </xf>
    <xf numFmtId="0" fontId="1" fillId="0" borderId="0" xfId="0" applyNumberFormat="1" applyFont="1" applyBorder="1" applyAlignment="1" quotePrefix="1">
      <alignment horizontal="center" vertical="center" wrapText="1"/>
    </xf>
    <xf numFmtId="0" fontId="1" fillId="0" borderId="0" xfId="0" applyFont="1" applyBorder="1" applyAlignment="1">
      <alignment horizontal="center" vertical="center"/>
    </xf>
    <xf numFmtId="0" fontId="1"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6" fillId="0" borderId="0" xfId="0" applyFont="1" applyAlignment="1">
      <alignment horizontal="center" vertical="center" wrapText="1"/>
    </xf>
    <xf numFmtId="0" fontId="25" fillId="0" borderId="0" xfId="0" applyFont="1" applyAlignment="1">
      <alignment horizontal="center" vertical="center" wrapText="1"/>
    </xf>
    <xf numFmtId="0" fontId="1" fillId="0" borderId="0" xfId="0" applyFont="1" applyAlignment="1">
      <alignment horizontal="center" vertical="top" wrapText="1"/>
    </xf>
    <xf numFmtId="0" fontId="0" fillId="0" borderId="0" xfId="0" applyFont="1" applyAlignment="1">
      <alignment horizontal="left"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xf>
    <xf numFmtId="0" fontId="15" fillId="0" borderId="1" xfId="0" applyFont="1" applyBorder="1" applyAlignment="1">
      <alignment horizontal="center" vertical="center" textRotation="90" wrapText="1"/>
    </xf>
    <xf numFmtId="0" fontId="6" fillId="4" borderId="2"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5"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2" xfId="0" applyFont="1" applyBorder="1" applyAlignment="1">
      <alignment wrapText="1"/>
    </xf>
    <xf numFmtId="0" fontId="2" fillId="0" borderId="0" xfId="0" applyFont="1" applyAlignment="1" quotePrefix="1">
      <alignment vertical="top" wrapText="1"/>
    </xf>
    <xf numFmtId="0" fontId="4" fillId="0" borderId="0" xfId="0" applyFont="1" applyBorder="1" applyAlignment="1">
      <alignment horizontal="center" vertical="top" wrapText="1"/>
    </xf>
    <xf numFmtId="0" fontId="6" fillId="0" borderId="0" xfId="0" applyFont="1" applyBorder="1" applyAlignment="1">
      <alignment horizontal="center" vertical="center"/>
    </xf>
    <xf numFmtId="0" fontId="2" fillId="0" borderId="5" xfId="0" applyFont="1" applyFill="1" applyBorder="1" applyAlignment="1">
      <alignment horizontal="right" vertical="center"/>
    </xf>
    <xf numFmtId="0" fontId="3" fillId="4" borderId="1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0" xfId="0" applyFont="1" applyBorder="1" applyAlignment="1">
      <alignment horizontal="center" vertical="top"/>
    </xf>
    <xf numFmtId="0" fontId="0" fillId="0" borderId="5" xfId="0" applyFont="1" applyBorder="1" applyAlignment="1">
      <alignment horizontal="right" vertical="center"/>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3" fillId="4" borderId="9"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0" borderId="0" xfId="0" applyFont="1" applyAlignment="1">
      <alignment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center" wrapText="1"/>
    </xf>
    <xf numFmtId="0" fontId="3" fillId="4" borderId="27"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3" fillId="4" borderId="4"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4" borderId="1" xfId="0" applyFont="1" applyFill="1" applyBorder="1" applyAlignment="1">
      <alignment horizontal="center" vertical="top" wrapText="1"/>
    </xf>
    <xf numFmtId="0" fontId="2" fillId="4" borderId="4" xfId="0" applyFont="1" applyFill="1" applyBorder="1" applyAlignment="1">
      <alignment horizontal="center" vertical="top" wrapText="1"/>
    </xf>
    <xf numFmtId="0" fontId="3" fillId="4" borderId="4" xfId="0" applyFont="1" applyFill="1" applyBorder="1" applyAlignment="1">
      <alignment horizontal="center" wrapText="1"/>
    </xf>
    <xf numFmtId="0" fontId="3" fillId="4" borderId="1" xfId="0" applyFont="1" applyFill="1" applyBorder="1" applyAlignment="1">
      <alignment horizontal="center" wrapText="1"/>
    </xf>
    <xf numFmtId="0" fontId="3" fillId="4" borderId="0" xfId="0" applyFont="1" applyFill="1" applyBorder="1" applyAlignment="1">
      <alignment horizontal="center" wrapText="1"/>
    </xf>
    <xf numFmtId="0" fontId="4" fillId="0" borderId="5" xfId="0" applyFont="1" applyBorder="1" applyAlignment="1">
      <alignment horizontal="center" vertical="top"/>
    </xf>
    <xf numFmtId="170" fontId="2" fillId="0" borderId="9" xfId="0" applyNumberFormat="1" applyFont="1" applyFill="1" applyBorder="1" applyAlignment="1">
      <alignment horizontal="center" vertical="center"/>
    </xf>
    <xf numFmtId="170" fontId="2" fillId="0" borderId="27" xfId="0" applyNumberFormat="1" applyFont="1" applyFill="1" applyBorder="1" applyAlignment="1">
      <alignment horizontal="center" vertical="center"/>
    </xf>
    <xf numFmtId="170" fontId="2" fillId="0" borderId="4" xfId="0" applyNumberFormat="1" applyFont="1" applyFill="1" applyBorder="1" applyAlignment="1">
      <alignment horizontal="center" vertical="center"/>
    </xf>
    <xf numFmtId="170" fontId="2" fillId="0" borderId="14" xfId="0" applyNumberFormat="1" applyFont="1" applyFill="1" applyBorder="1" applyAlignment="1">
      <alignment horizontal="center" vertical="center"/>
    </xf>
    <xf numFmtId="170" fontId="2" fillId="0" borderId="0" xfId="0" applyNumberFormat="1"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3" fillId="0" borderId="0" xfId="0" applyFont="1" applyFill="1" applyBorder="1" applyAlignment="1">
      <alignment horizontal="left" vertical="top" wrapText="1"/>
    </xf>
    <xf numFmtId="170" fontId="2" fillId="0" borderId="17" xfId="0" applyNumberFormat="1" applyFont="1" applyFill="1" applyBorder="1" applyAlignment="1">
      <alignment horizontal="center" vertical="center"/>
    </xf>
    <xf numFmtId="170" fontId="2" fillId="0" borderId="26" xfId="0" applyNumberFormat="1" applyFont="1" applyFill="1" applyBorder="1" applyAlignment="1">
      <alignment horizontal="center" vertical="center"/>
    </xf>
    <xf numFmtId="170" fontId="2" fillId="0" borderId="16" xfId="0" applyNumberFormat="1" applyFont="1" applyFill="1" applyBorder="1" applyAlignment="1">
      <alignment horizontal="center" vertical="center"/>
    </xf>
    <xf numFmtId="0" fontId="2" fillId="0" borderId="0" xfId="0" applyFont="1" applyFill="1" applyBorder="1" applyAlignment="1">
      <alignment horizontal="left" vertical="top" wrapText="1"/>
    </xf>
    <xf numFmtId="0" fontId="3" fillId="4" borderId="5" xfId="0" applyFont="1" applyFill="1" applyBorder="1" applyAlignment="1">
      <alignment horizontal="center" vertical="top"/>
    </xf>
    <xf numFmtId="0" fontId="3" fillId="4" borderId="26" xfId="0" applyFont="1" applyFill="1" applyBorder="1" applyAlignment="1">
      <alignment horizontal="center" vertical="top"/>
    </xf>
    <xf numFmtId="0" fontId="3" fillId="0" borderId="0" xfId="0" applyFont="1" applyFill="1" applyAlignment="1">
      <alignment horizontal="left" wrapText="1"/>
    </xf>
    <xf numFmtId="0" fontId="4" fillId="0" borderId="5" xfId="0" applyFont="1" applyBorder="1" applyAlignment="1">
      <alignment horizontal="center" vertical="top"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4"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 xfId="0" applyFont="1" applyFill="1" applyBorder="1" applyAlignment="1">
      <alignment horizontal="center" vertical="center"/>
    </xf>
    <xf numFmtId="0" fontId="3" fillId="0" borderId="0" xfId="0" applyFont="1" applyBorder="1" applyAlignment="1">
      <alignment wrapText="1"/>
    </xf>
    <xf numFmtId="0" fontId="3" fillId="4" borderId="25"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3" xfId="0" applyFont="1" applyFill="1" applyBorder="1" applyAlignment="1">
      <alignment horizontal="center" vertical="center"/>
    </xf>
    <xf numFmtId="0" fontId="4" fillId="0" borderId="0" xfId="0" applyFont="1" applyAlignment="1">
      <alignment horizontal="center" vertical="top" wrapText="1"/>
    </xf>
    <xf numFmtId="0" fontId="3" fillId="4" borderId="18" xfId="0" applyFont="1" applyFill="1" applyBorder="1" applyAlignment="1">
      <alignment horizontal="center" vertical="top" wrapText="1"/>
    </xf>
    <xf numFmtId="0" fontId="3" fillId="4" borderId="21" xfId="0" applyFont="1" applyFill="1" applyBorder="1" applyAlignment="1">
      <alignment horizontal="center" vertical="top" wrapText="1"/>
    </xf>
    <xf numFmtId="0" fontId="8" fillId="4"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2" fillId="4" borderId="13" xfId="0" applyFont="1" applyFill="1" applyBorder="1" applyAlignment="1">
      <alignment horizontal="center" vertical="top" wrapText="1"/>
    </xf>
    <xf numFmtId="0" fontId="2" fillId="4" borderId="15" xfId="0" applyFont="1" applyFill="1" applyBorder="1" applyAlignment="1">
      <alignment horizontal="center" vertical="top" wrapText="1"/>
    </xf>
    <xf numFmtId="0" fontId="2" fillId="4" borderId="18" xfId="0" applyFont="1" applyFill="1" applyBorder="1" applyAlignment="1">
      <alignment horizontal="center" vertical="top" wrapText="1"/>
    </xf>
    <xf numFmtId="0" fontId="2" fillId="4" borderId="21" xfId="0" applyFont="1" applyFill="1" applyBorder="1" applyAlignment="1">
      <alignment horizontal="center" vertical="top" wrapText="1"/>
    </xf>
    <xf numFmtId="0" fontId="2" fillId="4" borderId="6" xfId="0" applyFont="1" applyFill="1" applyBorder="1" applyAlignment="1">
      <alignment horizontal="center" vertical="top"/>
    </xf>
    <xf numFmtId="0" fontId="2" fillId="4" borderId="11" xfId="0" applyFont="1" applyFill="1" applyBorder="1" applyAlignment="1">
      <alignment horizontal="center" vertical="top"/>
    </xf>
    <xf numFmtId="0" fontId="3" fillId="4" borderId="9" xfId="0" applyFont="1" applyFill="1" applyBorder="1" applyAlignment="1">
      <alignment horizontal="center" vertical="center"/>
    </xf>
    <xf numFmtId="0" fontId="3" fillId="4" borderId="13" xfId="0" applyFont="1" applyFill="1" applyBorder="1" applyAlignment="1">
      <alignment horizontal="center" vertical="top" wrapText="1"/>
    </xf>
    <xf numFmtId="0" fontId="3" fillId="4" borderId="15" xfId="0" applyFont="1" applyFill="1" applyBorder="1" applyAlignment="1">
      <alignment horizontal="center" vertical="top" wrapText="1"/>
    </xf>
    <xf numFmtId="0" fontId="3" fillId="4" borderId="8" xfId="0" applyFont="1" applyFill="1" applyBorder="1" applyAlignment="1">
      <alignment horizontal="center" vertical="top" wrapText="1"/>
    </xf>
    <xf numFmtId="0" fontId="3" fillId="4"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0" fillId="0" borderId="0" xfId="0" applyFont="1" applyBorder="1" applyAlignment="1">
      <alignment horizontal="center" vertical="top"/>
    </xf>
    <xf numFmtId="0" fontId="3" fillId="0" borderId="0" xfId="0" applyFont="1" applyBorder="1" applyAlignment="1">
      <alignment/>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3" fillId="4" borderId="14" xfId="0" applyFont="1" applyFill="1" applyBorder="1" applyAlignment="1">
      <alignment horizontal="center" vertical="top" wrapText="1"/>
    </xf>
    <xf numFmtId="0" fontId="3" fillId="4" borderId="1" xfId="0" applyFont="1" applyFill="1" applyBorder="1" applyAlignment="1">
      <alignment horizontal="center" vertical="top"/>
    </xf>
    <xf numFmtId="0" fontId="3" fillId="4" borderId="14" xfId="0" applyFont="1" applyFill="1" applyBorder="1" applyAlignment="1">
      <alignment horizontal="center" vertical="center" wrapText="1"/>
    </xf>
    <xf numFmtId="0" fontId="7" fillId="4" borderId="2" xfId="0" applyFont="1" applyFill="1" applyBorder="1" applyAlignment="1">
      <alignment horizontal="center" vertical="center"/>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dimension ref="B1:J59"/>
  <sheetViews>
    <sheetView tabSelected="1" workbookViewId="0" topLeftCell="A1">
      <selection activeCell="B5" sqref="B5"/>
    </sheetView>
  </sheetViews>
  <sheetFormatPr defaultColWidth="9.140625" defaultRowHeight="12.75"/>
  <cols>
    <col min="1" max="1" width="0.85546875" style="564" customWidth="1"/>
    <col min="2" max="2" width="8.140625" style="566" customWidth="1"/>
    <col min="3" max="3" width="1.421875" style="567" customWidth="1"/>
    <col min="4" max="4" width="62.57421875" style="564" customWidth="1"/>
    <col min="5" max="5" width="20.00390625" style="564" customWidth="1"/>
    <col min="6" max="16384" width="9.140625" style="564" customWidth="1"/>
  </cols>
  <sheetData>
    <row r="1" spans="2:5" ht="19.5" customHeight="1">
      <c r="B1" s="769" t="s">
        <v>560</v>
      </c>
      <c r="C1" s="769"/>
      <c r="D1" s="769"/>
      <c r="E1" s="769"/>
    </row>
    <row r="2" spans="2:5" ht="19.5" customHeight="1">
      <c r="B2" s="771" t="s">
        <v>561</v>
      </c>
      <c r="C2" s="771"/>
      <c r="D2" s="771"/>
      <c r="E2" s="771"/>
    </row>
    <row r="3" spans="2:5" ht="19.5" customHeight="1">
      <c r="B3" s="772" t="s">
        <v>562</v>
      </c>
      <c r="C3" s="772"/>
      <c r="D3" s="772"/>
      <c r="E3" s="772"/>
    </row>
    <row r="4" spans="2:5" ht="19.5" customHeight="1">
      <c r="B4" s="773" t="s">
        <v>582</v>
      </c>
      <c r="C4" s="773"/>
      <c r="D4" s="773"/>
      <c r="E4" s="773"/>
    </row>
    <row r="5" spans="3:5" ht="19.5" customHeight="1">
      <c r="C5" s="565"/>
      <c r="D5" s="565"/>
      <c r="E5" s="565"/>
    </row>
    <row r="6" ht="19.5" customHeight="1"/>
    <row r="7" spans="2:5" ht="19.5" customHeight="1">
      <c r="B7" s="769" t="s">
        <v>563</v>
      </c>
      <c r="C7" s="769"/>
      <c r="D7" s="769"/>
      <c r="E7" s="769"/>
    </row>
    <row r="8" spans="2:5" ht="19.5" customHeight="1">
      <c r="B8" s="768">
        <v>2010</v>
      </c>
      <c r="C8" s="768"/>
      <c r="D8" s="768"/>
      <c r="E8" s="768"/>
    </row>
    <row r="9" spans="2:5" ht="19.5" customHeight="1">
      <c r="B9" s="568"/>
      <c r="C9" s="568"/>
      <c r="D9" s="568"/>
      <c r="E9" s="568"/>
    </row>
    <row r="10" spans="2:5" ht="19.5" customHeight="1">
      <c r="B10" s="775" t="s">
        <v>564</v>
      </c>
      <c r="C10" s="775"/>
      <c r="D10" s="775"/>
      <c r="E10" s="775"/>
    </row>
    <row r="11" spans="2:5" ht="19.5" customHeight="1">
      <c r="B11" s="569"/>
      <c r="E11" s="569"/>
    </row>
    <row r="12" spans="2:5" ht="19.5" customHeight="1">
      <c r="B12" s="776" t="s">
        <v>565</v>
      </c>
      <c r="C12" s="776"/>
      <c r="D12" s="776"/>
      <c r="E12" s="776"/>
    </row>
    <row r="13" spans="2:10" ht="19.5" customHeight="1">
      <c r="B13" s="770" t="s">
        <v>566</v>
      </c>
      <c r="C13" s="770"/>
      <c r="D13" s="770"/>
      <c r="E13" s="770"/>
      <c r="F13" s="570"/>
      <c r="G13" s="570"/>
      <c r="H13" s="570"/>
      <c r="I13" s="570"/>
      <c r="J13" s="570"/>
    </row>
    <row r="14" spans="2:10" ht="19.5" customHeight="1">
      <c r="B14" s="774" t="s">
        <v>567</v>
      </c>
      <c r="C14" s="774"/>
      <c r="D14" s="774"/>
      <c r="E14" s="774"/>
      <c r="F14" s="563"/>
      <c r="G14" s="563"/>
      <c r="H14" s="563"/>
      <c r="I14" s="563"/>
      <c r="J14" s="563"/>
    </row>
    <row r="15" spans="2:5" ht="19.5" customHeight="1">
      <c r="B15" s="569"/>
      <c r="D15"/>
      <c r="E15" s="569"/>
    </row>
    <row r="16" spans="2:5" ht="19.5" customHeight="1">
      <c r="B16" s="569"/>
      <c r="E16" s="569"/>
    </row>
    <row r="17" spans="2:5" ht="15" customHeight="1">
      <c r="B17" s="571" t="s">
        <v>311</v>
      </c>
      <c r="C17" s="572"/>
      <c r="D17" s="573" t="s">
        <v>568</v>
      </c>
      <c r="E17" s="574"/>
    </row>
    <row r="18" spans="2:5" ht="15" customHeight="1">
      <c r="B18" s="571" t="s">
        <v>314</v>
      </c>
      <c r="C18" s="572"/>
      <c r="D18" s="573" t="s">
        <v>569</v>
      </c>
      <c r="E18" s="574"/>
    </row>
    <row r="19" spans="2:5" ht="15" customHeight="1">
      <c r="B19" s="571" t="s">
        <v>478</v>
      </c>
      <c r="C19" s="572"/>
      <c r="D19" s="573" t="s">
        <v>570</v>
      </c>
      <c r="E19" s="574"/>
    </row>
    <row r="20" spans="2:5" ht="15" customHeight="1">
      <c r="B20" s="571" t="s">
        <v>509</v>
      </c>
      <c r="C20" s="572"/>
      <c r="D20" s="573" t="s">
        <v>571</v>
      </c>
      <c r="E20" s="574"/>
    </row>
    <row r="21" spans="2:6" ht="15" customHeight="1">
      <c r="B21" s="571" t="s">
        <v>340</v>
      </c>
      <c r="C21" s="572"/>
      <c r="D21" s="777" t="s">
        <v>572</v>
      </c>
      <c r="E21" s="777"/>
      <c r="F21" s="573"/>
    </row>
    <row r="22" spans="2:5" ht="15" customHeight="1">
      <c r="B22" s="571" t="s">
        <v>479</v>
      </c>
      <c r="C22" s="572"/>
      <c r="D22" s="573" t="s">
        <v>573</v>
      </c>
      <c r="E22" s="574"/>
    </row>
    <row r="23" spans="2:5" ht="15" customHeight="1">
      <c r="B23" s="571" t="s">
        <v>480</v>
      </c>
      <c r="C23" s="572"/>
      <c r="D23" s="573" t="s">
        <v>574</v>
      </c>
      <c r="E23" s="388"/>
    </row>
    <row r="24" spans="2:5" ht="15" customHeight="1">
      <c r="B24" s="571" t="s">
        <v>393</v>
      </c>
      <c r="C24" s="572"/>
      <c r="D24" s="573" t="s">
        <v>575</v>
      </c>
      <c r="E24" s="574"/>
    </row>
    <row r="25" spans="2:5" ht="15" customHeight="1">
      <c r="B25" s="571" t="s">
        <v>481</v>
      </c>
      <c r="C25" s="575"/>
      <c r="D25" s="573" t="s">
        <v>576</v>
      </c>
      <c r="E25" s="574"/>
    </row>
    <row r="26" spans="2:5" ht="15" customHeight="1">
      <c r="B26" s="571" t="s">
        <v>482</v>
      </c>
      <c r="C26" s="575"/>
      <c r="D26" s="573" t="s">
        <v>577</v>
      </c>
      <c r="E26" s="574"/>
    </row>
    <row r="27" spans="2:4" ht="15" customHeight="1">
      <c r="B27" s="571" t="s">
        <v>552</v>
      </c>
      <c r="C27" s="576"/>
      <c r="D27" s="573" t="s">
        <v>578</v>
      </c>
    </row>
    <row r="28" spans="2:4" ht="15" customHeight="1">
      <c r="B28" s="571" t="s">
        <v>553</v>
      </c>
      <c r="C28" s="576"/>
      <c r="D28" s="573" t="s">
        <v>465</v>
      </c>
    </row>
    <row r="29" spans="2:4" ht="15" customHeight="1">
      <c r="B29" s="571" t="s">
        <v>551</v>
      </c>
      <c r="C29" s="576"/>
      <c r="D29" s="573" t="s">
        <v>693</v>
      </c>
    </row>
    <row r="30" spans="2:5" ht="15" customHeight="1">
      <c r="B30" s="571" t="s">
        <v>421</v>
      </c>
      <c r="C30" s="576"/>
      <c r="D30" s="573" t="s">
        <v>424</v>
      </c>
      <c r="E30" s="388"/>
    </row>
    <row r="31" spans="2:5" ht="15" customHeight="1">
      <c r="B31" s="571" t="s">
        <v>423</v>
      </c>
      <c r="C31" s="576"/>
      <c r="D31" s="573" t="s">
        <v>579</v>
      </c>
      <c r="E31" s="388"/>
    </row>
    <row r="32" spans="2:5" ht="15" customHeight="1">
      <c r="B32" s="571" t="s">
        <v>312</v>
      </c>
      <c r="C32" s="576"/>
      <c r="D32" s="573" t="s">
        <v>484</v>
      </c>
      <c r="E32" s="388"/>
    </row>
    <row r="33" spans="2:5" ht="15" customHeight="1">
      <c r="B33" s="571" t="s">
        <v>313</v>
      </c>
      <c r="C33" s="576"/>
      <c r="D33" s="573" t="s">
        <v>580</v>
      </c>
      <c r="E33" s="574"/>
    </row>
    <row r="34" spans="2:5" ht="15" customHeight="1">
      <c r="B34" s="571" t="s">
        <v>489</v>
      </c>
      <c r="C34" s="576"/>
      <c r="D34" s="573" t="s">
        <v>581</v>
      </c>
      <c r="E34" s="574"/>
    </row>
    <row r="35" spans="2:5" ht="12.75">
      <c r="B35" s="571" t="s">
        <v>448</v>
      </c>
      <c r="C35" s="576"/>
      <c r="D35" s="573" t="s">
        <v>447</v>
      </c>
      <c r="E35" s="569"/>
    </row>
    <row r="36" spans="2:5" ht="12.75">
      <c r="B36" s="569"/>
      <c r="E36" s="569"/>
    </row>
    <row r="37" spans="2:5" ht="12.75">
      <c r="B37" s="569"/>
      <c r="E37" s="569"/>
    </row>
    <row r="39" spans="2:5" ht="13.5">
      <c r="B39" s="577"/>
      <c r="E39"/>
    </row>
    <row r="40" spans="2:5" ht="12.75">
      <c r="B40" s="569"/>
      <c r="E40" s="569"/>
    </row>
    <row r="41" spans="2:5" ht="12.75">
      <c r="B41" s="569"/>
      <c r="E41" s="569"/>
    </row>
    <row r="42" spans="2:5" ht="12.75">
      <c r="B42" s="569"/>
      <c r="E42" s="569"/>
    </row>
    <row r="49" spans="3:4" ht="12.75">
      <c r="C49" s="578"/>
      <c r="D49" s="579"/>
    </row>
    <row r="56" ht="12.75"/>
    <row r="59" spans="3:5" ht="12.75">
      <c r="C59"/>
      <c r="D59"/>
      <c r="E59"/>
    </row>
  </sheetData>
  <mergeCells count="11">
    <mergeCell ref="B14:E14"/>
    <mergeCell ref="B10:E10"/>
    <mergeCell ref="B12:E12"/>
    <mergeCell ref="D21:E21"/>
    <mergeCell ref="B8:E8"/>
    <mergeCell ref="B7:E7"/>
    <mergeCell ref="B13:E13"/>
    <mergeCell ref="B1:E1"/>
    <mergeCell ref="B2:E2"/>
    <mergeCell ref="B3:E3"/>
    <mergeCell ref="B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53"/>
  <dimension ref="A1:P78"/>
  <sheetViews>
    <sheetView workbookViewId="0" topLeftCell="A1">
      <selection activeCell="D43" sqref="D43"/>
    </sheetView>
  </sheetViews>
  <sheetFormatPr defaultColWidth="9.140625" defaultRowHeight="12.75"/>
  <cols>
    <col min="1" max="2" width="3.7109375" style="0" customWidth="1"/>
    <col min="3" max="3" width="0.85546875" style="0" customWidth="1"/>
    <col min="4" max="4" width="20.7109375" style="0" customWidth="1"/>
    <col min="5" max="5" width="3.140625" style="0" customWidth="1"/>
    <col min="6" max="6" width="7.28125" style="0" customWidth="1"/>
    <col min="7" max="10" width="7.28125" style="0" hidden="1" customWidth="1"/>
    <col min="11" max="14" width="7.28125" style="0" customWidth="1"/>
    <col min="15" max="15" width="6.140625" style="0" customWidth="1"/>
    <col min="16" max="16" width="5.140625" style="0" customWidth="1"/>
  </cols>
  <sheetData>
    <row r="1" spans="2:15" ht="14.25" customHeight="1">
      <c r="B1" s="1"/>
      <c r="C1" s="28"/>
      <c r="D1" s="28"/>
      <c r="E1" s="29"/>
      <c r="J1" s="13"/>
      <c r="K1" s="13"/>
      <c r="L1" s="13"/>
      <c r="M1" s="13"/>
      <c r="N1" s="13"/>
      <c r="O1" s="11" t="s">
        <v>481</v>
      </c>
    </row>
    <row r="2" spans="2:15" ht="30" customHeight="1">
      <c r="B2" s="1"/>
      <c r="C2" s="790" t="s">
        <v>11</v>
      </c>
      <c r="D2" s="790"/>
      <c r="E2" s="790"/>
      <c r="F2" s="790"/>
      <c r="G2" s="790"/>
      <c r="H2" s="790"/>
      <c r="I2" s="790"/>
      <c r="J2" s="790"/>
      <c r="K2" s="790"/>
      <c r="L2" s="790"/>
      <c r="M2" s="790"/>
      <c r="N2" s="790"/>
      <c r="O2" s="790"/>
    </row>
    <row r="3" spans="2:15" ht="15" customHeight="1">
      <c r="B3" s="1"/>
      <c r="C3" s="732" t="s">
        <v>505</v>
      </c>
      <c r="D3" s="732"/>
      <c r="E3" s="732"/>
      <c r="F3" s="732"/>
      <c r="G3" s="732"/>
      <c r="H3" s="732"/>
      <c r="I3" s="732"/>
      <c r="J3" s="732"/>
      <c r="K3" s="732"/>
      <c r="L3" s="732"/>
      <c r="M3" s="732"/>
      <c r="N3" s="732"/>
      <c r="O3" s="732"/>
    </row>
    <row r="4" spans="3:15" ht="12" customHeight="1">
      <c r="C4" s="762">
        <v>1000</v>
      </c>
      <c r="D4" s="762"/>
      <c r="E4" s="762"/>
      <c r="F4" s="762"/>
      <c r="G4" s="762"/>
      <c r="H4" s="762"/>
      <c r="I4" s="762"/>
      <c r="J4" s="762"/>
      <c r="K4" s="762"/>
      <c r="L4" s="762"/>
      <c r="M4" s="762"/>
      <c r="N4" s="762"/>
      <c r="O4" s="762"/>
    </row>
    <row r="5" spans="2:15" s="15" customFormat="1" ht="12" customHeight="1">
      <c r="B5" s="727" t="s">
        <v>401</v>
      </c>
      <c r="C5" s="112"/>
      <c r="D5" s="728" t="s">
        <v>169</v>
      </c>
      <c r="E5" s="729"/>
      <c r="F5" s="137"/>
      <c r="G5" s="137"/>
      <c r="H5" s="137"/>
      <c r="I5" s="137"/>
      <c r="J5" s="124"/>
      <c r="K5" s="124"/>
      <c r="L5" s="124"/>
      <c r="M5" s="124"/>
      <c r="N5" s="140"/>
      <c r="O5" s="125" t="s">
        <v>507</v>
      </c>
    </row>
    <row r="6" spans="2:16" s="15" customFormat="1" ht="9.75" customHeight="1">
      <c r="B6" s="727"/>
      <c r="C6" s="113"/>
      <c r="D6" s="730"/>
      <c r="E6" s="731"/>
      <c r="F6" s="141">
        <v>2000</v>
      </c>
      <c r="G6" s="141">
        <v>2001</v>
      </c>
      <c r="H6" s="141">
        <v>2002</v>
      </c>
      <c r="I6" s="141">
        <v>2003</v>
      </c>
      <c r="J6" s="121">
        <v>2004</v>
      </c>
      <c r="K6" s="121">
        <v>2005</v>
      </c>
      <c r="L6" s="121">
        <v>2006</v>
      </c>
      <c r="M6" s="121">
        <v>2007</v>
      </c>
      <c r="N6" s="88">
        <v>2008</v>
      </c>
      <c r="O6" s="126" t="s">
        <v>662</v>
      </c>
      <c r="P6" s="41"/>
    </row>
    <row r="7" spans="2:15" s="15" customFormat="1" ht="9.75" customHeight="1">
      <c r="B7" s="727"/>
      <c r="C7" s="114"/>
      <c r="D7" s="138"/>
      <c r="E7" s="139"/>
      <c r="F7" s="138"/>
      <c r="G7" s="138"/>
      <c r="H7" s="138"/>
      <c r="I7" s="138"/>
      <c r="J7" s="127"/>
      <c r="K7" s="127"/>
      <c r="L7" s="127"/>
      <c r="M7" s="127"/>
      <c r="N7" s="128"/>
      <c r="O7" s="133" t="s">
        <v>293</v>
      </c>
    </row>
    <row r="8" spans="1:15" s="8" customFormat="1" ht="12" customHeight="1">
      <c r="A8" s="25"/>
      <c r="B8" s="593">
        <v>1</v>
      </c>
      <c r="C8" s="150"/>
      <c r="D8" s="533" t="s">
        <v>170</v>
      </c>
      <c r="E8" s="152" t="s">
        <v>278</v>
      </c>
      <c r="F8" s="534">
        <v>16197</v>
      </c>
      <c r="G8" s="535">
        <v>15957</v>
      </c>
      <c r="H8" s="535">
        <v>16449</v>
      </c>
      <c r="I8" s="535">
        <v>14770</v>
      </c>
      <c r="J8" s="535">
        <v>14429</v>
      </c>
      <c r="K8" s="535">
        <v>13501</v>
      </c>
      <c r="L8" s="535">
        <v>13987</v>
      </c>
      <c r="M8" s="535">
        <v>14433</v>
      </c>
      <c r="N8" s="535">
        <v>14006</v>
      </c>
      <c r="O8" s="165">
        <f>((N8/M8)-1)*100</f>
        <v>-2.958497886787226</v>
      </c>
    </row>
    <row r="9" spans="1:15" s="8" customFormat="1" ht="12" customHeight="1">
      <c r="A9" s="25"/>
      <c r="B9" s="597">
        <v>2</v>
      </c>
      <c r="C9" s="164"/>
      <c r="D9" s="438" t="s">
        <v>25</v>
      </c>
      <c r="E9" s="134" t="s">
        <v>276</v>
      </c>
      <c r="F9" s="434"/>
      <c r="G9" s="435">
        <v>3624</v>
      </c>
      <c r="H9" s="435">
        <v>12133</v>
      </c>
      <c r="I9" s="435">
        <v>12541</v>
      </c>
      <c r="J9" s="435">
        <v>11568</v>
      </c>
      <c r="K9" s="435">
        <v>11663</v>
      </c>
      <c r="L9" s="435">
        <v>11981</v>
      </c>
      <c r="M9" s="435">
        <v>13066</v>
      </c>
      <c r="N9" s="435">
        <v>13063</v>
      </c>
      <c r="O9" s="157">
        <f aca="true" t="shared" si="0" ref="O9:O72">((N9/M9)-1)*100</f>
        <v>-0.022960355120160703</v>
      </c>
    </row>
    <row r="10" spans="1:15" s="8" customFormat="1" ht="12" customHeight="1">
      <c r="A10" s="25"/>
      <c r="B10" s="597"/>
      <c r="C10" s="153"/>
      <c r="D10" s="449" t="s">
        <v>26</v>
      </c>
      <c r="E10" s="155" t="s">
        <v>276</v>
      </c>
      <c r="F10" s="445"/>
      <c r="G10" s="446">
        <v>3624</v>
      </c>
      <c r="H10" s="446">
        <v>12133</v>
      </c>
      <c r="I10" s="446">
        <v>12541</v>
      </c>
      <c r="J10" s="446">
        <v>11568</v>
      </c>
      <c r="K10" s="446">
        <v>11663</v>
      </c>
      <c r="L10" s="446">
        <v>11981</v>
      </c>
      <c r="M10" s="446">
        <v>13066</v>
      </c>
      <c r="N10" s="446">
        <v>13063</v>
      </c>
      <c r="O10" s="158">
        <f t="shared" si="0"/>
        <v>-0.022960355120160703</v>
      </c>
    </row>
    <row r="11" spans="1:15" s="8" customFormat="1" ht="12" customHeight="1">
      <c r="A11" s="25"/>
      <c r="B11" s="597">
        <v>4</v>
      </c>
      <c r="C11" s="164"/>
      <c r="D11" s="438" t="s">
        <v>174</v>
      </c>
      <c r="E11" s="134" t="s">
        <v>276</v>
      </c>
      <c r="F11" s="434">
        <v>7289</v>
      </c>
      <c r="G11" s="435">
        <v>8237</v>
      </c>
      <c r="H11" s="435">
        <v>8639</v>
      </c>
      <c r="I11" s="435">
        <v>9315</v>
      </c>
      <c r="J11" s="435">
        <v>10713</v>
      </c>
      <c r="K11" s="435">
        <v>11076</v>
      </c>
      <c r="L11" s="435">
        <v>11539</v>
      </c>
      <c r="M11" s="435">
        <v>11063</v>
      </c>
      <c r="N11" s="435">
        <v>11079</v>
      </c>
      <c r="O11" s="157">
        <f t="shared" si="0"/>
        <v>0.14462623158275623</v>
      </c>
    </row>
    <row r="12" spans="1:15" s="8" customFormat="1" ht="12" customHeight="1">
      <c r="A12" s="25"/>
      <c r="B12" s="597">
        <v>5</v>
      </c>
      <c r="C12" s="153"/>
      <c r="D12" s="449" t="s">
        <v>171</v>
      </c>
      <c r="E12" s="155" t="s">
        <v>282</v>
      </c>
      <c r="F12" s="445">
        <v>15066</v>
      </c>
      <c r="G12" s="446">
        <v>14370</v>
      </c>
      <c r="H12" s="446">
        <v>14991</v>
      </c>
      <c r="I12" s="446">
        <v>13729</v>
      </c>
      <c r="J12" s="446">
        <v>13259</v>
      </c>
      <c r="K12" s="446">
        <v>11695</v>
      </c>
      <c r="L12" s="446">
        <v>11460</v>
      </c>
      <c r="M12" s="446">
        <v>11519</v>
      </c>
      <c r="N12" s="446">
        <v>11002</v>
      </c>
      <c r="O12" s="158">
        <f t="shared" si="0"/>
        <v>-4.488236826113379</v>
      </c>
    </row>
    <row r="13" spans="1:15" s="8" customFormat="1" ht="12" customHeight="1">
      <c r="A13" s="25"/>
      <c r="B13" s="597">
        <v>6</v>
      </c>
      <c r="C13" s="164"/>
      <c r="D13" s="438" t="s">
        <v>32</v>
      </c>
      <c r="E13" s="134" t="s">
        <v>275</v>
      </c>
      <c r="F13" s="434">
        <v>13322</v>
      </c>
      <c r="G13" s="435">
        <v>11513</v>
      </c>
      <c r="H13" s="435">
        <v>11609</v>
      </c>
      <c r="I13" s="435">
        <v>11646</v>
      </c>
      <c r="J13" s="435">
        <v>11612</v>
      </c>
      <c r="K13" s="435">
        <v>11023</v>
      </c>
      <c r="L13" s="435">
        <v>10721</v>
      </c>
      <c r="M13" s="435">
        <v>10966</v>
      </c>
      <c r="N13" s="435">
        <v>10912</v>
      </c>
      <c r="O13" s="157">
        <f t="shared" si="0"/>
        <v>-0.4924311508298418</v>
      </c>
    </row>
    <row r="14" spans="1:15" s="8" customFormat="1" ht="12" customHeight="1">
      <c r="A14" s="25"/>
      <c r="B14" s="597">
        <v>7</v>
      </c>
      <c r="C14" s="153"/>
      <c r="D14" s="449" t="s">
        <v>172</v>
      </c>
      <c r="E14" s="155" t="s">
        <v>289</v>
      </c>
      <c r="F14" s="445">
        <v>13525</v>
      </c>
      <c r="G14" s="446">
        <v>11771</v>
      </c>
      <c r="H14" s="446">
        <v>11666</v>
      </c>
      <c r="I14" s="446">
        <v>11693</v>
      </c>
      <c r="J14" s="446">
        <v>11808</v>
      </c>
      <c r="K14" s="446">
        <v>11102</v>
      </c>
      <c r="L14" s="446">
        <v>10776</v>
      </c>
      <c r="M14" s="446">
        <v>10966</v>
      </c>
      <c r="N14" s="446">
        <v>10911</v>
      </c>
      <c r="O14" s="158">
        <f t="shared" si="0"/>
        <v>-0.5015502462155763</v>
      </c>
    </row>
    <row r="15" spans="1:15" s="8" customFormat="1" ht="12" customHeight="1">
      <c r="A15" s="25"/>
      <c r="B15" s="593">
        <v>8</v>
      </c>
      <c r="C15" s="164"/>
      <c r="D15" s="438" t="s">
        <v>173</v>
      </c>
      <c r="E15" s="134" t="s">
        <v>284</v>
      </c>
      <c r="F15" s="434">
        <v>11898</v>
      </c>
      <c r="G15" s="435">
        <v>11612</v>
      </c>
      <c r="H15" s="435">
        <v>10256</v>
      </c>
      <c r="I15" s="435">
        <v>9833</v>
      </c>
      <c r="J15" s="435">
        <v>10128</v>
      </c>
      <c r="K15" s="435">
        <v>9802</v>
      </c>
      <c r="L15" s="435">
        <v>10834</v>
      </c>
      <c r="M15" s="435">
        <v>10603</v>
      </c>
      <c r="N15" s="435">
        <v>10380</v>
      </c>
      <c r="O15" s="157">
        <f t="shared" si="0"/>
        <v>-2.1031783457512</v>
      </c>
    </row>
    <row r="16" spans="1:15" s="8" customFormat="1" ht="12" customHeight="1">
      <c r="A16" s="25"/>
      <c r="B16" s="597">
        <v>9</v>
      </c>
      <c r="C16" s="153"/>
      <c r="D16" s="449" t="s">
        <v>708</v>
      </c>
      <c r="E16" s="155" t="s">
        <v>284</v>
      </c>
      <c r="F16" s="445">
        <v>11839</v>
      </c>
      <c r="G16" s="446">
        <v>11511</v>
      </c>
      <c r="H16" s="446">
        <v>10137</v>
      </c>
      <c r="I16" s="446">
        <v>9698</v>
      </c>
      <c r="J16" s="446">
        <v>9992</v>
      </c>
      <c r="K16" s="446">
        <v>9645</v>
      </c>
      <c r="L16" s="446">
        <v>10669</v>
      </c>
      <c r="M16" s="446">
        <v>10336</v>
      </c>
      <c r="N16" s="446">
        <v>10116</v>
      </c>
      <c r="O16" s="158">
        <f t="shared" si="0"/>
        <v>-2.1284829721362253</v>
      </c>
    </row>
    <row r="17" spans="1:15" s="8" customFormat="1" ht="12" customHeight="1">
      <c r="A17" s="25"/>
      <c r="B17" s="597">
        <v>10</v>
      </c>
      <c r="C17" s="164"/>
      <c r="D17" s="438" t="s">
        <v>513</v>
      </c>
      <c r="E17" s="134" t="s">
        <v>288</v>
      </c>
      <c r="F17" s="434">
        <v>9251</v>
      </c>
      <c r="G17" s="435">
        <v>9010</v>
      </c>
      <c r="H17" s="435">
        <v>8871</v>
      </c>
      <c r="I17" s="435">
        <v>8549</v>
      </c>
      <c r="J17" s="435">
        <v>8747</v>
      </c>
      <c r="K17" s="435">
        <v>8854</v>
      </c>
      <c r="L17" s="435">
        <v>8548</v>
      </c>
      <c r="M17" s="435">
        <v>8561</v>
      </c>
      <c r="N17" s="435">
        <v>8976</v>
      </c>
      <c r="O17" s="157">
        <f t="shared" si="0"/>
        <v>4.847564536853177</v>
      </c>
    </row>
    <row r="18" spans="1:15" s="8" customFormat="1" ht="12" customHeight="1">
      <c r="A18" s="25"/>
      <c r="B18" s="599">
        <v>11</v>
      </c>
      <c r="C18" s="153"/>
      <c r="D18" s="449" t="s">
        <v>175</v>
      </c>
      <c r="E18" s="155" t="s">
        <v>289</v>
      </c>
      <c r="F18" s="445">
        <v>7746</v>
      </c>
      <c r="G18" s="446">
        <v>7001</v>
      </c>
      <c r="H18" s="446">
        <v>6826</v>
      </c>
      <c r="I18" s="446">
        <v>7294</v>
      </c>
      <c r="J18" s="446">
        <v>7823</v>
      </c>
      <c r="K18" s="446">
        <v>8211</v>
      </c>
      <c r="L18" s="446">
        <v>8054</v>
      </c>
      <c r="M18" s="446">
        <v>8127</v>
      </c>
      <c r="N18" s="446">
        <v>8677</v>
      </c>
      <c r="O18" s="158">
        <f t="shared" si="0"/>
        <v>6.767564907099799</v>
      </c>
    </row>
    <row r="19" spans="1:15" s="8" customFormat="1" ht="12" customHeight="1">
      <c r="A19" s="25"/>
      <c r="B19" s="597">
        <v>12</v>
      </c>
      <c r="C19" s="164"/>
      <c r="D19" s="438" t="s">
        <v>178</v>
      </c>
      <c r="E19" s="134" t="s">
        <v>284</v>
      </c>
      <c r="F19" s="434">
        <v>5404</v>
      </c>
      <c r="G19" s="435">
        <v>5546</v>
      </c>
      <c r="H19" s="435">
        <v>5028</v>
      </c>
      <c r="I19" s="435">
        <v>4749</v>
      </c>
      <c r="J19" s="435">
        <v>4771</v>
      </c>
      <c r="K19" s="435">
        <v>3860</v>
      </c>
      <c r="L19" s="435">
        <v>4940</v>
      </c>
      <c r="M19" s="435">
        <v>5421</v>
      </c>
      <c r="N19" s="435">
        <v>7169</v>
      </c>
      <c r="O19" s="157">
        <f t="shared" si="0"/>
        <v>32.24497325216748</v>
      </c>
    </row>
    <row r="20" spans="1:15" s="8" customFormat="1" ht="12" customHeight="1">
      <c r="A20" s="25"/>
      <c r="B20" s="597">
        <v>13</v>
      </c>
      <c r="C20" s="153"/>
      <c r="D20" s="449" t="s">
        <v>516</v>
      </c>
      <c r="E20" s="155" t="s">
        <v>265</v>
      </c>
      <c r="F20" s="445"/>
      <c r="G20" s="446">
        <v>5740</v>
      </c>
      <c r="H20" s="446">
        <v>5136</v>
      </c>
      <c r="I20" s="446">
        <v>5172</v>
      </c>
      <c r="J20" s="446">
        <v>6452</v>
      </c>
      <c r="K20" s="446">
        <v>6701</v>
      </c>
      <c r="L20" s="446">
        <v>6447</v>
      </c>
      <c r="M20" s="446">
        <v>6220</v>
      </c>
      <c r="N20" s="446">
        <v>6870</v>
      </c>
      <c r="O20" s="158">
        <f t="shared" si="0"/>
        <v>10.450160771704176</v>
      </c>
    </row>
    <row r="21" spans="1:15" s="8" customFormat="1" ht="12" customHeight="1">
      <c r="A21" s="25"/>
      <c r="B21" s="597">
        <v>14</v>
      </c>
      <c r="C21" s="164"/>
      <c r="D21" s="438" t="s">
        <v>177</v>
      </c>
      <c r="E21" s="134" t="s">
        <v>280</v>
      </c>
      <c r="F21" s="434">
        <v>5430</v>
      </c>
      <c r="G21" s="435">
        <v>5984</v>
      </c>
      <c r="H21" s="435">
        <v>6592</v>
      </c>
      <c r="I21" s="435">
        <v>6422</v>
      </c>
      <c r="J21" s="435">
        <v>6741</v>
      </c>
      <c r="K21" s="435">
        <v>6760</v>
      </c>
      <c r="L21" s="435">
        <v>6789</v>
      </c>
      <c r="M21" s="435">
        <v>7069</v>
      </c>
      <c r="N21" s="435">
        <v>6768</v>
      </c>
      <c r="O21" s="157">
        <f t="shared" si="0"/>
        <v>-4.258028009619464</v>
      </c>
    </row>
    <row r="22" spans="1:15" s="8" customFormat="1" ht="12" customHeight="1">
      <c r="A22" s="25"/>
      <c r="B22" s="597">
        <v>15</v>
      </c>
      <c r="C22" s="153"/>
      <c r="D22" s="449" t="s">
        <v>33</v>
      </c>
      <c r="E22" s="155" t="s">
        <v>275</v>
      </c>
      <c r="F22" s="445">
        <v>5430</v>
      </c>
      <c r="G22" s="446">
        <v>6028</v>
      </c>
      <c r="H22" s="446">
        <v>6508</v>
      </c>
      <c r="I22" s="446">
        <v>6421</v>
      </c>
      <c r="J22" s="446">
        <v>6744</v>
      </c>
      <c r="K22" s="446">
        <v>6761</v>
      </c>
      <c r="L22" s="446">
        <v>6789</v>
      </c>
      <c r="M22" s="446">
        <v>7058</v>
      </c>
      <c r="N22" s="446">
        <v>6756</v>
      </c>
      <c r="O22" s="158">
        <f t="shared" si="0"/>
        <v>-4.278832530461885</v>
      </c>
    </row>
    <row r="23" spans="1:15" s="8" customFormat="1" ht="12" customHeight="1">
      <c r="A23" s="25"/>
      <c r="B23" s="597">
        <v>16</v>
      </c>
      <c r="C23" s="164"/>
      <c r="D23" s="438" t="s">
        <v>176</v>
      </c>
      <c r="E23" s="134" t="s">
        <v>284</v>
      </c>
      <c r="F23" s="434">
        <v>6748</v>
      </c>
      <c r="G23" s="435">
        <v>7056</v>
      </c>
      <c r="H23" s="435">
        <v>6708</v>
      </c>
      <c r="I23" s="435">
        <v>6811</v>
      </c>
      <c r="J23" s="435">
        <v>6801</v>
      </c>
      <c r="K23" s="435">
        <v>6084</v>
      </c>
      <c r="L23" s="435">
        <v>6804</v>
      </c>
      <c r="M23" s="435">
        <v>6598</v>
      </c>
      <c r="N23" s="435">
        <v>6185</v>
      </c>
      <c r="O23" s="157">
        <f t="shared" si="0"/>
        <v>-6.259472567444679</v>
      </c>
    </row>
    <row r="24" spans="1:15" s="8" customFormat="1" ht="12" customHeight="1">
      <c r="A24" s="25"/>
      <c r="B24" s="593">
        <v>17</v>
      </c>
      <c r="C24" s="153"/>
      <c r="D24" s="449" t="s">
        <v>642</v>
      </c>
      <c r="E24" s="155" t="s">
        <v>281</v>
      </c>
      <c r="F24" s="445">
        <v>1864</v>
      </c>
      <c r="G24" s="446">
        <v>1873</v>
      </c>
      <c r="H24" s="446">
        <v>2286</v>
      </c>
      <c r="I24" s="446">
        <v>2537</v>
      </c>
      <c r="J24" s="446">
        <v>3773</v>
      </c>
      <c r="K24" s="446">
        <v>4611</v>
      </c>
      <c r="L24" s="446">
        <v>4942</v>
      </c>
      <c r="M24" s="446">
        <v>5275</v>
      </c>
      <c r="N24" s="446">
        <v>5048</v>
      </c>
      <c r="O24" s="158">
        <f t="shared" si="0"/>
        <v>-4.303317535545026</v>
      </c>
    </row>
    <row r="25" spans="1:15" s="8" customFormat="1" ht="12" customHeight="1">
      <c r="A25" s="25"/>
      <c r="B25" s="597">
        <v>18</v>
      </c>
      <c r="C25" s="164"/>
      <c r="D25" s="438" t="s">
        <v>198</v>
      </c>
      <c r="E25" s="134" t="s">
        <v>284</v>
      </c>
      <c r="F25" s="434">
        <v>3161</v>
      </c>
      <c r="G25" s="435">
        <v>3501</v>
      </c>
      <c r="H25" s="435">
        <v>3675</v>
      </c>
      <c r="I25" s="435">
        <v>3716</v>
      </c>
      <c r="J25" s="435">
        <v>3702</v>
      </c>
      <c r="K25" s="435">
        <v>3277</v>
      </c>
      <c r="L25" s="435">
        <v>3948</v>
      </c>
      <c r="M25" s="435">
        <v>3982</v>
      </c>
      <c r="N25" s="435">
        <v>5036</v>
      </c>
      <c r="O25" s="157">
        <f t="shared" si="0"/>
        <v>26.469110999497737</v>
      </c>
    </row>
    <row r="26" spans="1:15" s="8" customFormat="1" ht="12" customHeight="1">
      <c r="A26" s="25"/>
      <c r="B26" s="597">
        <v>19</v>
      </c>
      <c r="C26" s="153"/>
      <c r="D26" s="449" t="s">
        <v>179</v>
      </c>
      <c r="E26" s="155" t="s">
        <v>281</v>
      </c>
      <c r="F26" s="445"/>
      <c r="G26" s="446">
        <v>4402</v>
      </c>
      <c r="H26" s="446">
        <v>4286</v>
      </c>
      <c r="I26" s="446">
        <v>4542</v>
      </c>
      <c r="J26" s="446">
        <v>4605</v>
      </c>
      <c r="K26" s="446">
        <v>4828</v>
      </c>
      <c r="L26" s="446">
        <v>5166</v>
      </c>
      <c r="M26" s="446">
        <v>5227</v>
      </c>
      <c r="N26" s="446">
        <v>4988</v>
      </c>
      <c r="O26" s="158">
        <f t="shared" si="0"/>
        <v>-4.572412473694277</v>
      </c>
    </row>
    <row r="27" spans="1:15" s="8" customFormat="1" ht="12" customHeight="1">
      <c r="A27" s="25"/>
      <c r="B27" s="597">
        <v>20</v>
      </c>
      <c r="C27" s="164"/>
      <c r="D27" s="438" t="s">
        <v>692</v>
      </c>
      <c r="E27" s="134" t="s">
        <v>281</v>
      </c>
      <c r="F27" s="434">
        <v>4927</v>
      </c>
      <c r="G27" s="435">
        <v>4910</v>
      </c>
      <c r="H27" s="435">
        <v>4861</v>
      </c>
      <c r="I27" s="435">
        <v>5011</v>
      </c>
      <c r="J27" s="435">
        <v>5164</v>
      </c>
      <c r="K27" s="435">
        <v>4564</v>
      </c>
      <c r="L27" s="435">
        <v>4343</v>
      </c>
      <c r="M27" s="435">
        <v>4592</v>
      </c>
      <c r="N27" s="435">
        <v>4191</v>
      </c>
      <c r="O27" s="157">
        <f t="shared" si="0"/>
        <v>-8.732578397212542</v>
      </c>
    </row>
    <row r="28" spans="1:15" s="8" customFormat="1" ht="12" customHeight="1">
      <c r="A28" s="25"/>
      <c r="B28" s="597">
        <v>21</v>
      </c>
      <c r="C28" s="153"/>
      <c r="D28" s="449" t="s">
        <v>27</v>
      </c>
      <c r="E28" s="155" t="s">
        <v>269</v>
      </c>
      <c r="F28" s="445"/>
      <c r="G28" s="446"/>
      <c r="H28" s="446">
        <v>3320</v>
      </c>
      <c r="I28" s="446">
        <v>3388</v>
      </c>
      <c r="J28" s="446">
        <v>3512</v>
      </c>
      <c r="K28" s="446">
        <v>3463</v>
      </c>
      <c r="L28" s="446">
        <v>3555</v>
      </c>
      <c r="M28" s="446">
        <v>3795</v>
      </c>
      <c r="N28" s="446">
        <v>3942</v>
      </c>
      <c r="O28" s="158">
        <f t="shared" si="0"/>
        <v>3.8735177865612647</v>
      </c>
    </row>
    <row r="29" spans="1:15" s="8" customFormat="1" ht="12" customHeight="1">
      <c r="A29" s="25"/>
      <c r="B29" s="593"/>
      <c r="C29" s="164"/>
      <c r="D29" s="438" t="s">
        <v>28</v>
      </c>
      <c r="E29" s="134" t="s">
        <v>269</v>
      </c>
      <c r="F29" s="434"/>
      <c r="G29" s="435"/>
      <c r="H29" s="435">
        <v>3320</v>
      </c>
      <c r="I29" s="435">
        <v>3388</v>
      </c>
      <c r="J29" s="435">
        <v>3512</v>
      </c>
      <c r="K29" s="435">
        <v>3463</v>
      </c>
      <c r="L29" s="435">
        <v>3555</v>
      </c>
      <c r="M29" s="435">
        <v>3795</v>
      </c>
      <c r="N29" s="435">
        <v>3942</v>
      </c>
      <c r="O29" s="157">
        <f t="shared" si="0"/>
        <v>3.8735177865612647</v>
      </c>
    </row>
    <row r="30" spans="1:15" s="8" customFormat="1" ht="12" customHeight="1">
      <c r="A30" s="25"/>
      <c r="B30" s="597">
        <v>23</v>
      </c>
      <c r="C30" s="153"/>
      <c r="D30" s="449" t="s">
        <v>199</v>
      </c>
      <c r="E30" s="155" t="s">
        <v>284</v>
      </c>
      <c r="F30" s="445">
        <v>2641</v>
      </c>
      <c r="G30" s="446">
        <v>3036</v>
      </c>
      <c r="H30" s="446">
        <v>3176</v>
      </c>
      <c r="I30" s="446">
        <v>3120</v>
      </c>
      <c r="J30" s="446">
        <v>3195</v>
      </c>
      <c r="K30" s="446">
        <v>2829</v>
      </c>
      <c r="L30" s="446">
        <v>3198</v>
      </c>
      <c r="M30" s="446">
        <v>3155</v>
      </c>
      <c r="N30" s="446">
        <v>3927</v>
      </c>
      <c r="O30" s="158">
        <f t="shared" si="0"/>
        <v>24.4690966719493</v>
      </c>
    </row>
    <row r="31" spans="1:15" s="8" customFormat="1" ht="12" customHeight="1">
      <c r="A31" s="25"/>
      <c r="B31" s="599">
        <v>24</v>
      </c>
      <c r="C31" s="164"/>
      <c r="D31" s="438" t="s">
        <v>201</v>
      </c>
      <c r="E31" s="134" t="s">
        <v>284</v>
      </c>
      <c r="F31" s="434">
        <v>2359</v>
      </c>
      <c r="G31" s="435">
        <v>2458</v>
      </c>
      <c r="H31" s="435">
        <v>2683</v>
      </c>
      <c r="I31" s="435">
        <v>2764</v>
      </c>
      <c r="J31" s="435">
        <v>2908</v>
      </c>
      <c r="K31" s="435">
        <v>3253</v>
      </c>
      <c r="L31" s="435">
        <v>3665</v>
      </c>
      <c r="M31" s="435">
        <v>3487</v>
      </c>
      <c r="N31" s="435">
        <v>3567</v>
      </c>
      <c r="O31" s="157">
        <f t="shared" si="0"/>
        <v>2.294235732721539</v>
      </c>
    </row>
    <row r="32" spans="1:15" s="8" customFormat="1" ht="12" customHeight="1">
      <c r="A32" s="25"/>
      <c r="B32" s="597">
        <v>25</v>
      </c>
      <c r="C32" s="153"/>
      <c r="D32" s="449" t="s">
        <v>181</v>
      </c>
      <c r="E32" s="155" t="s">
        <v>288</v>
      </c>
      <c r="F32" s="445">
        <v>3514</v>
      </c>
      <c r="G32" s="446">
        <v>4074</v>
      </c>
      <c r="H32" s="446">
        <v>4025</v>
      </c>
      <c r="I32" s="446">
        <v>4039</v>
      </c>
      <c r="J32" s="446">
        <v>3828</v>
      </c>
      <c r="K32" s="446">
        <v>3697</v>
      </c>
      <c r="L32" s="446">
        <v>3620</v>
      </c>
      <c r="M32" s="446">
        <v>3480</v>
      </c>
      <c r="N32" s="446">
        <v>3488</v>
      </c>
      <c r="O32" s="158">
        <f t="shared" si="0"/>
        <v>0.22988505747125743</v>
      </c>
    </row>
    <row r="33" spans="1:15" s="8" customFormat="1" ht="12" customHeight="1">
      <c r="A33" s="25"/>
      <c r="B33" s="597">
        <v>26</v>
      </c>
      <c r="C33" s="164"/>
      <c r="D33" s="438" t="s">
        <v>202</v>
      </c>
      <c r="E33" s="134" t="s">
        <v>288</v>
      </c>
      <c r="F33" s="434">
        <v>1885</v>
      </c>
      <c r="G33" s="435">
        <v>2377</v>
      </c>
      <c r="H33" s="435">
        <v>2311</v>
      </c>
      <c r="I33" s="435">
        <v>2389</v>
      </c>
      <c r="J33" s="435">
        <v>2843</v>
      </c>
      <c r="K33" s="435">
        <v>3192</v>
      </c>
      <c r="L33" s="435">
        <v>3099</v>
      </c>
      <c r="M33" s="435">
        <v>3125</v>
      </c>
      <c r="N33" s="435">
        <v>3306</v>
      </c>
      <c r="O33" s="157">
        <f t="shared" si="0"/>
        <v>5.791999999999997</v>
      </c>
    </row>
    <row r="34" spans="1:15" s="8" customFormat="1" ht="12" customHeight="1">
      <c r="A34" s="25"/>
      <c r="B34" s="597">
        <v>27</v>
      </c>
      <c r="C34" s="153"/>
      <c r="D34" s="449" t="s">
        <v>317</v>
      </c>
      <c r="E34" s="155" t="s">
        <v>284</v>
      </c>
      <c r="F34" s="445">
        <v>1886</v>
      </c>
      <c r="G34" s="446">
        <v>1706</v>
      </c>
      <c r="H34" s="446">
        <v>1792</v>
      </c>
      <c r="I34" s="446">
        <v>1907</v>
      </c>
      <c r="J34" s="446">
        <v>2013</v>
      </c>
      <c r="K34" s="446">
        <v>2103</v>
      </c>
      <c r="L34" s="446">
        <v>2166</v>
      </c>
      <c r="M34" s="446">
        <v>2789</v>
      </c>
      <c r="N34" s="446">
        <v>3251</v>
      </c>
      <c r="O34" s="158">
        <f t="shared" si="0"/>
        <v>16.56507708856221</v>
      </c>
    </row>
    <row r="35" spans="1:15" s="8" customFormat="1" ht="12" customHeight="1">
      <c r="A35" s="25"/>
      <c r="B35" s="597">
        <v>28</v>
      </c>
      <c r="C35" s="164"/>
      <c r="D35" s="438" t="s">
        <v>503</v>
      </c>
      <c r="E35" s="134" t="s">
        <v>280</v>
      </c>
      <c r="F35" s="434">
        <v>1767</v>
      </c>
      <c r="G35" s="435">
        <v>1962</v>
      </c>
      <c r="H35" s="435">
        <v>2099</v>
      </c>
      <c r="I35" s="435">
        <v>2332</v>
      </c>
      <c r="J35" s="435">
        <v>2253</v>
      </c>
      <c r="K35" s="435">
        <v>2417</v>
      </c>
      <c r="L35" s="435">
        <v>2557</v>
      </c>
      <c r="M35" s="435">
        <v>2585</v>
      </c>
      <c r="N35" s="435">
        <v>2713</v>
      </c>
      <c r="O35" s="157">
        <f t="shared" si="0"/>
        <v>4.951644100580266</v>
      </c>
    </row>
    <row r="36" spans="1:15" s="8" customFormat="1" ht="12" customHeight="1">
      <c r="A36" s="25"/>
      <c r="B36" s="597">
        <v>29</v>
      </c>
      <c r="C36" s="153"/>
      <c r="D36" s="449" t="s">
        <v>389</v>
      </c>
      <c r="E36" s="155" t="s">
        <v>284</v>
      </c>
      <c r="F36" s="445">
        <v>2241</v>
      </c>
      <c r="G36" s="446">
        <v>2136</v>
      </c>
      <c r="H36" s="446">
        <v>1975</v>
      </c>
      <c r="I36" s="446">
        <v>1932</v>
      </c>
      <c r="J36" s="446">
        <v>2145</v>
      </c>
      <c r="K36" s="446">
        <v>2099</v>
      </c>
      <c r="L36" s="446">
        <v>2500</v>
      </c>
      <c r="M36" s="446">
        <v>2285</v>
      </c>
      <c r="N36" s="446">
        <v>2677</v>
      </c>
      <c r="O36" s="158">
        <f t="shared" si="0"/>
        <v>17.15536105032822</v>
      </c>
    </row>
    <row r="37" spans="1:15" s="8" customFormat="1" ht="12" customHeight="1">
      <c r="A37" s="25"/>
      <c r="B37" s="597">
        <v>30</v>
      </c>
      <c r="C37" s="164"/>
      <c r="D37" s="438" t="s">
        <v>392</v>
      </c>
      <c r="E37" s="134" t="s">
        <v>276</v>
      </c>
      <c r="F37" s="434">
        <v>933</v>
      </c>
      <c r="G37" s="435">
        <v>958</v>
      </c>
      <c r="H37" s="435">
        <v>2202</v>
      </c>
      <c r="I37" s="435">
        <v>2467</v>
      </c>
      <c r="J37" s="435">
        <v>2221</v>
      </c>
      <c r="K37" s="435">
        <v>2338</v>
      </c>
      <c r="L37" s="435">
        <v>2531</v>
      </c>
      <c r="M37" s="435">
        <v>2683</v>
      </c>
      <c r="N37" s="435">
        <v>2631</v>
      </c>
      <c r="O37" s="157">
        <f t="shared" si="0"/>
        <v>-1.9381289601192675</v>
      </c>
    </row>
    <row r="38" spans="1:15" s="8" customFormat="1" ht="12" customHeight="1">
      <c r="A38" s="25"/>
      <c r="B38" s="597">
        <v>31</v>
      </c>
      <c r="C38" s="153"/>
      <c r="D38" s="449" t="s">
        <v>203</v>
      </c>
      <c r="E38" s="155" t="s">
        <v>284</v>
      </c>
      <c r="F38" s="445">
        <v>2444</v>
      </c>
      <c r="G38" s="446">
        <v>2390</v>
      </c>
      <c r="H38" s="446">
        <v>2820</v>
      </c>
      <c r="I38" s="446">
        <v>2961</v>
      </c>
      <c r="J38" s="446">
        <v>2507</v>
      </c>
      <c r="K38" s="446">
        <v>2406</v>
      </c>
      <c r="L38" s="446">
        <v>2320</v>
      </c>
      <c r="M38" s="446">
        <v>2639</v>
      </c>
      <c r="N38" s="446">
        <v>2510</v>
      </c>
      <c r="O38" s="158">
        <f t="shared" si="0"/>
        <v>-4.888215233042814</v>
      </c>
    </row>
    <row r="39" spans="1:15" s="8" customFormat="1" ht="12" customHeight="1">
      <c r="A39" s="25"/>
      <c r="B39" s="593">
        <v>32</v>
      </c>
      <c r="C39" s="164"/>
      <c r="D39" s="438" t="s">
        <v>466</v>
      </c>
      <c r="E39" s="134" t="s">
        <v>281</v>
      </c>
      <c r="F39" s="434">
        <v>2498</v>
      </c>
      <c r="G39" s="435">
        <v>2445</v>
      </c>
      <c r="H39" s="435">
        <v>2353</v>
      </c>
      <c r="I39" s="435">
        <v>2091</v>
      </c>
      <c r="J39" s="435">
        <v>2147</v>
      </c>
      <c r="K39" s="435">
        <v>2135</v>
      </c>
      <c r="L39" s="435">
        <v>2385</v>
      </c>
      <c r="M39" s="435">
        <v>2567</v>
      </c>
      <c r="N39" s="435">
        <v>2422</v>
      </c>
      <c r="O39" s="157">
        <f t="shared" si="0"/>
        <v>-5.64861706271913</v>
      </c>
    </row>
    <row r="40" spans="1:15" s="8" customFormat="1" ht="12" customHeight="1">
      <c r="A40" s="25"/>
      <c r="B40" s="599">
        <v>33</v>
      </c>
      <c r="C40" s="153"/>
      <c r="D40" s="449" t="s">
        <v>186</v>
      </c>
      <c r="E40" s="155" t="s">
        <v>284</v>
      </c>
      <c r="F40" s="445">
        <v>2025</v>
      </c>
      <c r="G40" s="446">
        <v>2026</v>
      </c>
      <c r="H40" s="446">
        <v>1896</v>
      </c>
      <c r="I40" s="446">
        <v>1965</v>
      </c>
      <c r="J40" s="446">
        <v>2068</v>
      </c>
      <c r="K40" s="446">
        <v>1843</v>
      </c>
      <c r="L40" s="446">
        <v>2371</v>
      </c>
      <c r="M40" s="446">
        <v>2918</v>
      </c>
      <c r="N40" s="446">
        <v>2374</v>
      </c>
      <c r="O40" s="158">
        <f t="shared" si="0"/>
        <v>-18.642906100068537</v>
      </c>
    </row>
    <row r="41" spans="1:15" s="8" customFormat="1" ht="12" customHeight="1">
      <c r="A41" s="25"/>
      <c r="B41" s="597">
        <v>34</v>
      </c>
      <c r="C41" s="164"/>
      <c r="D41" s="438" t="s">
        <v>187</v>
      </c>
      <c r="E41" s="134" t="s">
        <v>284</v>
      </c>
      <c r="F41" s="434">
        <v>2106</v>
      </c>
      <c r="G41" s="435">
        <v>2085</v>
      </c>
      <c r="H41" s="435">
        <v>1940</v>
      </c>
      <c r="I41" s="435">
        <v>2007</v>
      </c>
      <c r="J41" s="435">
        <v>2067</v>
      </c>
      <c r="K41" s="435">
        <v>1843</v>
      </c>
      <c r="L41" s="435">
        <v>2371</v>
      </c>
      <c r="M41" s="435">
        <v>2907</v>
      </c>
      <c r="N41" s="435">
        <v>2364</v>
      </c>
      <c r="O41" s="157">
        <f t="shared" si="0"/>
        <v>-18.679050567595457</v>
      </c>
    </row>
    <row r="42" spans="1:15" s="8" customFormat="1" ht="12" customHeight="1">
      <c r="A42" s="25"/>
      <c r="B42" s="597">
        <v>35</v>
      </c>
      <c r="C42" s="153"/>
      <c r="D42" s="449" t="s">
        <v>709</v>
      </c>
      <c r="E42" s="155" t="s">
        <v>284</v>
      </c>
      <c r="F42" s="445">
        <v>3686</v>
      </c>
      <c r="G42" s="446">
        <v>3844</v>
      </c>
      <c r="H42" s="446">
        <v>3576</v>
      </c>
      <c r="I42" s="446">
        <v>3494</v>
      </c>
      <c r="J42" s="446">
        <v>3535</v>
      </c>
      <c r="K42" s="446">
        <v>3169</v>
      </c>
      <c r="L42" s="446">
        <v>3443</v>
      </c>
      <c r="M42" s="446">
        <v>2812</v>
      </c>
      <c r="N42" s="446">
        <v>2342</v>
      </c>
      <c r="O42" s="158">
        <f t="shared" si="0"/>
        <v>-16.71408250355618</v>
      </c>
    </row>
    <row r="43" spans="1:15" s="8" customFormat="1" ht="12" customHeight="1">
      <c r="A43" s="25"/>
      <c r="B43" s="597">
        <v>36</v>
      </c>
      <c r="C43" s="164"/>
      <c r="D43" s="438" t="s">
        <v>511</v>
      </c>
      <c r="E43" s="134" t="s">
        <v>281</v>
      </c>
      <c r="F43" s="434">
        <v>1424</v>
      </c>
      <c r="G43" s="435">
        <v>1442</v>
      </c>
      <c r="H43" s="435">
        <v>1473</v>
      </c>
      <c r="I43" s="435">
        <v>1869</v>
      </c>
      <c r="J43" s="435">
        <v>2039</v>
      </c>
      <c r="K43" s="435">
        <v>2208</v>
      </c>
      <c r="L43" s="435">
        <v>1927</v>
      </c>
      <c r="M43" s="435">
        <v>2090</v>
      </c>
      <c r="N43" s="435">
        <v>2314</v>
      </c>
      <c r="O43" s="157">
        <f t="shared" si="0"/>
        <v>10.717703349282303</v>
      </c>
    </row>
    <row r="44" spans="1:15" s="8" customFormat="1" ht="12" customHeight="1">
      <c r="A44" s="25"/>
      <c r="B44" s="597">
        <v>37</v>
      </c>
      <c r="C44" s="153"/>
      <c r="D44" s="449" t="s">
        <v>471</v>
      </c>
      <c r="E44" s="155" t="s">
        <v>282</v>
      </c>
      <c r="F44" s="445">
        <v>1916</v>
      </c>
      <c r="G44" s="446">
        <v>1968</v>
      </c>
      <c r="H44" s="446">
        <v>2123</v>
      </c>
      <c r="I44" s="446">
        <v>2123</v>
      </c>
      <c r="J44" s="446">
        <v>2052</v>
      </c>
      <c r="K44" s="446">
        <v>2028</v>
      </c>
      <c r="L44" s="446">
        <v>2162</v>
      </c>
      <c r="M44" s="446">
        <v>2200</v>
      </c>
      <c r="N44" s="446">
        <v>2312</v>
      </c>
      <c r="O44" s="158">
        <f t="shared" si="0"/>
        <v>5.0909090909091015</v>
      </c>
    </row>
    <row r="45" spans="1:15" s="8" customFormat="1" ht="12" customHeight="1">
      <c r="A45" s="25"/>
      <c r="B45" s="597">
        <v>38</v>
      </c>
      <c r="C45" s="164"/>
      <c r="D45" s="438" t="s">
        <v>475</v>
      </c>
      <c r="E45" s="134" t="s">
        <v>280</v>
      </c>
      <c r="F45" s="434">
        <v>2253</v>
      </c>
      <c r="G45" s="435">
        <v>2281</v>
      </c>
      <c r="H45" s="435">
        <v>2285</v>
      </c>
      <c r="I45" s="435">
        <v>2332</v>
      </c>
      <c r="J45" s="435">
        <v>2267</v>
      </c>
      <c r="K45" s="435">
        <v>2257</v>
      </c>
      <c r="L45" s="435">
        <v>2322</v>
      </c>
      <c r="M45" s="435">
        <v>2312</v>
      </c>
      <c r="N45" s="435">
        <v>2267</v>
      </c>
      <c r="O45" s="157">
        <f t="shared" si="0"/>
        <v>-1.9463667820069253</v>
      </c>
    </row>
    <row r="46" spans="1:15" s="8" customFormat="1" ht="12" customHeight="1">
      <c r="A46" s="25"/>
      <c r="B46" s="597">
        <v>39</v>
      </c>
      <c r="C46" s="153"/>
      <c r="D46" s="449" t="s">
        <v>180</v>
      </c>
      <c r="E46" s="155" t="s">
        <v>275</v>
      </c>
      <c r="F46" s="445">
        <v>3726</v>
      </c>
      <c r="G46" s="446">
        <v>3427</v>
      </c>
      <c r="H46" s="446">
        <v>3597</v>
      </c>
      <c r="I46" s="446">
        <v>3537</v>
      </c>
      <c r="J46" s="446">
        <v>3449</v>
      </c>
      <c r="K46" s="446">
        <v>3004</v>
      </c>
      <c r="L46" s="446">
        <v>2859</v>
      </c>
      <c r="M46" s="446">
        <v>2894</v>
      </c>
      <c r="N46" s="446">
        <v>2258</v>
      </c>
      <c r="O46" s="158">
        <f t="shared" si="0"/>
        <v>-21.97650310988252</v>
      </c>
    </row>
    <row r="47" spans="1:15" s="8" customFormat="1" ht="12" customHeight="1">
      <c r="A47" s="25"/>
      <c r="B47" s="597">
        <v>40</v>
      </c>
      <c r="C47" s="164"/>
      <c r="D47" s="438" t="s">
        <v>474</v>
      </c>
      <c r="E47" s="134" t="s">
        <v>276</v>
      </c>
      <c r="F47" s="434">
        <v>1542</v>
      </c>
      <c r="G47" s="435">
        <v>1348</v>
      </c>
      <c r="H47" s="435">
        <v>1242</v>
      </c>
      <c r="I47" s="435">
        <v>1416</v>
      </c>
      <c r="J47" s="435">
        <v>1835</v>
      </c>
      <c r="K47" s="435">
        <v>2010</v>
      </c>
      <c r="L47" s="435">
        <v>2122</v>
      </c>
      <c r="M47" s="435">
        <v>2213</v>
      </c>
      <c r="N47" s="435">
        <v>2219</v>
      </c>
      <c r="O47" s="157">
        <f t="shared" si="0"/>
        <v>0.2711251694532235</v>
      </c>
    </row>
    <row r="48" spans="1:15" s="8" customFormat="1" ht="12" customHeight="1">
      <c r="A48" s="25"/>
      <c r="B48" s="597">
        <v>41</v>
      </c>
      <c r="C48" s="153"/>
      <c r="D48" s="449" t="s">
        <v>318</v>
      </c>
      <c r="E48" s="155" t="s">
        <v>282</v>
      </c>
      <c r="F48" s="445">
        <v>96</v>
      </c>
      <c r="G48" s="446">
        <v>331</v>
      </c>
      <c r="H48" s="446">
        <v>460</v>
      </c>
      <c r="I48" s="446">
        <v>563</v>
      </c>
      <c r="J48" s="446">
        <v>598</v>
      </c>
      <c r="K48" s="446">
        <v>813</v>
      </c>
      <c r="L48" s="446">
        <v>1535</v>
      </c>
      <c r="M48" s="446">
        <v>1939</v>
      </c>
      <c r="N48" s="446">
        <v>2203</v>
      </c>
      <c r="O48" s="158">
        <f t="shared" si="0"/>
        <v>13.615265600825177</v>
      </c>
    </row>
    <row r="49" spans="1:15" s="8" customFormat="1" ht="12" customHeight="1">
      <c r="A49" s="25"/>
      <c r="B49" s="593">
        <v>42</v>
      </c>
      <c r="C49" s="164"/>
      <c r="D49" s="438" t="s">
        <v>200</v>
      </c>
      <c r="E49" s="134" t="s">
        <v>278</v>
      </c>
      <c r="F49" s="434">
        <v>3270</v>
      </c>
      <c r="G49" s="435">
        <v>3393</v>
      </c>
      <c r="H49" s="435">
        <v>3469</v>
      </c>
      <c r="I49" s="435">
        <v>3169</v>
      </c>
      <c r="J49" s="435">
        <v>3127</v>
      </c>
      <c r="K49" s="435">
        <v>2679</v>
      </c>
      <c r="L49" s="435">
        <v>2208</v>
      </c>
      <c r="M49" s="435">
        <v>2127</v>
      </c>
      <c r="N49" s="435">
        <v>2132</v>
      </c>
      <c r="O49" s="157">
        <f t="shared" si="0"/>
        <v>0.2350728725905027</v>
      </c>
    </row>
    <row r="50" spans="1:15" s="8" customFormat="1" ht="12" customHeight="1">
      <c r="A50" s="25"/>
      <c r="B50" s="597">
        <v>43</v>
      </c>
      <c r="C50" s="153"/>
      <c r="D50" s="449" t="s">
        <v>643</v>
      </c>
      <c r="E50" s="155" t="s">
        <v>276</v>
      </c>
      <c r="F50" s="445">
        <v>1125</v>
      </c>
      <c r="G50" s="446">
        <v>1319</v>
      </c>
      <c r="H50" s="446">
        <v>1209</v>
      </c>
      <c r="I50" s="446">
        <v>1754</v>
      </c>
      <c r="J50" s="446">
        <v>1889</v>
      </c>
      <c r="K50" s="446">
        <v>1843</v>
      </c>
      <c r="L50" s="446">
        <v>1911</v>
      </c>
      <c r="M50" s="446">
        <v>2133</v>
      </c>
      <c r="N50" s="446">
        <v>2023</v>
      </c>
      <c r="O50" s="158">
        <f t="shared" si="0"/>
        <v>-5.157055789967179</v>
      </c>
    </row>
    <row r="51" spans="1:15" s="8" customFormat="1" ht="12" customHeight="1">
      <c r="A51" s="25"/>
      <c r="B51" s="593">
        <v>44</v>
      </c>
      <c r="C51" s="164"/>
      <c r="D51" s="438" t="s">
        <v>391</v>
      </c>
      <c r="E51" s="134" t="s">
        <v>278</v>
      </c>
      <c r="F51" s="434">
        <v>2518</v>
      </c>
      <c r="G51" s="435">
        <v>2380</v>
      </c>
      <c r="H51" s="435">
        <v>2371</v>
      </c>
      <c r="I51" s="435">
        <v>2333</v>
      </c>
      <c r="J51" s="435">
        <v>2262</v>
      </c>
      <c r="K51" s="435">
        <v>2173</v>
      </c>
      <c r="L51" s="435">
        <v>2057</v>
      </c>
      <c r="M51" s="435">
        <v>2138</v>
      </c>
      <c r="N51" s="435">
        <v>1996</v>
      </c>
      <c r="O51" s="157">
        <f t="shared" si="0"/>
        <v>-6.641721234798881</v>
      </c>
    </row>
    <row r="52" spans="1:15" s="8" customFormat="1" ht="12" customHeight="1">
      <c r="A52" s="25"/>
      <c r="B52" s="597">
        <v>45</v>
      </c>
      <c r="C52" s="153"/>
      <c r="D52" s="449" t="s">
        <v>644</v>
      </c>
      <c r="E52" s="155" t="s">
        <v>280</v>
      </c>
      <c r="F52" s="445">
        <v>2015</v>
      </c>
      <c r="G52" s="446">
        <v>2038</v>
      </c>
      <c r="H52" s="446">
        <v>2017</v>
      </c>
      <c r="I52" s="446">
        <v>2055</v>
      </c>
      <c r="J52" s="446">
        <v>2016</v>
      </c>
      <c r="K52" s="446">
        <v>1990</v>
      </c>
      <c r="L52" s="446">
        <v>2056</v>
      </c>
      <c r="M52" s="446">
        <v>2023</v>
      </c>
      <c r="N52" s="446">
        <v>1971</v>
      </c>
      <c r="O52" s="158">
        <f t="shared" si="0"/>
        <v>-2.5704399406821565</v>
      </c>
    </row>
    <row r="53" spans="1:15" s="8" customFormat="1" ht="12" customHeight="1">
      <c r="A53" s="25"/>
      <c r="B53" s="597">
        <v>46</v>
      </c>
      <c r="C53" s="164"/>
      <c r="D53" s="438" t="s">
        <v>645</v>
      </c>
      <c r="E53" s="134" t="s">
        <v>284</v>
      </c>
      <c r="F53" s="434">
        <v>1181</v>
      </c>
      <c r="G53" s="435">
        <v>1273</v>
      </c>
      <c r="H53" s="435">
        <v>1356</v>
      </c>
      <c r="I53" s="435">
        <v>1347</v>
      </c>
      <c r="J53" s="435">
        <v>1415</v>
      </c>
      <c r="K53" s="435">
        <v>1474</v>
      </c>
      <c r="L53" s="435">
        <v>1568</v>
      </c>
      <c r="M53" s="435">
        <v>1730</v>
      </c>
      <c r="N53" s="435">
        <v>1949</v>
      </c>
      <c r="O53" s="157">
        <f t="shared" si="0"/>
        <v>12.658959537572256</v>
      </c>
    </row>
    <row r="54" spans="1:15" s="8" customFormat="1" ht="12" customHeight="1">
      <c r="A54" s="25"/>
      <c r="B54" s="597">
        <v>47</v>
      </c>
      <c r="C54" s="153"/>
      <c r="D54" s="449" t="s">
        <v>34</v>
      </c>
      <c r="E54" s="155" t="s">
        <v>275</v>
      </c>
      <c r="F54" s="445">
        <v>2283</v>
      </c>
      <c r="G54" s="446">
        <v>2211</v>
      </c>
      <c r="H54" s="446">
        <v>2191</v>
      </c>
      <c r="I54" s="446">
        <v>2294</v>
      </c>
      <c r="J54" s="446">
        <v>2381</v>
      </c>
      <c r="K54" s="446">
        <v>2310</v>
      </c>
      <c r="L54" s="446">
        <v>2270</v>
      </c>
      <c r="M54" s="446">
        <v>2233</v>
      </c>
      <c r="N54" s="446">
        <v>1911</v>
      </c>
      <c r="O54" s="158">
        <f t="shared" si="0"/>
        <v>-14.420062695924763</v>
      </c>
    </row>
    <row r="55" spans="1:15" s="8" customFormat="1" ht="12" customHeight="1">
      <c r="A55" s="25"/>
      <c r="B55" s="597">
        <v>48</v>
      </c>
      <c r="C55" s="164"/>
      <c r="D55" s="438" t="s">
        <v>646</v>
      </c>
      <c r="E55" s="134" t="s">
        <v>275</v>
      </c>
      <c r="F55" s="434">
        <v>1855</v>
      </c>
      <c r="G55" s="435">
        <v>1693</v>
      </c>
      <c r="H55" s="435">
        <v>1734</v>
      </c>
      <c r="I55" s="435">
        <v>1709</v>
      </c>
      <c r="J55" s="435">
        <v>1743</v>
      </c>
      <c r="K55" s="435">
        <v>1959</v>
      </c>
      <c r="L55" s="435">
        <v>1916</v>
      </c>
      <c r="M55" s="435">
        <v>1838</v>
      </c>
      <c r="N55" s="435">
        <v>1888</v>
      </c>
      <c r="O55" s="157">
        <f t="shared" si="0"/>
        <v>2.7203482045701888</v>
      </c>
    </row>
    <row r="56" spans="1:15" s="8" customFormat="1" ht="12" customHeight="1">
      <c r="A56" s="25"/>
      <c r="B56" s="593">
        <v>49</v>
      </c>
      <c r="C56" s="153"/>
      <c r="D56" s="449" t="s">
        <v>29</v>
      </c>
      <c r="E56" s="155" t="s">
        <v>284</v>
      </c>
      <c r="F56" s="445">
        <v>2071</v>
      </c>
      <c r="G56" s="446">
        <v>2412</v>
      </c>
      <c r="H56" s="446">
        <v>2195</v>
      </c>
      <c r="I56" s="446">
        <v>2046</v>
      </c>
      <c r="J56" s="446">
        <v>1966</v>
      </c>
      <c r="K56" s="446">
        <v>1558</v>
      </c>
      <c r="L56" s="446">
        <v>2101</v>
      </c>
      <c r="M56" s="446">
        <v>2361</v>
      </c>
      <c r="N56" s="446">
        <v>1887</v>
      </c>
      <c r="O56" s="158">
        <f t="shared" si="0"/>
        <v>-20.076238881829735</v>
      </c>
    </row>
    <row r="57" spans="1:15" s="8" customFormat="1" ht="12" customHeight="1">
      <c r="A57" s="25"/>
      <c r="B57" s="597">
        <v>50</v>
      </c>
      <c r="C57" s="164"/>
      <c r="D57" s="438" t="s">
        <v>647</v>
      </c>
      <c r="E57" s="134" t="s">
        <v>289</v>
      </c>
      <c r="F57" s="434">
        <v>1136</v>
      </c>
      <c r="G57" s="435">
        <v>1285</v>
      </c>
      <c r="H57" s="435">
        <v>1436</v>
      </c>
      <c r="I57" s="435">
        <v>1472</v>
      </c>
      <c r="J57" s="435">
        <v>1612</v>
      </c>
      <c r="K57" s="435">
        <v>1815</v>
      </c>
      <c r="L57" s="435">
        <v>1937</v>
      </c>
      <c r="M57" s="435">
        <v>1878</v>
      </c>
      <c r="N57" s="435">
        <v>1857</v>
      </c>
      <c r="O57" s="157">
        <f t="shared" si="0"/>
        <v>-1.1182108626198062</v>
      </c>
    </row>
    <row r="58" spans="2:15" ht="15" customHeight="1">
      <c r="B58" s="583">
        <v>51</v>
      </c>
      <c r="C58" s="638"/>
      <c r="D58" s="449" t="s">
        <v>21</v>
      </c>
      <c r="E58" s="155" t="s">
        <v>289</v>
      </c>
      <c r="F58" s="445">
        <v>2937</v>
      </c>
      <c r="G58" s="446">
        <v>2658</v>
      </c>
      <c r="H58" s="446">
        <v>2747</v>
      </c>
      <c r="I58" s="446">
        <v>2750</v>
      </c>
      <c r="J58" s="446">
        <v>2608</v>
      </c>
      <c r="K58" s="446">
        <v>2267</v>
      </c>
      <c r="L58" s="446">
        <v>2188</v>
      </c>
      <c r="M58" s="446">
        <v>2091</v>
      </c>
      <c r="N58" s="446">
        <v>1845</v>
      </c>
      <c r="O58" s="158">
        <f t="shared" si="0"/>
        <v>-11.764705882352944</v>
      </c>
    </row>
    <row r="59" spans="2:15" ht="12.75">
      <c r="B59" s="583">
        <v>52</v>
      </c>
      <c r="C59" s="164"/>
      <c r="D59" s="438" t="s">
        <v>648</v>
      </c>
      <c r="E59" s="134" t="s">
        <v>276</v>
      </c>
      <c r="F59" s="434">
        <v>367</v>
      </c>
      <c r="G59" s="435">
        <v>605</v>
      </c>
      <c r="H59" s="435">
        <v>1627</v>
      </c>
      <c r="I59" s="435">
        <v>1722</v>
      </c>
      <c r="J59" s="435">
        <v>1724</v>
      </c>
      <c r="K59" s="435">
        <v>1650</v>
      </c>
      <c r="L59" s="435">
        <v>1858</v>
      </c>
      <c r="M59" s="435">
        <v>1831</v>
      </c>
      <c r="N59" s="435">
        <v>1837</v>
      </c>
      <c r="O59" s="157">
        <f t="shared" si="0"/>
        <v>0.3276897870016393</v>
      </c>
    </row>
    <row r="60" spans="2:15" ht="12.75">
      <c r="B60" s="609">
        <v>53</v>
      </c>
      <c r="C60" s="638"/>
      <c r="D60" s="449" t="s">
        <v>649</v>
      </c>
      <c r="E60" s="155" t="s">
        <v>289</v>
      </c>
      <c r="F60" s="445">
        <v>2086</v>
      </c>
      <c r="G60" s="446">
        <v>1853</v>
      </c>
      <c r="H60" s="446">
        <v>1855</v>
      </c>
      <c r="I60" s="446">
        <v>2100</v>
      </c>
      <c r="J60" s="446">
        <v>1941</v>
      </c>
      <c r="K60" s="446">
        <v>1691</v>
      </c>
      <c r="L60" s="446">
        <v>1697</v>
      </c>
      <c r="M60" s="446">
        <v>1816</v>
      </c>
      <c r="N60" s="446">
        <v>1821</v>
      </c>
      <c r="O60" s="158">
        <f t="shared" si="0"/>
        <v>0.2753303964757814</v>
      </c>
    </row>
    <row r="61" spans="2:15" ht="12.75">
      <c r="B61" s="609">
        <v>54</v>
      </c>
      <c r="C61" s="164"/>
      <c r="D61" s="438" t="s">
        <v>650</v>
      </c>
      <c r="E61" s="134" t="s">
        <v>275</v>
      </c>
      <c r="F61" s="434">
        <v>1896</v>
      </c>
      <c r="G61" s="435">
        <v>1860</v>
      </c>
      <c r="H61" s="435">
        <v>1841</v>
      </c>
      <c r="I61" s="435">
        <v>1829</v>
      </c>
      <c r="J61" s="435">
        <v>1824</v>
      </c>
      <c r="K61" s="435">
        <v>1796</v>
      </c>
      <c r="L61" s="435">
        <v>1805</v>
      </c>
      <c r="M61" s="435">
        <v>1827</v>
      </c>
      <c r="N61" s="435">
        <v>1796</v>
      </c>
      <c r="O61" s="157">
        <f t="shared" si="0"/>
        <v>-1.6967706622879053</v>
      </c>
    </row>
    <row r="62" spans="2:15" ht="12.75">
      <c r="B62" s="609">
        <v>55</v>
      </c>
      <c r="C62" s="638"/>
      <c r="D62" s="449" t="s">
        <v>651</v>
      </c>
      <c r="E62" s="155" t="s">
        <v>276</v>
      </c>
      <c r="F62" s="445">
        <v>0</v>
      </c>
      <c r="G62" s="446">
        <v>291</v>
      </c>
      <c r="H62" s="446">
        <v>1460</v>
      </c>
      <c r="I62" s="446">
        <v>1362</v>
      </c>
      <c r="J62" s="446">
        <v>1306</v>
      </c>
      <c r="K62" s="446">
        <v>1326</v>
      </c>
      <c r="L62" s="446">
        <v>1454</v>
      </c>
      <c r="M62" s="446">
        <v>1706</v>
      </c>
      <c r="N62" s="446">
        <v>1791</v>
      </c>
      <c r="O62" s="158">
        <f t="shared" si="0"/>
        <v>4.982415005861673</v>
      </c>
    </row>
    <row r="63" spans="2:15" ht="12.75">
      <c r="B63" s="609">
        <v>56</v>
      </c>
      <c r="C63" s="164"/>
      <c r="D63" s="438" t="s">
        <v>652</v>
      </c>
      <c r="E63" s="134" t="s">
        <v>280</v>
      </c>
      <c r="F63" s="434">
        <v>1108</v>
      </c>
      <c r="G63" s="435">
        <v>1050</v>
      </c>
      <c r="H63" s="435">
        <v>1152</v>
      </c>
      <c r="I63" s="435">
        <v>1212</v>
      </c>
      <c r="J63" s="435">
        <v>1225</v>
      </c>
      <c r="K63" s="435">
        <v>1485</v>
      </c>
      <c r="L63" s="435">
        <v>1474</v>
      </c>
      <c r="M63" s="435">
        <v>1559</v>
      </c>
      <c r="N63" s="435">
        <v>1761</v>
      </c>
      <c r="O63" s="157">
        <f t="shared" si="0"/>
        <v>12.957023733162277</v>
      </c>
    </row>
    <row r="64" spans="2:15" ht="12.75">
      <c r="B64" s="609">
        <v>57</v>
      </c>
      <c r="C64" s="638"/>
      <c r="D64" s="449" t="s">
        <v>653</v>
      </c>
      <c r="E64" s="155" t="s">
        <v>276</v>
      </c>
      <c r="F64" s="445">
        <v>913</v>
      </c>
      <c r="G64" s="446">
        <v>1299</v>
      </c>
      <c r="H64" s="446">
        <v>1497</v>
      </c>
      <c r="I64" s="446">
        <v>1386</v>
      </c>
      <c r="J64" s="446">
        <v>1526</v>
      </c>
      <c r="K64" s="446">
        <v>1625</v>
      </c>
      <c r="L64" s="446">
        <v>1819</v>
      </c>
      <c r="M64" s="446">
        <v>1710</v>
      </c>
      <c r="N64" s="446">
        <v>1752</v>
      </c>
      <c r="O64" s="158">
        <f t="shared" si="0"/>
        <v>2.4561403508772006</v>
      </c>
    </row>
    <row r="65" spans="2:15" ht="12.75">
      <c r="B65" s="609">
        <v>58</v>
      </c>
      <c r="C65" s="164"/>
      <c r="D65" s="438" t="s">
        <v>654</v>
      </c>
      <c r="E65" s="134" t="s">
        <v>275</v>
      </c>
      <c r="F65" s="434">
        <v>1734</v>
      </c>
      <c r="G65" s="435">
        <v>1706</v>
      </c>
      <c r="H65" s="435">
        <v>1712</v>
      </c>
      <c r="I65" s="435">
        <v>1744</v>
      </c>
      <c r="J65" s="435">
        <v>1730</v>
      </c>
      <c r="K65" s="435">
        <v>1709</v>
      </c>
      <c r="L65" s="435">
        <v>1723</v>
      </c>
      <c r="M65" s="435">
        <v>1738</v>
      </c>
      <c r="N65" s="435">
        <v>1709</v>
      </c>
      <c r="O65" s="157">
        <f t="shared" si="0"/>
        <v>-1.6685845799769838</v>
      </c>
    </row>
    <row r="66" spans="2:15" ht="12.75">
      <c r="B66" s="609">
        <v>59</v>
      </c>
      <c r="C66" s="638"/>
      <c r="D66" s="449" t="s">
        <v>30</v>
      </c>
      <c r="E66" s="155" t="s">
        <v>276</v>
      </c>
      <c r="F66" s="445"/>
      <c r="G66" s="446">
        <v>4336</v>
      </c>
      <c r="H66" s="446">
        <v>14210</v>
      </c>
      <c r="I66" s="446">
        <v>13688</v>
      </c>
      <c r="J66" s="446">
        <v>9105</v>
      </c>
      <c r="K66" s="446">
        <v>2414</v>
      </c>
      <c r="L66" s="446">
        <v>2389</v>
      </c>
      <c r="M66" s="446">
        <v>2029</v>
      </c>
      <c r="N66" s="446">
        <v>1681</v>
      </c>
      <c r="O66" s="158">
        <f t="shared" si="0"/>
        <v>-17.151306062099557</v>
      </c>
    </row>
    <row r="67" spans="2:15" ht="12.75">
      <c r="B67" s="9"/>
      <c r="C67" s="394"/>
      <c r="D67" s="536" t="s">
        <v>31</v>
      </c>
      <c r="E67" s="473" t="s">
        <v>276</v>
      </c>
      <c r="F67" s="450"/>
      <c r="G67" s="451">
        <v>4336</v>
      </c>
      <c r="H67" s="451">
        <v>14210</v>
      </c>
      <c r="I67" s="451">
        <v>13688</v>
      </c>
      <c r="J67" s="451">
        <v>9105</v>
      </c>
      <c r="K67" s="451">
        <v>2414</v>
      </c>
      <c r="L67" s="451">
        <v>2389</v>
      </c>
      <c r="M67" s="451">
        <v>2029</v>
      </c>
      <c r="N67" s="451">
        <v>1681</v>
      </c>
      <c r="O67" s="472">
        <f t="shared" si="0"/>
        <v>-17.151306062099557</v>
      </c>
    </row>
    <row r="68" spans="2:15" ht="12.75" hidden="1">
      <c r="B68" s="609">
        <v>61</v>
      </c>
      <c r="C68" s="647"/>
      <c r="D68" s="449" t="s">
        <v>655</v>
      </c>
      <c r="E68" s="155" t="s">
        <v>275</v>
      </c>
      <c r="F68" s="445">
        <v>1242</v>
      </c>
      <c r="G68" s="446">
        <v>1172</v>
      </c>
      <c r="H68" s="446">
        <v>1226</v>
      </c>
      <c r="I68" s="446">
        <v>1297</v>
      </c>
      <c r="J68" s="446">
        <v>1264</v>
      </c>
      <c r="K68" s="446">
        <v>1376</v>
      </c>
      <c r="L68" s="446">
        <v>1507</v>
      </c>
      <c r="M68" s="446">
        <v>1612</v>
      </c>
      <c r="N68" s="446">
        <v>1643</v>
      </c>
      <c r="O68" s="158">
        <f t="shared" si="0"/>
        <v>1.9230769230769162</v>
      </c>
    </row>
    <row r="69" spans="2:15" ht="12.75" hidden="1">
      <c r="B69" s="609">
        <v>62</v>
      </c>
      <c r="C69" s="164"/>
      <c r="D69" s="438" t="s">
        <v>656</v>
      </c>
      <c r="E69" s="134" t="s">
        <v>276</v>
      </c>
      <c r="F69" s="434">
        <v>0</v>
      </c>
      <c r="G69" s="435">
        <v>261</v>
      </c>
      <c r="H69" s="435">
        <v>1474</v>
      </c>
      <c r="I69" s="435">
        <v>1331</v>
      </c>
      <c r="J69" s="435">
        <v>1505</v>
      </c>
      <c r="K69" s="435">
        <v>1560</v>
      </c>
      <c r="L69" s="435">
        <v>1631</v>
      </c>
      <c r="M69" s="435">
        <v>1696</v>
      </c>
      <c r="N69" s="435">
        <v>1639</v>
      </c>
      <c r="O69" s="157">
        <f t="shared" si="0"/>
        <v>-3.3608490566037763</v>
      </c>
    </row>
    <row r="70" spans="2:15" ht="12.75" hidden="1">
      <c r="B70" s="609">
        <v>63</v>
      </c>
      <c r="C70" s="638"/>
      <c r="D70" s="449" t="s">
        <v>2</v>
      </c>
      <c r="E70" s="155" t="s">
        <v>282</v>
      </c>
      <c r="F70" s="445">
        <v>1374</v>
      </c>
      <c r="G70" s="446">
        <v>1503</v>
      </c>
      <c r="H70" s="446">
        <v>1555</v>
      </c>
      <c r="I70" s="446">
        <v>1689</v>
      </c>
      <c r="J70" s="446">
        <v>1611</v>
      </c>
      <c r="K70" s="446">
        <v>1566</v>
      </c>
      <c r="L70" s="446">
        <v>1732</v>
      </c>
      <c r="M70" s="446">
        <v>1718</v>
      </c>
      <c r="N70" s="446">
        <v>1630</v>
      </c>
      <c r="O70" s="158">
        <f t="shared" si="0"/>
        <v>-5.122235157159483</v>
      </c>
    </row>
    <row r="71" spans="2:15" ht="12.75" hidden="1">
      <c r="B71" s="609">
        <v>64</v>
      </c>
      <c r="C71" s="164"/>
      <c r="D71" s="438" t="s">
        <v>657</v>
      </c>
      <c r="E71" s="134" t="s">
        <v>289</v>
      </c>
      <c r="F71" s="434">
        <v>1291</v>
      </c>
      <c r="G71" s="435">
        <v>1294</v>
      </c>
      <c r="H71" s="435">
        <v>1377</v>
      </c>
      <c r="I71" s="435">
        <v>1422</v>
      </c>
      <c r="J71" s="435">
        <v>1456</v>
      </c>
      <c r="K71" s="435">
        <v>1460</v>
      </c>
      <c r="L71" s="435">
        <v>1472</v>
      </c>
      <c r="M71" s="435">
        <v>1565</v>
      </c>
      <c r="N71" s="435">
        <v>1583</v>
      </c>
      <c r="O71" s="157">
        <f t="shared" si="0"/>
        <v>1.1501597444089517</v>
      </c>
    </row>
    <row r="72" spans="2:15" ht="12.75" hidden="1">
      <c r="B72" s="609">
        <v>65</v>
      </c>
      <c r="C72" s="638"/>
      <c r="D72" s="449" t="s">
        <v>658</v>
      </c>
      <c r="E72" s="155" t="s">
        <v>280</v>
      </c>
      <c r="F72" s="445">
        <v>1658</v>
      </c>
      <c r="G72" s="446">
        <v>1579</v>
      </c>
      <c r="H72" s="446">
        <v>1575</v>
      </c>
      <c r="I72" s="446">
        <v>1557</v>
      </c>
      <c r="J72" s="446">
        <v>1485</v>
      </c>
      <c r="K72" s="446">
        <v>1459</v>
      </c>
      <c r="L72" s="446">
        <v>1571</v>
      </c>
      <c r="M72" s="446">
        <v>1526</v>
      </c>
      <c r="N72" s="446">
        <v>1542</v>
      </c>
      <c r="O72" s="158">
        <f t="shared" si="0"/>
        <v>1.0484927916120546</v>
      </c>
    </row>
    <row r="73" spans="2:15" ht="12.75" hidden="1">
      <c r="B73" s="609">
        <v>66</v>
      </c>
      <c r="C73" s="164"/>
      <c r="D73" s="438" t="s">
        <v>659</v>
      </c>
      <c r="E73" s="134" t="s">
        <v>275</v>
      </c>
      <c r="F73" s="434">
        <v>1304</v>
      </c>
      <c r="G73" s="435">
        <v>1423</v>
      </c>
      <c r="H73" s="435">
        <v>1500</v>
      </c>
      <c r="I73" s="435">
        <v>1513</v>
      </c>
      <c r="J73" s="435">
        <v>1538</v>
      </c>
      <c r="K73" s="435">
        <v>1464</v>
      </c>
      <c r="L73" s="435">
        <v>1508</v>
      </c>
      <c r="M73" s="435">
        <v>1522</v>
      </c>
      <c r="N73" s="435">
        <v>1517</v>
      </c>
      <c r="O73" s="157">
        <f>((N73/M73)-1)*100</f>
        <v>-0.3285151116951379</v>
      </c>
    </row>
    <row r="74" spans="2:15" ht="12.75" hidden="1">
      <c r="B74" s="609">
        <v>67</v>
      </c>
      <c r="C74" s="638"/>
      <c r="D74" s="449" t="s">
        <v>660</v>
      </c>
      <c r="E74" s="155" t="s">
        <v>284</v>
      </c>
      <c r="F74" s="445">
        <v>2059</v>
      </c>
      <c r="G74" s="446">
        <v>1970</v>
      </c>
      <c r="H74" s="446">
        <v>1767</v>
      </c>
      <c r="I74" s="446">
        <v>1743</v>
      </c>
      <c r="J74" s="446">
        <v>1728</v>
      </c>
      <c r="K74" s="446">
        <v>1437</v>
      </c>
      <c r="L74" s="446">
        <v>1650</v>
      </c>
      <c r="M74" s="446">
        <v>1574</v>
      </c>
      <c r="N74" s="446">
        <v>1508</v>
      </c>
      <c r="O74" s="158">
        <f>((N74/M74)-1)*100</f>
        <v>-4.19313850063533</v>
      </c>
    </row>
    <row r="75" spans="2:15" ht="12.75" hidden="1">
      <c r="B75" s="609">
        <v>68</v>
      </c>
      <c r="C75" s="394"/>
      <c r="D75" s="536" t="s">
        <v>661</v>
      </c>
      <c r="E75" s="473" t="s">
        <v>284</v>
      </c>
      <c r="F75" s="450">
        <v>919</v>
      </c>
      <c r="G75" s="451">
        <v>840</v>
      </c>
      <c r="H75" s="451">
        <v>828</v>
      </c>
      <c r="I75" s="451">
        <v>859</v>
      </c>
      <c r="J75" s="451">
        <v>1036</v>
      </c>
      <c r="K75" s="451">
        <v>994</v>
      </c>
      <c r="L75" s="451">
        <v>1072</v>
      </c>
      <c r="M75" s="451">
        <v>1441</v>
      </c>
      <c r="N75" s="451">
        <v>1507</v>
      </c>
      <c r="O75" s="472">
        <f>((N75/M75)-1)*100</f>
        <v>4.580152671755733</v>
      </c>
    </row>
    <row r="76" ht="15" customHeight="1">
      <c r="D76" s="2" t="s">
        <v>498</v>
      </c>
    </row>
    <row r="77" ht="12.75" customHeight="1">
      <c r="D77" s="5" t="s">
        <v>688</v>
      </c>
    </row>
    <row r="78" ht="12.75">
      <c r="D78" s="5"/>
    </row>
  </sheetData>
  <mergeCells count="5">
    <mergeCell ref="B5:B7"/>
    <mergeCell ref="D5:E6"/>
    <mergeCell ref="C2:O2"/>
    <mergeCell ref="C3:O3"/>
    <mergeCell ref="C4:O4"/>
  </mergeCells>
  <printOptions horizontalCentered="1"/>
  <pageMargins left="0.6692913385826772" right="0.6692913385826772" top="0.5118110236220472" bottom="0.2755905511811024" header="0" footer="0"/>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Sheet47"/>
  <dimension ref="A1:AA78"/>
  <sheetViews>
    <sheetView workbookViewId="0" topLeftCell="A1">
      <selection activeCell="K84" sqref="K84"/>
    </sheetView>
  </sheetViews>
  <sheetFormatPr defaultColWidth="9.140625" defaultRowHeight="12.75"/>
  <cols>
    <col min="1" max="2" width="3.7109375" style="0" customWidth="1"/>
    <col min="3" max="3" width="0.85546875" style="0" customWidth="1"/>
    <col min="4" max="4" width="20.7109375" style="0" customWidth="1"/>
    <col min="5" max="5" width="3.140625" style="0" customWidth="1"/>
    <col min="6" max="6" width="8.7109375" style="0" customWidth="1"/>
    <col min="7" max="10" width="8.7109375" style="0" hidden="1" customWidth="1"/>
    <col min="11" max="14" width="8.7109375" style="0" customWidth="1"/>
    <col min="15" max="15" width="6.7109375" style="0" customWidth="1"/>
    <col min="16" max="16" width="1.28515625" style="0" customWidth="1"/>
    <col min="17" max="17" width="3.28125" style="0" customWidth="1"/>
  </cols>
  <sheetData>
    <row r="1" spans="2:15" ht="14.25" customHeight="1">
      <c r="B1" s="1"/>
      <c r="C1" s="28"/>
      <c r="D1" s="724"/>
      <c r="E1" s="724"/>
      <c r="F1" s="13"/>
      <c r="G1" s="13"/>
      <c r="H1" s="13"/>
      <c r="I1" s="13"/>
      <c r="J1" s="13"/>
      <c r="K1" s="13"/>
      <c r="L1" s="13"/>
      <c r="M1" s="13"/>
      <c r="N1" s="13"/>
      <c r="O1" s="11" t="s">
        <v>482</v>
      </c>
    </row>
    <row r="2" spans="2:15" ht="30" customHeight="1">
      <c r="B2" s="1"/>
      <c r="C2" s="796" t="s">
        <v>501</v>
      </c>
      <c r="D2" s="796"/>
      <c r="E2" s="796"/>
      <c r="F2" s="796"/>
      <c r="G2" s="796"/>
      <c r="H2" s="796"/>
      <c r="I2" s="796"/>
      <c r="J2" s="796"/>
      <c r="K2" s="796"/>
      <c r="L2" s="796"/>
      <c r="M2" s="796"/>
      <c r="N2" s="796"/>
      <c r="O2" s="796"/>
    </row>
    <row r="3" spans="2:15" ht="15" customHeight="1">
      <c r="B3" s="1"/>
      <c r="C3" s="791" t="s">
        <v>558</v>
      </c>
      <c r="D3" s="791"/>
      <c r="E3" s="791"/>
      <c r="F3" s="791"/>
      <c r="G3" s="791"/>
      <c r="H3" s="791"/>
      <c r="I3" s="791"/>
      <c r="J3" s="791"/>
      <c r="K3" s="791"/>
      <c r="L3" s="791"/>
      <c r="M3" s="791"/>
      <c r="N3" s="791"/>
      <c r="O3" s="791"/>
    </row>
    <row r="4" spans="3:15" ht="12" customHeight="1">
      <c r="C4" s="797" t="s">
        <v>297</v>
      </c>
      <c r="D4" s="797"/>
      <c r="E4" s="797"/>
      <c r="F4" s="797"/>
      <c r="G4" s="797"/>
      <c r="H4" s="797"/>
      <c r="I4" s="797"/>
      <c r="J4" s="797"/>
      <c r="K4" s="797"/>
      <c r="L4" s="797"/>
      <c r="M4" s="797"/>
      <c r="N4" s="797"/>
      <c r="O4" s="797"/>
    </row>
    <row r="5" spans="2:15" s="15" customFormat="1" ht="12.75" customHeight="1">
      <c r="B5" s="727" t="s">
        <v>401</v>
      </c>
      <c r="C5" s="112"/>
      <c r="D5" s="728" t="s">
        <v>169</v>
      </c>
      <c r="E5" s="721"/>
      <c r="F5" s="123"/>
      <c r="G5" s="123"/>
      <c r="H5" s="123"/>
      <c r="I5" s="123"/>
      <c r="J5" s="124"/>
      <c r="K5" s="124"/>
      <c r="L5" s="124"/>
      <c r="M5" s="124"/>
      <c r="N5" s="124"/>
      <c r="O5" s="125" t="s">
        <v>507</v>
      </c>
    </row>
    <row r="6" spans="2:15" s="15" customFormat="1" ht="12.75" customHeight="1">
      <c r="B6" s="727"/>
      <c r="C6" s="113"/>
      <c r="D6" s="722"/>
      <c r="E6" s="723"/>
      <c r="F6" s="121">
        <v>2000</v>
      </c>
      <c r="G6" s="121">
        <v>2001</v>
      </c>
      <c r="H6" s="121">
        <v>2002</v>
      </c>
      <c r="I6" s="121">
        <v>2003</v>
      </c>
      <c r="J6" s="121">
        <v>2004</v>
      </c>
      <c r="K6" s="121">
        <v>2005</v>
      </c>
      <c r="L6" s="121">
        <v>2006</v>
      </c>
      <c r="M6" s="121">
        <v>2007</v>
      </c>
      <c r="N6" s="121">
        <v>2008</v>
      </c>
      <c r="O6" s="126" t="s">
        <v>585</v>
      </c>
    </row>
    <row r="7" spans="2:15" s="15" customFormat="1" ht="9.75" customHeight="1">
      <c r="B7" s="727"/>
      <c r="C7" s="114"/>
      <c r="D7" s="138"/>
      <c r="E7" s="139"/>
      <c r="F7" s="127"/>
      <c r="G7" s="127"/>
      <c r="H7" s="127"/>
      <c r="I7" s="127"/>
      <c r="J7" s="127"/>
      <c r="K7" s="127"/>
      <c r="L7" s="127"/>
      <c r="M7" s="127"/>
      <c r="N7" s="128"/>
      <c r="O7" s="133" t="s">
        <v>293</v>
      </c>
    </row>
    <row r="8" spans="1:27" ht="12.75" customHeight="1">
      <c r="A8" s="55"/>
      <c r="B8" s="583">
        <v>1</v>
      </c>
      <c r="C8" s="159"/>
      <c r="D8" s="529" t="s">
        <v>191</v>
      </c>
      <c r="E8" s="160" t="s">
        <v>277</v>
      </c>
      <c r="F8" s="648">
        <v>302.545</v>
      </c>
      <c r="G8" s="648">
        <v>296.62</v>
      </c>
      <c r="H8" s="648">
        <v>302.744</v>
      </c>
      <c r="I8" s="648">
        <v>307.353</v>
      </c>
      <c r="J8" s="648">
        <v>330.865</v>
      </c>
      <c r="K8" s="648">
        <v>345.819</v>
      </c>
      <c r="L8" s="648">
        <v>353.576</v>
      </c>
      <c r="M8" s="648">
        <v>374.152</v>
      </c>
      <c r="N8" s="648">
        <v>384.21</v>
      </c>
      <c r="O8" s="649">
        <f aca="true" t="shared" si="0" ref="O8:O71">((N8/M8)-1)*100</f>
        <v>2.6882122773632</v>
      </c>
      <c r="S8" s="3"/>
      <c r="T8" s="3"/>
      <c r="U8" s="3"/>
      <c r="V8" s="3"/>
      <c r="W8" s="3"/>
      <c r="X8" s="3"/>
      <c r="Y8" s="3"/>
      <c r="Z8" s="3"/>
      <c r="AA8" s="3"/>
    </row>
    <row r="9" spans="1:27" ht="12.75" customHeight="1">
      <c r="A9" s="25"/>
      <c r="B9" s="583">
        <v>2</v>
      </c>
      <c r="C9" s="162"/>
      <c r="D9" s="530" t="s">
        <v>20</v>
      </c>
      <c r="E9" s="130" t="s">
        <v>279</v>
      </c>
      <c r="F9" s="532">
        <v>116.003</v>
      </c>
      <c r="G9" s="532">
        <v>114.813</v>
      </c>
      <c r="H9" s="532">
        <v>113.944</v>
      </c>
      <c r="I9" s="532">
        <v>126.128</v>
      </c>
      <c r="J9" s="532">
        <v>135.511</v>
      </c>
      <c r="K9" s="532">
        <v>145.835</v>
      </c>
      <c r="L9" s="532">
        <v>151.705</v>
      </c>
      <c r="M9" s="532">
        <v>165.512</v>
      </c>
      <c r="N9" s="532">
        <v>171.237</v>
      </c>
      <c r="O9" s="163">
        <f t="shared" si="0"/>
        <v>3.4589637005171703</v>
      </c>
      <c r="S9" s="3"/>
      <c r="T9" s="3"/>
      <c r="U9" s="3"/>
      <c r="V9" s="3"/>
      <c r="W9" s="3"/>
      <c r="X9" s="3"/>
      <c r="Y9" s="3"/>
      <c r="Z9" s="3"/>
      <c r="AA9" s="3"/>
    </row>
    <row r="10" spans="1:27" ht="12.75" customHeight="1">
      <c r="A10" s="25"/>
      <c r="B10" s="583">
        <v>3</v>
      </c>
      <c r="C10" s="52"/>
      <c r="D10" s="531" t="s">
        <v>514</v>
      </c>
      <c r="E10" s="161" t="s">
        <v>280</v>
      </c>
      <c r="F10" s="375">
        <v>76.95</v>
      </c>
      <c r="G10" s="375">
        <v>82.948</v>
      </c>
      <c r="H10" s="375">
        <v>86.724</v>
      </c>
      <c r="I10" s="375">
        <v>93.562</v>
      </c>
      <c r="J10" s="375">
        <v>99.529</v>
      </c>
      <c r="K10" s="375">
        <v>108.253</v>
      </c>
      <c r="L10" s="375">
        <v>115.529</v>
      </c>
      <c r="M10" s="375">
        <v>118.19</v>
      </c>
      <c r="N10" s="375">
        <v>118.915</v>
      </c>
      <c r="O10" s="129">
        <f t="shared" si="0"/>
        <v>0.6134190709873977</v>
      </c>
      <c r="S10" s="3"/>
      <c r="T10" s="3"/>
      <c r="U10" s="3"/>
      <c r="V10" s="3"/>
      <c r="W10" s="3"/>
      <c r="X10" s="3"/>
      <c r="Y10" s="3"/>
      <c r="Z10" s="3"/>
      <c r="AA10" s="3"/>
    </row>
    <row r="11" spans="1:27" ht="12.75" customHeight="1">
      <c r="A11" s="25"/>
      <c r="B11" s="583">
        <v>4</v>
      </c>
      <c r="C11" s="162"/>
      <c r="D11" s="530" t="s">
        <v>2</v>
      </c>
      <c r="E11" s="130" t="s">
        <v>282</v>
      </c>
      <c r="F11" s="532">
        <v>91.279</v>
      </c>
      <c r="G11" s="532">
        <v>89.518</v>
      </c>
      <c r="H11" s="532">
        <v>89.244</v>
      </c>
      <c r="I11" s="532">
        <v>92.418</v>
      </c>
      <c r="J11" s="532">
        <v>90.81</v>
      </c>
      <c r="K11" s="532">
        <v>93.308</v>
      </c>
      <c r="L11" s="532">
        <v>96.527</v>
      </c>
      <c r="M11" s="532">
        <v>92.561</v>
      </c>
      <c r="N11" s="532">
        <v>92.523</v>
      </c>
      <c r="O11" s="163">
        <f t="shared" si="0"/>
        <v>-0.041054007627416844</v>
      </c>
      <c r="S11" s="3"/>
      <c r="T11" s="3"/>
      <c r="U11" s="3"/>
      <c r="V11" s="3"/>
      <c r="W11" s="3"/>
      <c r="X11" s="3"/>
      <c r="Y11" s="3"/>
      <c r="Z11" s="3"/>
      <c r="AA11" s="3"/>
    </row>
    <row r="12" spans="1:27" ht="12.75" customHeight="1">
      <c r="A12" s="25"/>
      <c r="B12" s="583">
        <v>5</v>
      </c>
      <c r="C12" s="52"/>
      <c r="D12" s="531" t="s">
        <v>192</v>
      </c>
      <c r="E12" s="161" t="s">
        <v>282</v>
      </c>
      <c r="F12" s="375">
        <v>63.885</v>
      </c>
      <c r="G12" s="375">
        <v>65.356</v>
      </c>
      <c r="H12" s="375">
        <v>63.754</v>
      </c>
      <c r="I12" s="375">
        <v>67.382</v>
      </c>
      <c r="J12" s="375">
        <v>71.878</v>
      </c>
      <c r="K12" s="375">
        <v>70.801</v>
      </c>
      <c r="L12" s="375">
        <v>69.973</v>
      </c>
      <c r="M12" s="375">
        <v>73.897</v>
      </c>
      <c r="N12" s="375">
        <v>75.636</v>
      </c>
      <c r="O12" s="129">
        <f t="shared" si="0"/>
        <v>2.3532755050949206</v>
      </c>
      <c r="S12" s="3"/>
      <c r="T12" s="3"/>
      <c r="U12" s="3"/>
      <c r="V12" s="3"/>
      <c r="W12" s="3"/>
      <c r="X12" s="3"/>
      <c r="Y12" s="3"/>
      <c r="Z12" s="3"/>
      <c r="AA12" s="3"/>
    </row>
    <row r="13" spans="1:27" ht="12.75" customHeight="1">
      <c r="A13" s="25"/>
      <c r="B13" s="583">
        <v>6</v>
      </c>
      <c r="C13" s="162"/>
      <c r="D13" s="530" t="s">
        <v>508</v>
      </c>
      <c r="E13" s="130" t="s">
        <v>277</v>
      </c>
      <c r="F13" s="532">
        <v>42.044</v>
      </c>
      <c r="G13" s="532">
        <v>48.073</v>
      </c>
      <c r="H13" s="532">
        <v>48.46</v>
      </c>
      <c r="I13" s="532">
        <v>40.757</v>
      </c>
      <c r="J13" s="532">
        <v>49.909</v>
      </c>
      <c r="K13" s="532">
        <v>47.133</v>
      </c>
      <c r="L13" s="532">
        <v>56.794</v>
      </c>
      <c r="M13" s="532">
        <v>62.516</v>
      </c>
      <c r="N13" s="532">
        <v>74.366</v>
      </c>
      <c r="O13" s="163">
        <f t="shared" si="0"/>
        <v>18.955147482244538</v>
      </c>
      <c r="S13" s="3"/>
      <c r="T13" s="3"/>
      <c r="U13" s="3"/>
      <c r="V13" s="3"/>
      <c r="W13" s="3"/>
      <c r="X13" s="3"/>
      <c r="Y13" s="3"/>
      <c r="Z13" s="3"/>
      <c r="AA13" s="3"/>
    </row>
    <row r="14" spans="1:27" ht="12.75" customHeight="1">
      <c r="A14" s="25"/>
      <c r="B14" s="583">
        <v>7</v>
      </c>
      <c r="C14" s="52"/>
      <c r="D14" s="531" t="s">
        <v>373</v>
      </c>
      <c r="E14" s="161" t="s">
        <v>278</v>
      </c>
      <c r="F14" s="375">
        <v>52.501</v>
      </c>
      <c r="G14" s="375">
        <v>54.831</v>
      </c>
      <c r="H14" s="375">
        <v>55.731</v>
      </c>
      <c r="I14" s="375">
        <v>55.931</v>
      </c>
      <c r="J14" s="375">
        <v>57.616</v>
      </c>
      <c r="K14" s="375">
        <v>60.686</v>
      </c>
      <c r="L14" s="375">
        <v>64.033</v>
      </c>
      <c r="M14" s="375">
        <v>66.279</v>
      </c>
      <c r="N14" s="375">
        <v>65.267</v>
      </c>
      <c r="O14" s="129">
        <f t="shared" si="0"/>
        <v>-1.526878800223297</v>
      </c>
      <c r="S14" s="3"/>
      <c r="T14" s="3"/>
      <c r="U14" s="3"/>
      <c r="V14" s="3"/>
      <c r="W14" s="3"/>
      <c r="X14" s="3"/>
      <c r="Y14" s="3"/>
      <c r="Z14" s="3"/>
      <c r="AA14" s="3"/>
    </row>
    <row r="15" spans="1:27" ht="12.75" customHeight="1">
      <c r="A15" s="25"/>
      <c r="B15" s="583">
        <v>8</v>
      </c>
      <c r="C15" s="162"/>
      <c r="D15" s="530" t="s">
        <v>179</v>
      </c>
      <c r="E15" s="130" t="s">
        <v>281</v>
      </c>
      <c r="F15" s="532"/>
      <c r="G15" s="532">
        <v>41.134</v>
      </c>
      <c r="H15" s="532">
        <v>42.242</v>
      </c>
      <c r="I15" s="532">
        <v>48.264</v>
      </c>
      <c r="J15" s="532">
        <v>52.637</v>
      </c>
      <c r="K15" s="532">
        <v>55.184</v>
      </c>
      <c r="L15" s="532">
        <v>60.023</v>
      </c>
      <c r="M15" s="532">
        <v>62.128</v>
      </c>
      <c r="N15" s="532">
        <v>61.869</v>
      </c>
      <c r="O15" s="163">
        <f t="shared" si="0"/>
        <v>-0.4168812773628683</v>
      </c>
      <c r="S15" s="3"/>
      <c r="T15" s="3"/>
      <c r="U15" s="3"/>
      <c r="V15" s="3"/>
      <c r="W15" s="3"/>
      <c r="X15" s="3"/>
      <c r="Y15" s="3"/>
      <c r="Z15" s="3"/>
      <c r="AA15" s="3"/>
    </row>
    <row r="16" spans="1:27" ht="12.75" customHeight="1">
      <c r="A16" s="25"/>
      <c r="B16" s="583">
        <v>9</v>
      </c>
      <c r="C16" s="52"/>
      <c r="D16" s="531" t="s">
        <v>193</v>
      </c>
      <c r="E16" s="161" t="s">
        <v>278</v>
      </c>
      <c r="F16" s="375">
        <v>47.892</v>
      </c>
      <c r="G16" s="375">
        <v>50.654</v>
      </c>
      <c r="H16" s="375">
        <v>51.185</v>
      </c>
      <c r="I16" s="375">
        <v>51.028</v>
      </c>
      <c r="J16" s="375">
        <v>53.289</v>
      </c>
      <c r="K16" s="375">
        <v>53.843</v>
      </c>
      <c r="L16" s="375">
        <v>51.911</v>
      </c>
      <c r="M16" s="375">
        <v>52.739</v>
      </c>
      <c r="N16" s="375">
        <v>52.965</v>
      </c>
      <c r="O16" s="129">
        <f t="shared" si="0"/>
        <v>0.4285253797000399</v>
      </c>
      <c r="S16" s="3"/>
      <c r="T16" s="3"/>
      <c r="U16" s="3"/>
      <c r="V16" s="3"/>
      <c r="W16" s="3"/>
      <c r="X16" s="3"/>
      <c r="Y16" s="3"/>
      <c r="Z16" s="3"/>
      <c r="AA16" s="3"/>
    </row>
    <row r="17" spans="1:27" ht="12.75" customHeight="1">
      <c r="A17" s="25"/>
      <c r="B17" s="583">
        <v>10</v>
      </c>
      <c r="C17" s="162"/>
      <c r="D17" s="530" t="s">
        <v>318</v>
      </c>
      <c r="E17" s="130" t="s">
        <v>282</v>
      </c>
      <c r="F17" s="532">
        <v>44.318</v>
      </c>
      <c r="G17" s="532">
        <v>41.914</v>
      </c>
      <c r="H17" s="532">
        <v>44.301</v>
      </c>
      <c r="I17" s="532">
        <v>45.791</v>
      </c>
      <c r="J17" s="532">
        <v>46.448</v>
      </c>
      <c r="K17" s="532">
        <v>48.503</v>
      </c>
      <c r="L17" s="532">
        <v>50.386</v>
      </c>
      <c r="M17" s="532">
        <v>50.244</v>
      </c>
      <c r="N17" s="532">
        <v>50.464</v>
      </c>
      <c r="O17" s="163">
        <f t="shared" si="0"/>
        <v>0.4378632274500305</v>
      </c>
      <c r="S17" s="3"/>
      <c r="T17" s="3"/>
      <c r="U17" s="3"/>
      <c r="V17" s="3"/>
      <c r="W17" s="3"/>
      <c r="X17" s="3"/>
      <c r="Y17" s="3"/>
      <c r="Z17" s="3"/>
      <c r="AA17" s="3"/>
    </row>
    <row r="18" spans="1:27" ht="12.75" customHeight="1">
      <c r="A18" s="25"/>
      <c r="B18" s="583">
        <v>11</v>
      </c>
      <c r="C18" s="52"/>
      <c r="D18" s="531" t="s">
        <v>204</v>
      </c>
      <c r="E18" s="161" t="s">
        <v>281</v>
      </c>
      <c r="F18" s="375">
        <v>21.958</v>
      </c>
      <c r="G18" s="375">
        <v>24.768</v>
      </c>
      <c r="H18" s="375">
        <v>28.481</v>
      </c>
      <c r="I18" s="375">
        <v>30.385</v>
      </c>
      <c r="J18" s="375">
        <v>32.304</v>
      </c>
      <c r="K18" s="375">
        <v>34.99</v>
      </c>
      <c r="L18" s="375">
        <v>40.742</v>
      </c>
      <c r="M18" s="375">
        <v>45.935</v>
      </c>
      <c r="N18" s="375">
        <v>50.182</v>
      </c>
      <c r="O18" s="129">
        <f t="shared" si="0"/>
        <v>9.245673233917495</v>
      </c>
      <c r="S18" s="3"/>
      <c r="T18" s="3"/>
      <c r="U18" s="3"/>
      <c r="V18" s="3"/>
      <c r="W18" s="3"/>
      <c r="X18" s="3"/>
      <c r="Y18" s="3"/>
      <c r="Z18" s="3"/>
      <c r="AA18" s="3"/>
    </row>
    <row r="19" spans="1:27" ht="12.75" customHeight="1">
      <c r="A19" s="25"/>
      <c r="B19" s="583">
        <v>12</v>
      </c>
      <c r="C19" s="162"/>
      <c r="D19" s="530" t="s">
        <v>196</v>
      </c>
      <c r="E19" s="130" t="s">
        <v>284</v>
      </c>
      <c r="F19" s="532">
        <v>33.117</v>
      </c>
      <c r="G19" s="532">
        <v>33.625</v>
      </c>
      <c r="H19" s="532">
        <v>32.462</v>
      </c>
      <c r="I19" s="532">
        <v>35.305</v>
      </c>
      <c r="J19" s="532">
        <v>39.368</v>
      </c>
      <c r="K19" s="532">
        <v>47.869</v>
      </c>
      <c r="L19" s="532">
        <v>50.871</v>
      </c>
      <c r="M19" s="532">
        <v>49.24</v>
      </c>
      <c r="N19" s="532">
        <v>49.522</v>
      </c>
      <c r="O19" s="163">
        <f t="shared" si="0"/>
        <v>0.5727051177904174</v>
      </c>
      <c r="S19" s="3"/>
      <c r="T19" s="3"/>
      <c r="U19" s="3"/>
      <c r="V19" s="3"/>
      <c r="W19" s="3"/>
      <c r="X19" s="3"/>
      <c r="Y19" s="3"/>
      <c r="Z19" s="3"/>
      <c r="AA19" s="3"/>
    </row>
    <row r="20" spans="1:27" ht="12.75" customHeight="1">
      <c r="A20" s="25"/>
      <c r="B20" s="583">
        <v>13</v>
      </c>
      <c r="C20" s="52"/>
      <c r="D20" s="531" t="s">
        <v>378</v>
      </c>
      <c r="E20" s="161" t="s">
        <v>280</v>
      </c>
      <c r="F20" s="375">
        <v>24.835</v>
      </c>
      <c r="G20" s="375">
        <v>26.512</v>
      </c>
      <c r="H20" s="375">
        <v>27.404</v>
      </c>
      <c r="I20" s="375">
        <v>28.82</v>
      </c>
      <c r="J20" s="375">
        <v>31.757</v>
      </c>
      <c r="K20" s="375">
        <v>33.728</v>
      </c>
      <c r="L20" s="375">
        <v>40.35</v>
      </c>
      <c r="M20" s="375">
        <v>43.618</v>
      </c>
      <c r="N20" s="375">
        <v>48.956</v>
      </c>
      <c r="O20" s="129">
        <f t="shared" si="0"/>
        <v>12.238066853134022</v>
      </c>
      <c r="S20" s="3"/>
      <c r="T20" s="3"/>
      <c r="U20" s="3"/>
      <c r="V20" s="3"/>
      <c r="W20" s="3"/>
      <c r="X20" s="3"/>
      <c r="Y20" s="3"/>
      <c r="Z20" s="3"/>
      <c r="AA20" s="3"/>
    </row>
    <row r="21" spans="1:27" ht="12.75" customHeight="1">
      <c r="A21" s="25"/>
      <c r="B21" s="583">
        <v>14</v>
      </c>
      <c r="C21" s="162"/>
      <c r="D21" s="530" t="s">
        <v>203</v>
      </c>
      <c r="E21" s="130" t="s">
        <v>284</v>
      </c>
      <c r="F21" s="532">
        <v>43.797</v>
      </c>
      <c r="G21" s="532">
        <v>43.134</v>
      </c>
      <c r="H21" s="532">
        <v>44.408</v>
      </c>
      <c r="I21" s="532">
        <v>46.949</v>
      </c>
      <c r="J21" s="532">
        <v>45.88</v>
      </c>
      <c r="K21" s="532">
        <v>42.64</v>
      </c>
      <c r="L21" s="532">
        <v>44.425</v>
      </c>
      <c r="M21" s="532">
        <v>48.358</v>
      </c>
      <c r="N21" s="532">
        <v>46.469</v>
      </c>
      <c r="O21" s="163">
        <f t="shared" si="0"/>
        <v>-3.9062823110963985</v>
      </c>
      <c r="S21" s="3"/>
      <c r="T21" s="3"/>
      <c r="U21" s="3"/>
      <c r="V21" s="3"/>
      <c r="W21" s="3"/>
      <c r="X21" s="3"/>
      <c r="Y21" s="3"/>
      <c r="Z21" s="3"/>
      <c r="AA21" s="3"/>
    </row>
    <row r="22" spans="1:27" ht="12.75" customHeight="1">
      <c r="A22" s="55"/>
      <c r="B22" s="583">
        <v>15</v>
      </c>
      <c r="C22" s="52"/>
      <c r="D22" s="531" t="s">
        <v>24</v>
      </c>
      <c r="E22" s="161" t="s">
        <v>271</v>
      </c>
      <c r="F22" s="375"/>
      <c r="G22" s="375">
        <v>25.119</v>
      </c>
      <c r="H22" s="375">
        <v>28.478</v>
      </c>
      <c r="I22" s="375">
        <v>32.163</v>
      </c>
      <c r="J22" s="375">
        <v>37.652</v>
      </c>
      <c r="K22" s="375">
        <v>44.377</v>
      </c>
      <c r="L22" s="375">
        <v>42.888</v>
      </c>
      <c r="M22" s="375">
        <v>44.916</v>
      </c>
      <c r="N22" s="375">
        <v>45.75</v>
      </c>
      <c r="O22" s="129">
        <f t="shared" si="0"/>
        <v>1.8567993588030962</v>
      </c>
      <c r="S22" s="3"/>
      <c r="T22" s="3"/>
      <c r="U22" s="3"/>
      <c r="V22" s="3"/>
      <c r="W22" s="3"/>
      <c r="X22" s="3"/>
      <c r="Y22" s="3"/>
      <c r="Z22" s="3"/>
      <c r="AA22" s="3"/>
    </row>
    <row r="23" spans="1:27" ht="12.75" customHeight="1">
      <c r="A23" s="25"/>
      <c r="B23" s="583">
        <v>16</v>
      </c>
      <c r="C23" s="162"/>
      <c r="D23" s="530" t="s">
        <v>374</v>
      </c>
      <c r="E23" s="130" t="s">
        <v>278</v>
      </c>
      <c r="F23" s="532">
        <v>51.472</v>
      </c>
      <c r="G23" s="532">
        <v>50.842</v>
      </c>
      <c r="H23" s="532">
        <v>50.447</v>
      </c>
      <c r="I23" s="532">
        <v>53.842</v>
      </c>
      <c r="J23" s="532">
        <v>53.819</v>
      </c>
      <c r="K23" s="532">
        <v>55.79</v>
      </c>
      <c r="L23" s="532">
        <v>53.348</v>
      </c>
      <c r="M23" s="532">
        <v>49.779</v>
      </c>
      <c r="N23" s="532">
        <v>45.436</v>
      </c>
      <c r="O23" s="163">
        <f t="shared" si="0"/>
        <v>-8.724562566544137</v>
      </c>
      <c r="S23" s="3"/>
      <c r="T23" s="3"/>
      <c r="U23" s="3"/>
      <c r="V23" s="3"/>
      <c r="W23" s="3"/>
      <c r="X23" s="3"/>
      <c r="Y23" s="3"/>
      <c r="Z23" s="3"/>
      <c r="AA23" s="3"/>
    </row>
    <row r="24" spans="1:27" ht="12.75" customHeight="1">
      <c r="A24" s="25"/>
      <c r="B24" s="583">
        <v>17</v>
      </c>
      <c r="C24" s="52"/>
      <c r="D24" s="531" t="s">
        <v>21</v>
      </c>
      <c r="E24" s="161" t="s">
        <v>289</v>
      </c>
      <c r="F24" s="375">
        <v>33.261</v>
      </c>
      <c r="G24" s="375">
        <v>32.965</v>
      </c>
      <c r="H24" s="375">
        <v>32.294</v>
      </c>
      <c r="I24" s="375">
        <v>32.356</v>
      </c>
      <c r="J24" s="375">
        <v>36.404</v>
      </c>
      <c r="K24" s="375">
        <v>36.479</v>
      </c>
      <c r="L24" s="375">
        <v>39.912</v>
      </c>
      <c r="M24" s="375">
        <v>40.353</v>
      </c>
      <c r="N24" s="375">
        <v>42.331</v>
      </c>
      <c r="O24" s="129">
        <f t="shared" si="0"/>
        <v>4.901742125740349</v>
      </c>
      <c r="S24" s="3"/>
      <c r="T24" s="3"/>
      <c r="U24" s="3"/>
      <c r="V24" s="3"/>
      <c r="W24" s="3"/>
      <c r="X24" s="3"/>
      <c r="Y24" s="3"/>
      <c r="Z24" s="3"/>
      <c r="AA24" s="3"/>
    </row>
    <row r="25" spans="1:27" ht="12.75" customHeight="1">
      <c r="A25" s="25"/>
      <c r="B25" s="583">
        <v>18</v>
      </c>
      <c r="C25" s="162"/>
      <c r="D25" s="530" t="s">
        <v>511</v>
      </c>
      <c r="E25" s="130" t="s">
        <v>281</v>
      </c>
      <c r="F25" s="532">
        <v>25.787</v>
      </c>
      <c r="G25" s="532">
        <v>27.327</v>
      </c>
      <c r="H25" s="532">
        <v>25.042</v>
      </c>
      <c r="I25" s="532">
        <v>29.933</v>
      </c>
      <c r="J25" s="532">
        <v>36.321</v>
      </c>
      <c r="K25" s="532">
        <v>37.061</v>
      </c>
      <c r="L25" s="532">
        <v>38.267</v>
      </c>
      <c r="M25" s="532">
        <v>41.04</v>
      </c>
      <c r="N25" s="532">
        <v>41.516</v>
      </c>
      <c r="O25" s="163">
        <f t="shared" si="0"/>
        <v>1.1598440545808941</v>
      </c>
      <c r="S25" s="3"/>
      <c r="T25" s="3"/>
      <c r="U25" s="3"/>
      <c r="V25" s="3"/>
      <c r="W25" s="3"/>
      <c r="X25" s="3"/>
      <c r="Y25" s="3"/>
      <c r="Z25" s="3"/>
      <c r="AA25" s="3"/>
    </row>
    <row r="26" spans="1:27" ht="12.75" customHeight="1">
      <c r="A26" s="25"/>
      <c r="B26" s="583">
        <v>19</v>
      </c>
      <c r="C26" s="52"/>
      <c r="D26" s="531" t="s">
        <v>197</v>
      </c>
      <c r="E26" s="161" t="s">
        <v>278</v>
      </c>
      <c r="F26" s="375">
        <v>34.773</v>
      </c>
      <c r="G26" s="375">
        <v>35.689</v>
      </c>
      <c r="H26" s="375">
        <v>34.156</v>
      </c>
      <c r="I26" s="375">
        <v>35.773</v>
      </c>
      <c r="J26" s="375">
        <v>38.431</v>
      </c>
      <c r="K26" s="375">
        <v>39.947</v>
      </c>
      <c r="L26" s="375">
        <v>40.556</v>
      </c>
      <c r="M26" s="375">
        <v>43.815</v>
      </c>
      <c r="N26" s="375">
        <v>40.974</v>
      </c>
      <c r="O26" s="129">
        <f t="shared" si="0"/>
        <v>-6.484080794248548</v>
      </c>
      <c r="S26" s="3"/>
      <c r="T26" s="3"/>
      <c r="U26" s="3"/>
      <c r="V26" s="3"/>
      <c r="W26" s="3"/>
      <c r="X26" s="3"/>
      <c r="Y26" s="3"/>
      <c r="Z26" s="3"/>
      <c r="AA26" s="3"/>
    </row>
    <row r="27" spans="1:27" ht="12.75" customHeight="1">
      <c r="A27" s="25"/>
      <c r="B27" s="583">
        <v>20</v>
      </c>
      <c r="C27" s="162"/>
      <c r="D27" s="530" t="s">
        <v>195</v>
      </c>
      <c r="E27" s="130" t="s">
        <v>280</v>
      </c>
      <c r="F27" s="532">
        <v>43.402</v>
      </c>
      <c r="G27" s="532">
        <v>40.85</v>
      </c>
      <c r="H27" s="532">
        <v>38.798</v>
      </c>
      <c r="I27" s="532">
        <v>39.427</v>
      </c>
      <c r="J27" s="532">
        <v>44.956</v>
      </c>
      <c r="K27" s="532">
        <v>45.977</v>
      </c>
      <c r="L27" s="532">
        <v>43.106</v>
      </c>
      <c r="M27" s="532">
        <v>42.643</v>
      </c>
      <c r="N27" s="532">
        <v>40.556</v>
      </c>
      <c r="O27" s="163">
        <f t="shared" si="0"/>
        <v>-4.894120957718739</v>
      </c>
      <c r="S27" s="3"/>
      <c r="T27" s="3"/>
      <c r="U27" s="3"/>
      <c r="V27" s="3"/>
      <c r="W27" s="3"/>
      <c r="X27" s="3"/>
      <c r="Y27" s="3"/>
      <c r="Z27" s="3"/>
      <c r="AA27" s="3"/>
    </row>
    <row r="28" spans="1:27" ht="12.75" customHeight="1">
      <c r="A28" s="25"/>
      <c r="B28" s="583">
        <v>21</v>
      </c>
      <c r="C28" s="52"/>
      <c r="D28" s="531" t="s">
        <v>375</v>
      </c>
      <c r="E28" s="161" t="s">
        <v>278</v>
      </c>
      <c r="F28" s="375">
        <v>41.143</v>
      </c>
      <c r="G28" s="375">
        <v>41.607</v>
      </c>
      <c r="H28" s="375">
        <v>42.202</v>
      </c>
      <c r="I28" s="375">
        <v>38.752</v>
      </c>
      <c r="J28" s="375">
        <v>34.892</v>
      </c>
      <c r="K28" s="375">
        <v>34.218</v>
      </c>
      <c r="L28" s="375">
        <v>31.556</v>
      </c>
      <c r="M28" s="375">
        <v>36.681</v>
      </c>
      <c r="N28" s="375">
        <v>39.054</v>
      </c>
      <c r="O28" s="129">
        <f t="shared" si="0"/>
        <v>6.469289277827772</v>
      </c>
      <c r="S28" s="3"/>
      <c r="T28" s="3"/>
      <c r="U28" s="3"/>
      <c r="V28" s="3"/>
      <c r="W28" s="3"/>
      <c r="X28" s="3"/>
      <c r="Y28" s="3"/>
      <c r="Z28" s="3"/>
      <c r="AA28" s="3"/>
    </row>
    <row r="29" spans="1:27" ht="12.75" customHeight="1">
      <c r="A29" s="25"/>
      <c r="B29" s="583">
        <v>22</v>
      </c>
      <c r="C29" s="162"/>
      <c r="D29" s="530" t="s">
        <v>194</v>
      </c>
      <c r="E29" s="130" t="s">
        <v>284</v>
      </c>
      <c r="F29" s="532">
        <v>44.015</v>
      </c>
      <c r="G29" s="532">
        <v>44.712</v>
      </c>
      <c r="H29" s="532">
        <v>43.717</v>
      </c>
      <c r="I29" s="532">
        <v>41.566</v>
      </c>
      <c r="J29" s="532">
        <v>41.516</v>
      </c>
      <c r="K29" s="532">
        <v>43.355</v>
      </c>
      <c r="L29" s="532">
        <v>44.644</v>
      </c>
      <c r="M29" s="532">
        <v>39.833</v>
      </c>
      <c r="N29" s="532">
        <v>37.195</v>
      </c>
      <c r="O29" s="163">
        <f t="shared" si="0"/>
        <v>-6.622649561921012</v>
      </c>
      <c r="S29" s="3"/>
      <c r="T29" s="3"/>
      <c r="U29" s="3"/>
      <c r="V29" s="3"/>
      <c r="W29" s="3"/>
      <c r="X29" s="3"/>
      <c r="Y29" s="3"/>
      <c r="Z29" s="3"/>
      <c r="AA29" s="3"/>
    </row>
    <row r="30" spans="1:27" ht="12.75" customHeight="1">
      <c r="A30" s="25"/>
      <c r="B30" s="583">
        <v>23</v>
      </c>
      <c r="C30" s="52"/>
      <c r="D30" s="531" t="s">
        <v>208</v>
      </c>
      <c r="E30" s="161" t="s">
        <v>281</v>
      </c>
      <c r="F30" s="375">
        <v>26.623</v>
      </c>
      <c r="G30" s="375">
        <v>25.721</v>
      </c>
      <c r="H30" s="375">
        <v>24.696</v>
      </c>
      <c r="I30" s="375">
        <v>27.475</v>
      </c>
      <c r="J30" s="375">
        <v>31.635</v>
      </c>
      <c r="K30" s="375">
        <v>32.219</v>
      </c>
      <c r="L30" s="375">
        <v>36.118</v>
      </c>
      <c r="M30" s="375">
        <v>37.313</v>
      </c>
      <c r="N30" s="375">
        <v>36.862</v>
      </c>
      <c r="O30" s="129">
        <f t="shared" si="0"/>
        <v>-1.2086940208506425</v>
      </c>
      <c r="S30" s="3"/>
      <c r="T30" s="3"/>
      <c r="U30" s="3"/>
      <c r="V30" s="3"/>
      <c r="W30" s="3"/>
      <c r="X30" s="3"/>
      <c r="Y30" s="3"/>
      <c r="Z30" s="3"/>
      <c r="AA30" s="3"/>
    </row>
    <row r="31" spans="1:27" ht="12.75" customHeight="1">
      <c r="A31" s="25"/>
      <c r="B31" s="583">
        <v>24</v>
      </c>
      <c r="C31" s="162"/>
      <c r="D31" s="530" t="s">
        <v>205</v>
      </c>
      <c r="E31" s="130" t="s">
        <v>278</v>
      </c>
      <c r="F31" s="532">
        <v>33.768</v>
      </c>
      <c r="G31" s="532">
        <v>33.792</v>
      </c>
      <c r="H31" s="532">
        <v>34.543</v>
      </c>
      <c r="I31" s="532">
        <v>32.737</v>
      </c>
      <c r="J31" s="532">
        <v>38.452</v>
      </c>
      <c r="K31" s="532">
        <v>37.547</v>
      </c>
      <c r="L31" s="532">
        <v>34.307</v>
      </c>
      <c r="M31" s="532">
        <v>35.496</v>
      </c>
      <c r="N31" s="532">
        <v>35.875</v>
      </c>
      <c r="O31" s="163">
        <f t="shared" si="0"/>
        <v>1.0677259409510809</v>
      </c>
      <c r="S31" s="3"/>
      <c r="T31" s="3"/>
      <c r="U31" s="3"/>
      <c r="V31" s="3"/>
      <c r="W31" s="3"/>
      <c r="X31" s="3"/>
      <c r="Y31" s="3"/>
      <c r="Z31" s="3"/>
      <c r="AA31" s="3"/>
    </row>
    <row r="32" spans="1:27" ht="12.75" customHeight="1">
      <c r="A32" s="25"/>
      <c r="B32" s="583">
        <v>25</v>
      </c>
      <c r="C32" s="52"/>
      <c r="D32" s="531" t="s">
        <v>206</v>
      </c>
      <c r="E32" s="161" t="s">
        <v>279</v>
      </c>
      <c r="F32" s="375">
        <v>32.66</v>
      </c>
      <c r="G32" s="375">
        <v>28.921</v>
      </c>
      <c r="H32" s="375">
        <v>29.419</v>
      </c>
      <c r="I32" s="375">
        <v>25.051</v>
      </c>
      <c r="J32" s="375">
        <v>24.893</v>
      </c>
      <c r="K32" s="375">
        <v>28.442</v>
      </c>
      <c r="L32" s="375">
        <v>32.763</v>
      </c>
      <c r="M32" s="375">
        <v>34.843</v>
      </c>
      <c r="N32" s="375">
        <v>34.768</v>
      </c>
      <c r="O32" s="129">
        <f t="shared" si="0"/>
        <v>-0.2152512699824971</v>
      </c>
      <c r="S32" s="3"/>
      <c r="T32" s="3"/>
      <c r="U32" s="3"/>
      <c r="V32" s="3"/>
      <c r="W32" s="3"/>
      <c r="X32" s="3"/>
      <c r="Y32" s="3"/>
      <c r="Z32" s="3"/>
      <c r="AA32" s="3"/>
    </row>
    <row r="33" spans="1:27" ht="12.75" customHeight="1">
      <c r="A33" s="25"/>
      <c r="B33" s="583">
        <v>26</v>
      </c>
      <c r="C33" s="162"/>
      <c r="D33" s="530" t="s">
        <v>376</v>
      </c>
      <c r="E33" s="130" t="s">
        <v>282</v>
      </c>
      <c r="F33" s="532">
        <v>31.263</v>
      </c>
      <c r="G33" s="532">
        <v>29.775</v>
      </c>
      <c r="H33" s="532">
        <v>31.105</v>
      </c>
      <c r="I33" s="532">
        <v>30.298</v>
      </c>
      <c r="J33" s="532">
        <v>32.008</v>
      </c>
      <c r="K33" s="532">
        <v>34.043</v>
      </c>
      <c r="L33" s="532">
        <v>33.87</v>
      </c>
      <c r="M33" s="532">
        <v>33.299</v>
      </c>
      <c r="N33" s="532">
        <v>32.918</v>
      </c>
      <c r="O33" s="163">
        <f t="shared" si="0"/>
        <v>-1.1441785038589725</v>
      </c>
      <c r="S33" s="3"/>
      <c r="T33" s="3"/>
      <c r="U33" s="3"/>
      <c r="V33" s="3"/>
      <c r="W33" s="3"/>
      <c r="X33" s="3"/>
      <c r="Y33" s="3"/>
      <c r="Z33" s="3"/>
      <c r="AA33" s="3"/>
    </row>
    <row r="34" spans="1:27" ht="12.75" customHeight="1">
      <c r="A34" s="25"/>
      <c r="B34" s="583">
        <v>27</v>
      </c>
      <c r="C34" s="52"/>
      <c r="D34" s="531" t="s">
        <v>207</v>
      </c>
      <c r="E34" s="161" t="s">
        <v>281</v>
      </c>
      <c r="F34" s="375">
        <v>27.175</v>
      </c>
      <c r="G34" s="375">
        <v>26.495</v>
      </c>
      <c r="H34" s="375">
        <v>29.232</v>
      </c>
      <c r="I34" s="375">
        <v>28.642</v>
      </c>
      <c r="J34" s="375">
        <v>29.61</v>
      </c>
      <c r="K34" s="375">
        <v>30.967</v>
      </c>
      <c r="L34" s="375">
        <v>31.189</v>
      </c>
      <c r="M34" s="375">
        <v>35.802</v>
      </c>
      <c r="N34" s="375">
        <v>32.835</v>
      </c>
      <c r="O34" s="129">
        <f t="shared" si="0"/>
        <v>-8.287246522540636</v>
      </c>
      <c r="S34" s="3"/>
      <c r="T34" s="3"/>
      <c r="U34" s="3"/>
      <c r="V34" s="3"/>
      <c r="W34" s="3"/>
      <c r="X34" s="3"/>
      <c r="Y34" s="3"/>
      <c r="Z34" s="3"/>
      <c r="AA34" s="3"/>
    </row>
    <row r="35" spans="1:27" ht="12.75" customHeight="1">
      <c r="A35" s="25"/>
      <c r="B35" s="583">
        <v>28</v>
      </c>
      <c r="C35" s="162"/>
      <c r="D35" s="530" t="s">
        <v>377</v>
      </c>
      <c r="E35" s="130" t="s">
        <v>278</v>
      </c>
      <c r="F35" s="532">
        <v>30.421</v>
      </c>
      <c r="G35" s="532">
        <v>30.288</v>
      </c>
      <c r="H35" s="532">
        <v>30.413</v>
      </c>
      <c r="I35" s="532">
        <v>31.684</v>
      </c>
      <c r="J35" s="532">
        <v>32.233</v>
      </c>
      <c r="K35" s="532">
        <v>33.775</v>
      </c>
      <c r="L35" s="532">
        <v>33.55</v>
      </c>
      <c r="M35" s="532">
        <v>32.258</v>
      </c>
      <c r="N35" s="532">
        <v>32.204</v>
      </c>
      <c r="O35" s="163">
        <f t="shared" si="0"/>
        <v>-0.1674003348006714</v>
      </c>
      <c r="S35" s="3"/>
      <c r="T35" s="3"/>
      <c r="U35" s="3"/>
      <c r="V35" s="3"/>
      <c r="W35" s="3"/>
      <c r="X35" s="3"/>
      <c r="Y35" s="3"/>
      <c r="Z35" s="3"/>
      <c r="AA35" s="3"/>
    </row>
    <row r="36" spans="1:27" ht="12.75" customHeight="1">
      <c r="A36" s="25"/>
      <c r="B36" s="583">
        <v>29</v>
      </c>
      <c r="C36" s="52"/>
      <c r="D36" s="531" t="s">
        <v>210</v>
      </c>
      <c r="E36" s="161" t="s">
        <v>284</v>
      </c>
      <c r="F36" s="375">
        <v>22.492</v>
      </c>
      <c r="G36" s="375">
        <v>22.876</v>
      </c>
      <c r="H36" s="375">
        <v>23.659</v>
      </c>
      <c r="I36" s="375">
        <v>24.839</v>
      </c>
      <c r="J36" s="375">
        <v>25.406</v>
      </c>
      <c r="K36" s="375">
        <v>24.253</v>
      </c>
      <c r="L36" s="375">
        <v>27.639</v>
      </c>
      <c r="M36" s="375">
        <v>27.008</v>
      </c>
      <c r="N36" s="375">
        <v>30.075</v>
      </c>
      <c r="O36" s="129">
        <f t="shared" si="0"/>
        <v>11.355894549763024</v>
      </c>
      <c r="S36" s="3"/>
      <c r="T36" s="3"/>
      <c r="U36" s="3"/>
      <c r="V36" s="3"/>
      <c r="W36" s="3"/>
      <c r="X36" s="3"/>
      <c r="Y36" s="3"/>
      <c r="Z36" s="3"/>
      <c r="AA36" s="3"/>
    </row>
    <row r="37" spans="1:27" ht="12.75" customHeight="1">
      <c r="A37" s="25"/>
      <c r="B37" s="583">
        <v>30</v>
      </c>
      <c r="C37" s="162"/>
      <c r="D37" s="530" t="s">
        <v>251</v>
      </c>
      <c r="E37" s="130" t="s">
        <v>284</v>
      </c>
      <c r="F37" s="532">
        <v>26.293</v>
      </c>
      <c r="G37" s="532">
        <v>25.974</v>
      </c>
      <c r="H37" s="532">
        <v>27.248</v>
      </c>
      <c r="I37" s="532">
        <v>28.22</v>
      </c>
      <c r="J37" s="532">
        <v>28.883</v>
      </c>
      <c r="K37" s="532">
        <v>30.547</v>
      </c>
      <c r="L37" s="532">
        <v>32.01</v>
      </c>
      <c r="M37" s="532">
        <v>32.042</v>
      </c>
      <c r="N37" s="532">
        <v>29.92</v>
      </c>
      <c r="O37" s="163">
        <f t="shared" si="0"/>
        <v>-6.622557892765746</v>
      </c>
      <c r="S37" s="3"/>
      <c r="T37" s="3"/>
      <c r="U37" s="3"/>
      <c r="V37" s="3"/>
      <c r="W37" s="3"/>
      <c r="X37" s="3"/>
      <c r="Y37" s="3"/>
      <c r="Z37" s="3"/>
      <c r="AA37" s="3"/>
    </row>
    <row r="38" spans="1:27" ht="12.75" customHeight="1">
      <c r="A38" s="55"/>
      <c r="B38" s="583">
        <v>31</v>
      </c>
      <c r="C38" s="52"/>
      <c r="D38" s="531" t="s">
        <v>516</v>
      </c>
      <c r="E38" s="161" t="s">
        <v>265</v>
      </c>
      <c r="F38" s="375">
        <v>0</v>
      </c>
      <c r="G38" s="375">
        <v>32.063</v>
      </c>
      <c r="H38" s="375">
        <v>36.48</v>
      </c>
      <c r="I38" s="375">
        <v>36.984</v>
      </c>
      <c r="J38" s="375">
        <v>37.116</v>
      </c>
      <c r="K38" s="375">
        <v>38.816</v>
      </c>
      <c r="L38" s="375">
        <v>41.243</v>
      </c>
      <c r="M38" s="375">
        <v>35.865</v>
      </c>
      <c r="N38" s="375">
        <v>28.966</v>
      </c>
      <c r="O38" s="129">
        <f t="shared" si="0"/>
        <v>-19.236023978809424</v>
      </c>
      <c r="S38" s="3"/>
      <c r="T38" s="3"/>
      <c r="U38" s="3"/>
      <c r="V38" s="3"/>
      <c r="W38" s="3"/>
      <c r="X38" s="3"/>
      <c r="Y38" s="3"/>
      <c r="Z38" s="3"/>
      <c r="AA38" s="3"/>
    </row>
    <row r="39" spans="1:27" ht="12.75" customHeight="1">
      <c r="A39" s="25"/>
      <c r="B39" s="583">
        <v>32</v>
      </c>
      <c r="C39" s="162"/>
      <c r="D39" s="530" t="s">
        <v>317</v>
      </c>
      <c r="E39" s="130" t="s">
        <v>284</v>
      </c>
      <c r="F39" s="532">
        <v>19.785</v>
      </c>
      <c r="G39" s="532">
        <v>20.818</v>
      </c>
      <c r="H39" s="532">
        <v>22.374</v>
      </c>
      <c r="I39" s="532">
        <v>22.436</v>
      </c>
      <c r="J39" s="532">
        <v>21.24</v>
      </c>
      <c r="K39" s="532">
        <v>24.048</v>
      </c>
      <c r="L39" s="532">
        <v>24.55</v>
      </c>
      <c r="M39" s="532">
        <v>29.798</v>
      </c>
      <c r="N39" s="532">
        <v>28.667</v>
      </c>
      <c r="O39" s="163">
        <f t="shared" si="0"/>
        <v>-3.795556748775075</v>
      </c>
      <c r="S39" s="3"/>
      <c r="T39" s="3"/>
      <c r="U39" s="3"/>
      <c r="V39" s="3"/>
      <c r="W39" s="3"/>
      <c r="X39" s="3"/>
      <c r="Y39" s="3"/>
      <c r="Z39" s="3"/>
      <c r="AA39" s="3"/>
    </row>
    <row r="40" spans="1:27" ht="12.75" customHeight="1">
      <c r="A40" s="25"/>
      <c r="B40" s="583">
        <v>33</v>
      </c>
      <c r="C40" s="52"/>
      <c r="D40" s="531" t="s">
        <v>515</v>
      </c>
      <c r="E40" s="161" t="s">
        <v>267</v>
      </c>
      <c r="F40" s="375"/>
      <c r="G40" s="375">
        <v>14.82</v>
      </c>
      <c r="H40" s="375">
        <v>17.956</v>
      </c>
      <c r="I40" s="375">
        <v>21.645</v>
      </c>
      <c r="J40" s="375">
        <v>22.063</v>
      </c>
      <c r="K40" s="375">
        <v>24.421</v>
      </c>
      <c r="L40" s="375">
        <v>23.758</v>
      </c>
      <c r="M40" s="375">
        <v>25.216</v>
      </c>
      <c r="N40" s="375">
        <v>28.567</v>
      </c>
      <c r="O40" s="129">
        <f t="shared" si="0"/>
        <v>13.289181472081225</v>
      </c>
      <c r="S40" s="3"/>
      <c r="T40" s="3"/>
      <c r="U40" s="3"/>
      <c r="V40" s="3"/>
      <c r="W40" s="3"/>
      <c r="X40" s="3"/>
      <c r="Y40" s="3"/>
      <c r="Z40" s="3"/>
      <c r="AA40" s="3"/>
    </row>
    <row r="41" spans="1:27" ht="12.75" customHeight="1">
      <c r="A41" s="25"/>
      <c r="B41" s="583">
        <v>34</v>
      </c>
      <c r="C41" s="162"/>
      <c r="D41" s="530" t="s">
        <v>209</v>
      </c>
      <c r="E41" s="130" t="s">
        <v>267</v>
      </c>
      <c r="F41" s="532"/>
      <c r="G41" s="532">
        <v>37.937</v>
      </c>
      <c r="H41" s="532">
        <v>28.703</v>
      </c>
      <c r="I41" s="532">
        <v>27.314</v>
      </c>
      <c r="J41" s="532">
        <v>27.081</v>
      </c>
      <c r="K41" s="532">
        <v>29.358</v>
      </c>
      <c r="L41" s="532">
        <v>27.746</v>
      </c>
      <c r="M41" s="532">
        <v>30.473</v>
      </c>
      <c r="N41" s="532">
        <v>27.366</v>
      </c>
      <c r="O41" s="163">
        <f t="shared" si="0"/>
        <v>-10.195911134446888</v>
      </c>
      <c r="S41" s="3"/>
      <c r="T41" s="3"/>
      <c r="U41" s="3"/>
      <c r="V41" s="3"/>
      <c r="W41" s="3"/>
      <c r="X41" s="3"/>
      <c r="Y41" s="3"/>
      <c r="Z41" s="3"/>
      <c r="AA41" s="3"/>
    </row>
    <row r="42" spans="1:27" ht="12.75" customHeight="1">
      <c r="A42" s="25"/>
      <c r="B42" s="583">
        <v>35</v>
      </c>
      <c r="C42" s="52"/>
      <c r="D42" s="531" t="s">
        <v>217</v>
      </c>
      <c r="E42" s="161" t="s">
        <v>284</v>
      </c>
      <c r="F42" s="375"/>
      <c r="G42" s="375">
        <v>37.937</v>
      </c>
      <c r="H42" s="375">
        <v>28.703</v>
      </c>
      <c r="I42" s="375">
        <v>27.314</v>
      </c>
      <c r="J42" s="375">
        <v>27.081</v>
      </c>
      <c r="K42" s="375">
        <v>29.358</v>
      </c>
      <c r="L42" s="375">
        <v>27.746</v>
      </c>
      <c r="M42" s="375">
        <v>30.473</v>
      </c>
      <c r="N42" s="375">
        <v>27.366</v>
      </c>
      <c r="O42" s="129">
        <f t="shared" si="0"/>
        <v>-10.195911134446888</v>
      </c>
      <c r="S42" s="3"/>
      <c r="T42" s="3"/>
      <c r="U42" s="3"/>
      <c r="V42" s="3"/>
      <c r="W42" s="3"/>
      <c r="X42" s="3"/>
      <c r="Y42" s="3"/>
      <c r="Z42" s="3"/>
      <c r="AA42" s="3"/>
    </row>
    <row r="43" spans="1:27" ht="12.75" customHeight="1">
      <c r="A43" s="25"/>
      <c r="B43" s="583">
        <v>36</v>
      </c>
      <c r="C43" s="162"/>
      <c r="D43" s="530" t="s">
        <v>214</v>
      </c>
      <c r="E43" s="130" t="s">
        <v>268</v>
      </c>
      <c r="F43" s="532"/>
      <c r="G43" s="532">
        <v>20.953</v>
      </c>
      <c r="H43" s="532">
        <v>24.405</v>
      </c>
      <c r="I43" s="532">
        <v>30.242</v>
      </c>
      <c r="J43" s="532">
        <v>25.842</v>
      </c>
      <c r="K43" s="532">
        <v>20.019</v>
      </c>
      <c r="L43" s="532">
        <v>21.347</v>
      </c>
      <c r="M43" s="532">
        <v>24.676</v>
      </c>
      <c r="N43" s="532">
        <v>27.311</v>
      </c>
      <c r="O43" s="163">
        <f t="shared" si="0"/>
        <v>10.678391959799004</v>
      </c>
      <c r="S43" s="3"/>
      <c r="T43" s="3"/>
      <c r="U43" s="3"/>
      <c r="V43" s="3"/>
      <c r="W43" s="3"/>
      <c r="X43" s="3"/>
      <c r="Y43" s="3"/>
      <c r="Z43" s="3"/>
      <c r="AA43" s="3"/>
    </row>
    <row r="44" spans="1:27" ht="12.75" customHeight="1">
      <c r="A44" s="25"/>
      <c r="B44" s="583">
        <v>37</v>
      </c>
      <c r="C44" s="52"/>
      <c r="D44" s="531" t="s">
        <v>211</v>
      </c>
      <c r="E44" s="161" t="s">
        <v>279</v>
      </c>
      <c r="F44" s="375">
        <v>24.717</v>
      </c>
      <c r="G44" s="375">
        <v>23.863</v>
      </c>
      <c r="H44" s="375">
        <v>23.556</v>
      </c>
      <c r="I44" s="375">
        <v>22.569</v>
      </c>
      <c r="J44" s="375">
        <v>20.302</v>
      </c>
      <c r="K44" s="375">
        <v>22.133</v>
      </c>
      <c r="L44" s="375">
        <v>24.107</v>
      </c>
      <c r="M44" s="375">
        <v>24.988</v>
      </c>
      <c r="N44" s="375">
        <v>26.912</v>
      </c>
      <c r="O44" s="129">
        <f t="shared" si="0"/>
        <v>7.699695854009914</v>
      </c>
      <c r="S44" s="3"/>
      <c r="T44" s="3"/>
      <c r="U44" s="3"/>
      <c r="V44" s="3"/>
      <c r="W44" s="3"/>
      <c r="X44" s="3"/>
      <c r="Y44" s="3"/>
      <c r="Z44" s="3"/>
      <c r="AA44" s="3"/>
    </row>
    <row r="45" spans="1:27" ht="12.75" customHeight="1">
      <c r="A45" s="25"/>
      <c r="B45" s="583">
        <v>38</v>
      </c>
      <c r="C45" s="162"/>
      <c r="D45" s="530" t="s">
        <v>379</v>
      </c>
      <c r="E45" s="130" t="s">
        <v>284</v>
      </c>
      <c r="F45" s="532">
        <v>29.938</v>
      </c>
      <c r="G45" s="532">
        <v>29.072</v>
      </c>
      <c r="H45" s="532">
        <v>29.904</v>
      </c>
      <c r="I45" s="532">
        <v>31.803</v>
      </c>
      <c r="J45" s="532">
        <v>31.699</v>
      </c>
      <c r="K45" s="532">
        <v>33.041</v>
      </c>
      <c r="L45" s="532">
        <v>30.979</v>
      </c>
      <c r="M45" s="532">
        <v>30.238</v>
      </c>
      <c r="N45" s="532">
        <v>26.849</v>
      </c>
      <c r="O45" s="163">
        <f t="shared" si="0"/>
        <v>-11.20775183543885</v>
      </c>
      <c r="S45" s="3"/>
      <c r="T45" s="3"/>
      <c r="U45" s="3"/>
      <c r="V45" s="3"/>
      <c r="W45" s="3"/>
      <c r="X45" s="3"/>
      <c r="Y45" s="3"/>
      <c r="Z45" s="3"/>
      <c r="AA45" s="3"/>
    </row>
    <row r="46" spans="1:27" ht="12.75" customHeight="1">
      <c r="A46" s="25"/>
      <c r="B46" s="583">
        <v>39</v>
      </c>
      <c r="C46" s="52"/>
      <c r="D46" s="531" t="s">
        <v>381</v>
      </c>
      <c r="E46" s="161" t="s">
        <v>284</v>
      </c>
      <c r="F46" s="375">
        <v>23.751</v>
      </c>
      <c r="G46" s="375">
        <v>21.521</v>
      </c>
      <c r="H46" s="375">
        <v>24.203</v>
      </c>
      <c r="I46" s="375">
        <v>26.106</v>
      </c>
      <c r="J46" s="375">
        <v>25.212</v>
      </c>
      <c r="K46" s="375">
        <v>22.76</v>
      </c>
      <c r="L46" s="375">
        <v>27.111</v>
      </c>
      <c r="M46" s="375">
        <v>26.744</v>
      </c>
      <c r="N46" s="375">
        <v>26.407</v>
      </c>
      <c r="O46" s="129">
        <f t="shared" si="0"/>
        <v>-1.260095722405019</v>
      </c>
      <c r="S46" s="3"/>
      <c r="T46" s="3"/>
      <c r="U46" s="3"/>
      <c r="V46" s="3"/>
      <c r="W46" s="3"/>
      <c r="X46" s="3"/>
      <c r="Y46" s="3"/>
      <c r="Z46" s="3"/>
      <c r="AA46" s="3"/>
    </row>
    <row r="47" spans="1:27" ht="12.75" customHeight="1">
      <c r="A47" s="25"/>
      <c r="B47" s="583">
        <v>40</v>
      </c>
      <c r="C47" s="162"/>
      <c r="D47" s="530" t="s">
        <v>316</v>
      </c>
      <c r="E47" s="130" t="s">
        <v>281</v>
      </c>
      <c r="F47" s="532">
        <v>17.157</v>
      </c>
      <c r="G47" s="532">
        <v>20.192</v>
      </c>
      <c r="H47" s="532">
        <v>21.892</v>
      </c>
      <c r="I47" s="532">
        <v>21.139</v>
      </c>
      <c r="J47" s="532">
        <v>23.237</v>
      </c>
      <c r="K47" s="532">
        <v>26.716</v>
      </c>
      <c r="L47" s="532">
        <v>25.442</v>
      </c>
      <c r="M47" s="532">
        <v>23.843</v>
      </c>
      <c r="N47" s="532">
        <v>25.547</v>
      </c>
      <c r="O47" s="163">
        <f t="shared" si="0"/>
        <v>7.1467516671559705</v>
      </c>
      <c r="S47" s="3"/>
      <c r="T47" s="3"/>
      <c r="U47" s="3"/>
      <c r="V47" s="3"/>
      <c r="W47" s="3"/>
      <c r="X47" s="3"/>
      <c r="Y47" s="3"/>
      <c r="Z47" s="3"/>
      <c r="AA47" s="3"/>
    </row>
    <row r="48" spans="1:27" ht="12.75" customHeight="1">
      <c r="A48" s="25"/>
      <c r="B48" s="583">
        <v>41</v>
      </c>
      <c r="C48" s="52"/>
      <c r="D48" s="531" t="s">
        <v>212</v>
      </c>
      <c r="E48" s="161" t="s">
        <v>278</v>
      </c>
      <c r="F48" s="375">
        <v>29.686</v>
      </c>
      <c r="G48" s="375">
        <v>28.354</v>
      </c>
      <c r="H48" s="375">
        <v>25.119</v>
      </c>
      <c r="I48" s="375">
        <v>22.282</v>
      </c>
      <c r="J48" s="375">
        <v>23.413</v>
      </c>
      <c r="K48" s="375">
        <v>23.144</v>
      </c>
      <c r="L48" s="375">
        <v>24.37</v>
      </c>
      <c r="M48" s="375">
        <v>25.685</v>
      </c>
      <c r="N48" s="375">
        <v>24.988</v>
      </c>
      <c r="O48" s="129">
        <f t="shared" si="0"/>
        <v>-2.7136460969437337</v>
      </c>
      <c r="S48" s="3"/>
      <c r="T48" s="3"/>
      <c r="U48" s="3"/>
      <c r="V48" s="3"/>
      <c r="W48" s="3"/>
      <c r="X48" s="3"/>
      <c r="Y48" s="3"/>
      <c r="Z48" s="3"/>
      <c r="AA48" s="3"/>
    </row>
    <row r="49" spans="1:27" ht="12.75" customHeight="1">
      <c r="A49" s="25"/>
      <c r="B49" s="583">
        <v>42</v>
      </c>
      <c r="C49" s="162"/>
      <c r="D49" s="530" t="s">
        <v>380</v>
      </c>
      <c r="E49" s="130" t="s">
        <v>287</v>
      </c>
      <c r="F49" s="532">
        <v>19.957</v>
      </c>
      <c r="G49" s="532">
        <v>19.604</v>
      </c>
      <c r="H49" s="532">
        <v>19.634</v>
      </c>
      <c r="I49" s="532">
        <v>20.863</v>
      </c>
      <c r="J49" s="532">
        <v>22.434</v>
      </c>
      <c r="K49" s="532">
        <v>24.929</v>
      </c>
      <c r="L49" s="532">
        <v>26.934</v>
      </c>
      <c r="M49" s="532">
        <v>25.97</v>
      </c>
      <c r="N49" s="532">
        <v>24.669</v>
      </c>
      <c r="O49" s="163">
        <f t="shared" si="0"/>
        <v>-5.009626492106268</v>
      </c>
      <c r="S49" s="3"/>
      <c r="T49" s="3"/>
      <c r="U49" s="3"/>
      <c r="V49" s="3"/>
      <c r="W49" s="3"/>
      <c r="X49" s="3"/>
      <c r="Y49" s="3"/>
      <c r="Z49" s="3"/>
      <c r="AA49" s="3"/>
    </row>
    <row r="50" spans="1:27" ht="12.75" customHeight="1">
      <c r="A50" s="25"/>
      <c r="B50" s="583">
        <v>43</v>
      </c>
      <c r="C50" s="52"/>
      <c r="D50" s="531" t="s">
        <v>170</v>
      </c>
      <c r="E50" s="161" t="s">
        <v>278</v>
      </c>
      <c r="F50" s="375">
        <v>17.434</v>
      </c>
      <c r="G50" s="375">
        <v>19.074</v>
      </c>
      <c r="H50" s="375">
        <v>20.212</v>
      </c>
      <c r="I50" s="375">
        <v>18.796</v>
      </c>
      <c r="J50" s="375">
        <v>20.753</v>
      </c>
      <c r="K50" s="375">
        <v>21.145</v>
      </c>
      <c r="L50" s="375">
        <v>23.805</v>
      </c>
      <c r="M50" s="375">
        <v>25.144</v>
      </c>
      <c r="N50" s="375">
        <v>24.344</v>
      </c>
      <c r="O50" s="129">
        <f t="shared" si="0"/>
        <v>-3.181673560292708</v>
      </c>
      <c r="S50" s="3"/>
      <c r="T50" s="3"/>
      <c r="U50" s="3"/>
      <c r="V50" s="3"/>
      <c r="W50" s="3"/>
      <c r="X50" s="3"/>
      <c r="Y50" s="3"/>
      <c r="Z50" s="3"/>
      <c r="AA50" s="3"/>
    </row>
    <row r="51" spans="1:27" ht="12.75" customHeight="1">
      <c r="A51" s="25"/>
      <c r="B51" s="583">
        <v>44</v>
      </c>
      <c r="C51" s="162"/>
      <c r="D51" s="530" t="s">
        <v>382</v>
      </c>
      <c r="E51" s="130" t="s">
        <v>277</v>
      </c>
      <c r="F51" s="532">
        <v>19.265</v>
      </c>
      <c r="G51" s="532">
        <v>18.911</v>
      </c>
      <c r="H51" s="532">
        <v>19.425</v>
      </c>
      <c r="I51" s="532">
        <v>18.266</v>
      </c>
      <c r="J51" s="532">
        <v>18.032</v>
      </c>
      <c r="K51" s="532">
        <v>22.171</v>
      </c>
      <c r="L51" s="532">
        <v>20.938</v>
      </c>
      <c r="M51" s="532">
        <v>21.423</v>
      </c>
      <c r="N51" s="532">
        <v>23.309</v>
      </c>
      <c r="O51" s="163">
        <f t="shared" si="0"/>
        <v>8.803622275124878</v>
      </c>
      <c r="S51" s="3"/>
      <c r="T51" s="3"/>
      <c r="U51" s="3"/>
      <c r="V51" s="3"/>
      <c r="W51" s="3"/>
      <c r="X51" s="3"/>
      <c r="Y51" s="3"/>
      <c r="Z51" s="3"/>
      <c r="AA51" s="3"/>
    </row>
    <row r="52" spans="1:27" ht="12.75" customHeight="1">
      <c r="A52" s="25"/>
      <c r="B52" s="583">
        <v>45</v>
      </c>
      <c r="C52" s="52"/>
      <c r="D52" s="531" t="s">
        <v>213</v>
      </c>
      <c r="E52" s="161" t="s">
        <v>282</v>
      </c>
      <c r="F52" s="375">
        <v>22.645</v>
      </c>
      <c r="G52" s="375">
        <v>20.554</v>
      </c>
      <c r="H52" s="375">
        <v>19.407</v>
      </c>
      <c r="I52" s="375">
        <v>21.688</v>
      </c>
      <c r="J52" s="375">
        <v>19.883</v>
      </c>
      <c r="K52" s="375">
        <v>21.646</v>
      </c>
      <c r="L52" s="375">
        <v>23.066</v>
      </c>
      <c r="M52" s="375">
        <v>22.027</v>
      </c>
      <c r="N52" s="375">
        <v>22.498</v>
      </c>
      <c r="O52" s="129">
        <f t="shared" si="0"/>
        <v>2.138284832251336</v>
      </c>
      <c r="S52" s="3"/>
      <c r="T52" s="3"/>
      <c r="U52" s="3"/>
      <c r="V52" s="3"/>
      <c r="W52" s="3"/>
      <c r="X52" s="3"/>
      <c r="Y52" s="3"/>
      <c r="Z52" s="3"/>
      <c r="AA52" s="3"/>
    </row>
    <row r="53" spans="1:27" ht="12.75">
      <c r="A53" s="25"/>
      <c r="B53" s="583">
        <v>46</v>
      </c>
      <c r="C53" s="164"/>
      <c r="D53" s="156" t="s">
        <v>663</v>
      </c>
      <c r="E53" s="416" t="s">
        <v>288</v>
      </c>
      <c r="F53" s="532">
        <v>12.8</v>
      </c>
      <c r="G53" s="532">
        <v>16.523</v>
      </c>
      <c r="H53" s="532">
        <v>17.581</v>
      </c>
      <c r="I53" s="532">
        <v>17.453</v>
      </c>
      <c r="J53" s="532">
        <v>19.248</v>
      </c>
      <c r="K53" s="532">
        <v>17.362</v>
      </c>
      <c r="L53" s="532">
        <v>19.739</v>
      </c>
      <c r="M53" s="532">
        <v>19.76</v>
      </c>
      <c r="N53" s="532">
        <v>21.55</v>
      </c>
      <c r="O53" s="163">
        <f t="shared" si="0"/>
        <v>9.05870445344128</v>
      </c>
      <c r="Q53" s="650"/>
      <c r="R53" s="3"/>
      <c r="S53" s="3"/>
      <c r="T53" s="3"/>
      <c r="U53" s="3"/>
      <c r="V53" s="3"/>
      <c r="W53" s="3"/>
      <c r="X53" s="3"/>
      <c r="Y53" s="3"/>
      <c r="Z53" s="3"/>
      <c r="AA53" s="3"/>
    </row>
    <row r="54" spans="1:27" ht="12.75" customHeight="1">
      <c r="A54" s="55"/>
      <c r="B54" s="583">
        <v>47</v>
      </c>
      <c r="C54" s="52"/>
      <c r="D54" s="531" t="s">
        <v>22</v>
      </c>
      <c r="E54" s="161" t="s">
        <v>280</v>
      </c>
      <c r="F54" s="375">
        <v>17.954</v>
      </c>
      <c r="G54" s="375">
        <v>17.044</v>
      </c>
      <c r="H54" s="375">
        <v>17.02</v>
      </c>
      <c r="I54" s="375">
        <v>17.786</v>
      </c>
      <c r="J54" s="375">
        <v>19.168</v>
      </c>
      <c r="K54" s="375">
        <v>18.848</v>
      </c>
      <c r="L54" s="375">
        <v>21.056</v>
      </c>
      <c r="M54" s="375">
        <v>22.175</v>
      </c>
      <c r="N54" s="375">
        <v>21.334</v>
      </c>
      <c r="O54" s="129">
        <f t="shared" si="0"/>
        <v>-3.792559188275091</v>
      </c>
      <c r="S54" s="3"/>
      <c r="T54" s="3"/>
      <c r="U54" s="3"/>
      <c r="V54" s="3"/>
      <c r="W54" s="3"/>
      <c r="X54" s="3"/>
      <c r="Y54" s="3"/>
      <c r="Z54" s="3"/>
      <c r="AA54" s="3"/>
    </row>
    <row r="55" spans="1:27" ht="12.75">
      <c r="A55" s="25"/>
      <c r="B55" s="583">
        <v>48</v>
      </c>
      <c r="C55" s="164"/>
      <c r="D55" s="156" t="s">
        <v>503</v>
      </c>
      <c r="E55" s="416" t="s">
        <v>280</v>
      </c>
      <c r="F55" s="532">
        <v>18.634</v>
      </c>
      <c r="G55" s="532">
        <v>17.065</v>
      </c>
      <c r="H55" s="532">
        <v>17.347</v>
      </c>
      <c r="I55" s="532">
        <v>16.712</v>
      </c>
      <c r="J55" s="532">
        <v>16.367</v>
      </c>
      <c r="K55" s="532">
        <v>17.147</v>
      </c>
      <c r="L55" s="532">
        <v>19.058</v>
      </c>
      <c r="M55" s="532">
        <v>19.585</v>
      </c>
      <c r="N55" s="532">
        <v>21.278</v>
      </c>
      <c r="O55" s="163">
        <f t="shared" si="0"/>
        <v>8.644370691855997</v>
      </c>
      <c r="Q55" s="650"/>
      <c r="R55" s="3"/>
      <c r="S55" s="3"/>
      <c r="T55" s="3"/>
      <c r="U55" s="3"/>
      <c r="V55" s="3"/>
      <c r="W55" s="3"/>
      <c r="X55" s="3"/>
      <c r="Y55" s="3"/>
      <c r="Z55" s="3"/>
      <c r="AA55" s="3"/>
    </row>
    <row r="56" spans="1:27" ht="12.75" customHeight="1">
      <c r="A56" s="25"/>
      <c r="B56" s="583">
        <v>49</v>
      </c>
      <c r="C56" s="52"/>
      <c r="D56" s="531" t="s">
        <v>512</v>
      </c>
      <c r="E56" s="161" t="s">
        <v>283</v>
      </c>
      <c r="F56" s="375">
        <v>15.892</v>
      </c>
      <c r="G56" s="375">
        <v>15.782</v>
      </c>
      <c r="H56" s="375">
        <v>15.557</v>
      </c>
      <c r="I56" s="375">
        <v>16.682</v>
      </c>
      <c r="J56" s="375">
        <v>17.93</v>
      </c>
      <c r="K56" s="375">
        <v>19.227</v>
      </c>
      <c r="L56" s="375">
        <v>20.795</v>
      </c>
      <c r="M56" s="375">
        <v>21.801</v>
      </c>
      <c r="N56" s="375">
        <v>21.127</v>
      </c>
      <c r="O56" s="129">
        <f t="shared" si="0"/>
        <v>-3.091601302692537</v>
      </c>
      <c r="S56" s="3"/>
      <c r="T56" s="3"/>
      <c r="U56" s="3"/>
      <c r="V56" s="3"/>
      <c r="W56" s="3"/>
      <c r="X56" s="3"/>
      <c r="Y56" s="3"/>
      <c r="Z56" s="3"/>
      <c r="AA56" s="3"/>
    </row>
    <row r="57" spans="1:27" ht="12.75" customHeight="1">
      <c r="A57" s="25"/>
      <c r="B57" s="583">
        <v>50</v>
      </c>
      <c r="C57" s="162"/>
      <c r="D57" s="530" t="s">
        <v>384</v>
      </c>
      <c r="E57" s="130" t="s">
        <v>281</v>
      </c>
      <c r="F57" s="532">
        <v>17.224</v>
      </c>
      <c r="G57" s="532">
        <v>18.553</v>
      </c>
      <c r="H57" s="532">
        <v>18.181</v>
      </c>
      <c r="I57" s="532">
        <v>18.132</v>
      </c>
      <c r="J57" s="532">
        <v>18.203</v>
      </c>
      <c r="K57" s="532">
        <v>20.931</v>
      </c>
      <c r="L57" s="532">
        <v>21.53</v>
      </c>
      <c r="M57" s="532">
        <v>21.792</v>
      </c>
      <c r="N57" s="532">
        <v>20.643</v>
      </c>
      <c r="O57" s="163">
        <f t="shared" si="0"/>
        <v>-5.272577092511021</v>
      </c>
      <c r="S57" s="3"/>
      <c r="T57" s="3"/>
      <c r="U57" s="3"/>
      <c r="V57" s="3"/>
      <c r="W57" s="3"/>
      <c r="X57" s="3"/>
      <c r="Y57" s="3"/>
      <c r="Z57" s="3"/>
      <c r="AA57" s="3"/>
    </row>
    <row r="58" spans="1:27" ht="12.75">
      <c r="A58" s="25"/>
      <c r="B58" s="583">
        <v>51</v>
      </c>
      <c r="C58" s="153"/>
      <c r="D58" s="154" t="s">
        <v>664</v>
      </c>
      <c r="E58" s="596" t="s">
        <v>289</v>
      </c>
      <c r="F58" s="375">
        <v>19.302</v>
      </c>
      <c r="G58" s="375">
        <v>17.79</v>
      </c>
      <c r="H58" s="375">
        <v>15.966</v>
      </c>
      <c r="I58" s="375">
        <v>19.44</v>
      </c>
      <c r="J58" s="375">
        <v>19.055</v>
      </c>
      <c r="K58" s="375">
        <v>19.221</v>
      </c>
      <c r="L58" s="375">
        <v>18.591</v>
      </c>
      <c r="M58" s="375">
        <v>17.347</v>
      </c>
      <c r="N58" s="375">
        <v>20.035</v>
      </c>
      <c r="O58" s="129">
        <f t="shared" si="0"/>
        <v>15.495474721853908</v>
      </c>
      <c r="Q58" s="650"/>
      <c r="R58" s="3"/>
      <c r="S58" s="3"/>
      <c r="T58" s="3"/>
      <c r="U58" s="3"/>
      <c r="V58" s="3"/>
      <c r="W58" s="3"/>
      <c r="X58" s="3"/>
      <c r="Y58" s="3"/>
      <c r="Z58" s="3"/>
      <c r="AA58" s="3"/>
    </row>
    <row r="59" spans="1:27" ht="12.75" customHeight="1">
      <c r="A59" s="25"/>
      <c r="B59" s="583">
        <v>52</v>
      </c>
      <c r="C59" s="162"/>
      <c r="D59" s="530" t="s">
        <v>385</v>
      </c>
      <c r="E59" s="130" t="s">
        <v>281</v>
      </c>
      <c r="F59" s="532">
        <v>12.404</v>
      </c>
      <c r="G59" s="532">
        <v>13.364</v>
      </c>
      <c r="H59" s="532">
        <v>13.242</v>
      </c>
      <c r="I59" s="532">
        <v>16.23</v>
      </c>
      <c r="J59" s="532">
        <v>17.773</v>
      </c>
      <c r="K59" s="532">
        <v>19.137</v>
      </c>
      <c r="L59" s="532">
        <v>19.383</v>
      </c>
      <c r="M59" s="532">
        <v>20.702</v>
      </c>
      <c r="N59" s="532">
        <v>19.896</v>
      </c>
      <c r="O59" s="163">
        <f t="shared" si="0"/>
        <v>-3.893343638295821</v>
      </c>
      <c r="S59" s="3"/>
      <c r="T59" s="3"/>
      <c r="U59" s="3"/>
      <c r="V59" s="3"/>
      <c r="W59" s="3"/>
      <c r="X59" s="3"/>
      <c r="Y59" s="3"/>
      <c r="Z59" s="3"/>
      <c r="AA59" s="3"/>
    </row>
    <row r="60" spans="1:27" ht="12.75" customHeight="1">
      <c r="A60" s="25"/>
      <c r="B60" s="583">
        <v>53</v>
      </c>
      <c r="C60" s="651"/>
      <c r="D60" s="652" t="s">
        <v>383</v>
      </c>
      <c r="E60" s="653" t="s">
        <v>281</v>
      </c>
      <c r="F60" s="654"/>
      <c r="G60" s="654">
        <v>18.216</v>
      </c>
      <c r="H60" s="654">
        <v>20.302</v>
      </c>
      <c r="I60" s="654">
        <v>18.948</v>
      </c>
      <c r="J60" s="654">
        <v>19.847</v>
      </c>
      <c r="K60" s="654">
        <v>21.57</v>
      </c>
      <c r="L60" s="654">
        <v>20.261</v>
      </c>
      <c r="M60" s="654">
        <v>20.513</v>
      </c>
      <c r="N60" s="654">
        <v>19.198</v>
      </c>
      <c r="O60" s="655">
        <f t="shared" si="0"/>
        <v>-6.410568907522062</v>
      </c>
      <c r="S60" s="3"/>
      <c r="T60" s="3"/>
      <c r="U60" s="3"/>
      <c r="V60" s="3"/>
      <c r="W60" s="3"/>
      <c r="X60" s="3"/>
      <c r="Y60" s="3"/>
      <c r="Z60" s="3"/>
      <c r="AA60" s="3"/>
    </row>
    <row r="61" spans="1:27" ht="12.75" hidden="1">
      <c r="A61" s="25"/>
      <c r="B61" s="604">
        <v>54</v>
      </c>
      <c r="C61" s="715"/>
      <c r="D61" s="716" t="s">
        <v>171</v>
      </c>
      <c r="E61" s="717" t="s">
        <v>282</v>
      </c>
      <c r="F61" s="718">
        <v>14.871</v>
      </c>
      <c r="G61" s="718">
        <v>15.146</v>
      </c>
      <c r="H61" s="718">
        <v>15.716</v>
      </c>
      <c r="I61" s="718">
        <v>15.582</v>
      </c>
      <c r="J61" s="718">
        <v>17.099</v>
      </c>
      <c r="K61" s="718">
        <v>17.659</v>
      </c>
      <c r="L61" s="718">
        <v>19.317</v>
      </c>
      <c r="M61" s="718">
        <v>18.954</v>
      </c>
      <c r="N61" s="718">
        <v>18.681</v>
      </c>
      <c r="O61" s="719">
        <f t="shared" si="0"/>
        <v>-1.4403292181069949</v>
      </c>
      <c r="Q61" s="650"/>
      <c r="R61" s="3"/>
      <c r="S61" s="3"/>
      <c r="T61" s="3"/>
      <c r="U61" s="3"/>
      <c r="V61" s="3"/>
      <c r="W61" s="3"/>
      <c r="X61" s="3"/>
      <c r="Y61" s="3"/>
      <c r="Z61" s="3"/>
      <c r="AA61" s="3"/>
    </row>
    <row r="62" spans="1:27" ht="12.75" hidden="1">
      <c r="A62" s="25"/>
      <c r="B62" s="604">
        <v>55</v>
      </c>
      <c r="C62" s="153"/>
      <c r="D62" s="154" t="s">
        <v>665</v>
      </c>
      <c r="E62" s="656" t="s">
        <v>277</v>
      </c>
      <c r="F62" s="375">
        <v>12.659</v>
      </c>
      <c r="G62" s="375">
        <v>13.117</v>
      </c>
      <c r="H62" s="375">
        <v>12.43</v>
      </c>
      <c r="I62" s="375">
        <v>14.331</v>
      </c>
      <c r="J62" s="375">
        <v>14.517</v>
      </c>
      <c r="K62" s="375">
        <v>15.248</v>
      </c>
      <c r="L62" s="375">
        <v>15.803</v>
      </c>
      <c r="M62" s="375">
        <v>18.392</v>
      </c>
      <c r="N62" s="375">
        <v>18.114</v>
      </c>
      <c r="O62" s="129">
        <f t="shared" si="0"/>
        <v>-1.511526750761194</v>
      </c>
      <c r="Q62" s="650"/>
      <c r="R62" s="3"/>
      <c r="S62" s="3"/>
      <c r="T62" s="3"/>
      <c r="U62" s="3"/>
      <c r="V62" s="3"/>
      <c r="W62" s="3"/>
      <c r="X62" s="3"/>
      <c r="Y62" s="3"/>
      <c r="Z62" s="3"/>
      <c r="AA62" s="3"/>
    </row>
    <row r="63" spans="1:27" ht="12.75" hidden="1">
      <c r="A63" s="25"/>
      <c r="B63" s="604">
        <v>56</v>
      </c>
      <c r="C63" s="164"/>
      <c r="D63" s="156" t="s">
        <v>666</v>
      </c>
      <c r="E63" s="714" t="s">
        <v>284</v>
      </c>
      <c r="F63" s="532">
        <v>16.975</v>
      </c>
      <c r="G63" s="532">
        <v>18.202</v>
      </c>
      <c r="H63" s="532">
        <v>18.305</v>
      </c>
      <c r="I63" s="532">
        <v>18.578</v>
      </c>
      <c r="J63" s="532">
        <v>19.016</v>
      </c>
      <c r="K63" s="532">
        <v>23.254</v>
      </c>
      <c r="L63" s="532">
        <v>15.938</v>
      </c>
      <c r="M63" s="532">
        <v>17.965</v>
      </c>
      <c r="N63" s="532">
        <v>17.305</v>
      </c>
      <c r="O63" s="163">
        <f t="shared" si="0"/>
        <v>-3.6738101864737027</v>
      </c>
      <c r="Q63" s="650"/>
      <c r="R63" s="3"/>
      <c r="S63" s="3"/>
      <c r="T63" s="3"/>
      <c r="U63" s="3"/>
      <c r="V63" s="3"/>
      <c r="W63" s="3"/>
      <c r="X63" s="3"/>
      <c r="Y63" s="3"/>
      <c r="Z63" s="3"/>
      <c r="AA63" s="3"/>
    </row>
    <row r="64" spans="1:27" ht="12.75" hidden="1">
      <c r="A64" s="25"/>
      <c r="B64" s="604">
        <v>57</v>
      </c>
      <c r="C64" s="153"/>
      <c r="D64" s="154" t="s">
        <v>667</v>
      </c>
      <c r="E64" s="656" t="s">
        <v>270</v>
      </c>
      <c r="F64" s="375">
        <v>0</v>
      </c>
      <c r="G64" s="375">
        <v>16.971</v>
      </c>
      <c r="H64" s="375">
        <v>17.166</v>
      </c>
      <c r="I64" s="375">
        <v>21.323</v>
      </c>
      <c r="J64" s="375">
        <v>22.238</v>
      </c>
      <c r="K64" s="375">
        <v>22.478</v>
      </c>
      <c r="L64" s="375">
        <v>22.034</v>
      </c>
      <c r="M64" s="375">
        <v>19.944</v>
      </c>
      <c r="N64" s="375">
        <v>17.072</v>
      </c>
      <c r="O64" s="129">
        <f t="shared" si="0"/>
        <v>-14.40032089851584</v>
      </c>
      <c r="S64" s="3"/>
      <c r="T64" s="3"/>
      <c r="U64" s="3"/>
      <c r="V64" s="3"/>
      <c r="W64" s="3"/>
      <c r="X64" s="3"/>
      <c r="Y64" s="3"/>
      <c r="Z64" s="3"/>
      <c r="AA64" s="3"/>
    </row>
    <row r="65" spans="1:27" ht="12.75" hidden="1">
      <c r="A65" s="25"/>
      <c r="B65" s="604">
        <v>58</v>
      </c>
      <c r="C65" s="164"/>
      <c r="D65" s="156" t="s">
        <v>218</v>
      </c>
      <c r="E65" s="714" t="s">
        <v>284</v>
      </c>
      <c r="F65" s="532">
        <v>13.154</v>
      </c>
      <c r="G65" s="532">
        <v>12.51</v>
      </c>
      <c r="H65" s="532">
        <v>13.339</v>
      </c>
      <c r="I65" s="532">
        <v>14.803</v>
      </c>
      <c r="J65" s="532">
        <v>13.835</v>
      </c>
      <c r="K65" s="532">
        <v>13.486</v>
      </c>
      <c r="L65" s="532">
        <v>15.201</v>
      </c>
      <c r="M65" s="532">
        <v>17.353</v>
      </c>
      <c r="N65" s="532">
        <v>17.014</v>
      </c>
      <c r="O65" s="163">
        <f t="shared" si="0"/>
        <v>-1.9535526998213704</v>
      </c>
      <c r="Q65" s="650"/>
      <c r="R65" s="3"/>
      <c r="S65" s="3"/>
      <c r="T65" s="3"/>
      <c r="U65" s="3"/>
      <c r="V65" s="3"/>
      <c r="W65" s="3"/>
      <c r="X65" s="3"/>
      <c r="Y65" s="3"/>
      <c r="Z65" s="3"/>
      <c r="AA65" s="3"/>
    </row>
    <row r="66" spans="1:27" ht="12.75" hidden="1">
      <c r="A66" s="25"/>
      <c r="B66" s="604">
        <v>59</v>
      </c>
      <c r="C66" s="153"/>
      <c r="D66" s="154" t="s">
        <v>215</v>
      </c>
      <c r="E66" s="656" t="s">
        <v>273</v>
      </c>
      <c r="F66" s="375">
        <v>0</v>
      </c>
      <c r="G66" s="375">
        <v>9.11</v>
      </c>
      <c r="H66" s="375">
        <v>9.246</v>
      </c>
      <c r="I66" s="375">
        <v>10.72</v>
      </c>
      <c r="J66" s="375">
        <v>11.986</v>
      </c>
      <c r="K66" s="375">
        <v>12.54</v>
      </c>
      <c r="L66" s="375">
        <v>15.391</v>
      </c>
      <c r="M66" s="375">
        <v>15.805</v>
      </c>
      <c r="N66" s="375">
        <v>16.499</v>
      </c>
      <c r="O66" s="129">
        <f t="shared" si="0"/>
        <v>4.391015501423601</v>
      </c>
      <c r="Q66" s="650"/>
      <c r="R66" s="3"/>
      <c r="S66" s="3"/>
      <c r="T66" s="3"/>
      <c r="U66" s="3"/>
      <c r="V66" s="3"/>
      <c r="W66" s="3"/>
      <c r="X66" s="3"/>
      <c r="Y66" s="3"/>
      <c r="Z66" s="3"/>
      <c r="AA66" s="3"/>
    </row>
    <row r="67" spans="1:27" ht="12.75" hidden="1">
      <c r="A67" s="25"/>
      <c r="B67" s="604">
        <v>60</v>
      </c>
      <c r="C67" s="164"/>
      <c r="D67" s="156" t="s">
        <v>668</v>
      </c>
      <c r="E67" s="714" t="s">
        <v>284</v>
      </c>
      <c r="F67" s="532">
        <v>12.374</v>
      </c>
      <c r="G67" s="532">
        <v>12.601</v>
      </c>
      <c r="H67" s="532">
        <v>12.477</v>
      </c>
      <c r="I67" s="532">
        <v>12.122</v>
      </c>
      <c r="J67" s="532">
        <v>13.486</v>
      </c>
      <c r="K67" s="532">
        <v>14.556</v>
      </c>
      <c r="L67" s="532">
        <v>15.361</v>
      </c>
      <c r="M67" s="532">
        <v>15.343</v>
      </c>
      <c r="N67" s="532">
        <v>16.37</v>
      </c>
      <c r="O67" s="163">
        <f t="shared" si="0"/>
        <v>6.693606204783942</v>
      </c>
      <c r="Q67" s="650"/>
      <c r="R67" s="3"/>
      <c r="S67" s="3"/>
      <c r="T67" s="3"/>
      <c r="U67" s="3"/>
      <c r="V67" s="3"/>
      <c r="W67" s="3"/>
      <c r="X67" s="3"/>
      <c r="Y67" s="3"/>
      <c r="Z67" s="3"/>
      <c r="AA67" s="3"/>
    </row>
    <row r="68" spans="1:27" ht="12.75" hidden="1">
      <c r="A68" s="25"/>
      <c r="B68" s="604">
        <v>61</v>
      </c>
      <c r="C68" s="153"/>
      <c r="D68" s="154" t="s">
        <v>669</v>
      </c>
      <c r="E68" s="656" t="s">
        <v>262</v>
      </c>
      <c r="F68" s="375">
        <v>0</v>
      </c>
      <c r="G68" s="375">
        <v>12.481</v>
      </c>
      <c r="H68" s="375">
        <v>11.904</v>
      </c>
      <c r="I68" s="375">
        <v>13.17</v>
      </c>
      <c r="J68" s="375">
        <v>13.642</v>
      </c>
      <c r="K68" s="375">
        <v>14.591</v>
      </c>
      <c r="L68" s="375">
        <v>17.551</v>
      </c>
      <c r="M68" s="375">
        <v>15.946</v>
      </c>
      <c r="N68" s="375">
        <v>15.932</v>
      </c>
      <c r="O68" s="129">
        <f t="shared" si="0"/>
        <v>-0.08779631255486642</v>
      </c>
      <c r="Q68" s="650"/>
      <c r="R68" s="3"/>
      <c r="S68" s="3"/>
      <c r="T68" s="3"/>
      <c r="U68" s="3"/>
      <c r="V68" s="3"/>
      <c r="W68" s="3"/>
      <c r="X68" s="3"/>
      <c r="Y68" s="3"/>
      <c r="Z68" s="3"/>
      <c r="AA68" s="3"/>
    </row>
    <row r="69" spans="2:27" ht="12.75" hidden="1">
      <c r="B69" s="604">
        <v>62</v>
      </c>
      <c r="C69" s="164"/>
      <c r="D69" s="156" t="s">
        <v>221</v>
      </c>
      <c r="E69" s="714" t="s">
        <v>276</v>
      </c>
      <c r="F69" s="532">
        <v>13.311</v>
      </c>
      <c r="G69" s="532">
        <v>13.916</v>
      </c>
      <c r="H69" s="532">
        <v>14.295</v>
      </c>
      <c r="I69" s="532">
        <v>14.334</v>
      </c>
      <c r="J69" s="532">
        <v>15.838</v>
      </c>
      <c r="K69" s="532">
        <v>15.969</v>
      </c>
      <c r="L69" s="532">
        <v>16.358</v>
      </c>
      <c r="M69" s="532">
        <v>18.056</v>
      </c>
      <c r="N69" s="532">
        <v>15.511</v>
      </c>
      <c r="O69" s="163">
        <f t="shared" si="0"/>
        <v>-14.095037660611442</v>
      </c>
      <c r="Q69" s="650"/>
      <c r="R69" s="3"/>
      <c r="S69" s="3"/>
      <c r="T69" s="3"/>
      <c r="U69" s="3"/>
      <c r="V69" s="3"/>
      <c r="W69" s="3"/>
      <c r="X69" s="3"/>
      <c r="Y69" s="3"/>
      <c r="Z69" s="3"/>
      <c r="AA69" s="3"/>
    </row>
    <row r="70" spans="2:27" ht="12.75" hidden="1">
      <c r="B70" s="604">
        <v>63</v>
      </c>
      <c r="C70" s="153"/>
      <c r="D70" s="154" t="s">
        <v>670</v>
      </c>
      <c r="E70" s="656" t="s">
        <v>284</v>
      </c>
      <c r="F70" s="375">
        <v>11.791</v>
      </c>
      <c r="G70" s="375">
        <v>14.013</v>
      </c>
      <c r="H70" s="375">
        <v>15.249</v>
      </c>
      <c r="I70" s="375">
        <v>16.696</v>
      </c>
      <c r="J70" s="375">
        <v>13.531</v>
      </c>
      <c r="K70" s="375">
        <v>17.867</v>
      </c>
      <c r="L70" s="375">
        <v>18.054</v>
      </c>
      <c r="M70" s="375">
        <v>16.178</v>
      </c>
      <c r="N70" s="375">
        <v>15.405</v>
      </c>
      <c r="O70" s="129">
        <f t="shared" si="0"/>
        <v>-4.778093707504027</v>
      </c>
      <c r="Q70" s="650"/>
      <c r="R70" s="3"/>
      <c r="S70" s="3"/>
      <c r="T70" s="3"/>
      <c r="U70" s="3"/>
      <c r="V70" s="3"/>
      <c r="W70" s="3"/>
      <c r="X70" s="3"/>
      <c r="Y70" s="3"/>
      <c r="Z70" s="3"/>
      <c r="AA70" s="3"/>
    </row>
    <row r="71" spans="2:27" ht="12.75" hidden="1">
      <c r="B71" s="604">
        <v>64</v>
      </c>
      <c r="C71" s="164"/>
      <c r="D71" s="156" t="s">
        <v>387</v>
      </c>
      <c r="E71" s="714" t="s">
        <v>278</v>
      </c>
      <c r="F71" s="532">
        <v>15.292</v>
      </c>
      <c r="G71" s="532">
        <v>14.853</v>
      </c>
      <c r="H71" s="532">
        <v>14.84</v>
      </c>
      <c r="I71" s="532">
        <v>15.619</v>
      </c>
      <c r="J71" s="532">
        <v>14.535</v>
      </c>
      <c r="K71" s="532">
        <v>15.47</v>
      </c>
      <c r="L71" s="532">
        <v>18.957</v>
      </c>
      <c r="M71" s="532">
        <v>15.417</v>
      </c>
      <c r="N71" s="532">
        <v>14.971</v>
      </c>
      <c r="O71" s="163">
        <f t="shared" si="0"/>
        <v>-2.8929104235584036</v>
      </c>
      <c r="Q71" s="650"/>
      <c r="R71" s="3"/>
      <c r="S71" s="3"/>
      <c r="T71" s="3"/>
      <c r="U71" s="3"/>
      <c r="V71" s="3"/>
      <c r="W71" s="3"/>
      <c r="X71" s="3"/>
      <c r="Y71" s="3"/>
      <c r="Z71" s="3"/>
      <c r="AA71" s="3"/>
    </row>
    <row r="72" spans="2:27" ht="12.75" hidden="1">
      <c r="B72" s="604">
        <v>65</v>
      </c>
      <c r="C72" s="153"/>
      <c r="D72" s="154" t="s">
        <v>386</v>
      </c>
      <c r="E72" s="656" t="s">
        <v>281</v>
      </c>
      <c r="F72" s="375">
        <v>13.943</v>
      </c>
      <c r="G72" s="375">
        <v>14.032</v>
      </c>
      <c r="H72" s="375">
        <v>13.987</v>
      </c>
      <c r="I72" s="375">
        <v>14.665</v>
      </c>
      <c r="J72" s="375">
        <v>15.435</v>
      </c>
      <c r="K72" s="375">
        <v>16.034</v>
      </c>
      <c r="L72" s="375">
        <v>16.175</v>
      </c>
      <c r="M72" s="375">
        <v>16.033</v>
      </c>
      <c r="N72" s="375">
        <v>14.698</v>
      </c>
      <c r="O72" s="129">
        <f>((N72/M72)-1)*100</f>
        <v>-8.326576436100552</v>
      </c>
      <c r="Q72" s="650"/>
      <c r="R72" s="3"/>
      <c r="S72" s="3"/>
      <c r="T72" s="3"/>
      <c r="U72" s="3"/>
      <c r="V72" s="3"/>
      <c r="W72" s="3"/>
      <c r="X72" s="3"/>
      <c r="Y72" s="3"/>
      <c r="Z72" s="3"/>
      <c r="AA72" s="3"/>
    </row>
    <row r="73" spans="2:27" ht="12.75" hidden="1">
      <c r="B73" s="604">
        <v>66</v>
      </c>
      <c r="C73" s="164"/>
      <c r="D73" s="156" t="s">
        <v>671</v>
      </c>
      <c r="E73" s="714" t="s">
        <v>280</v>
      </c>
      <c r="F73" s="532">
        <v>14.389</v>
      </c>
      <c r="G73" s="532">
        <v>13.553</v>
      </c>
      <c r="H73" s="532">
        <v>13.048</v>
      </c>
      <c r="I73" s="532">
        <v>13.672</v>
      </c>
      <c r="J73" s="532">
        <v>13.613</v>
      </c>
      <c r="K73" s="532">
        <v>12.927</v>
      </c>
      <c r="L73" s="532">
        <v>15.286</v>
      </c>
      <c r="M73" s="532">
        <v>15.644</v>
      </c>
      <c r="N73" s="532">
        <v>14.545</v>
      </c>
      <c r="O73" s="163">
        <f>((N73/M73)-1)*100</f>
        <v>-7.0250575300434654</v>
      </c>
      <c r="Q73" s="650"/>
      <c r="R73" s="3"/>
      <c r="S73" s="3"/>
      <c r="T73" s="3"/>
      <c r="U73" s="3"/>
      <c r="V73" s="3"/>
      <c r="W73" s="3"/>
      <c r="X73" s="3"/>
      <c r="Y73" s="3"/>
      <c r="Z73" s="3"/>
      <c r="AA73" s="3"/>
    </row>
    <row r="74" spans="2:27" ht="12.75" hidden="1">
      <c r="B74" s="604">
        <v>67</v>
      </c>
      <c r="C74" s="153"/>
      <c r="D74" s="154" t="s">
        <v>672</v>
      </c>
      <c r="E74" s="656" t="s">
        <v>278</v>
      </c>
      <c r="F74" s="375">
        <v>38.204</v>
      </c>
      <c r="G74" s="375">
        <v>31.166</v>
      </c>
      <c r="H74" s="375">
        <v>29.376</v>
      </c>
      <c r="I74" s="375">
        <v>26.36</v>
      </c>
      <c r="J74" s="375">
        <v>23.939</v>
      </c>
      <c r="K74" s="375">
        <v>20.541</v>
      </c>
      <c r="L74" s="375">
        <v>19.447</v>
      </c>
      <c r="M74" s="375">
        <v>16.573</v>
      </c>
      <c r="N74" s="375">
        <v>14.539</v>
      </c>
      <c r="O74" s="129">
        <f>((N74/M74)-1)*100</f>
        <v>-12.272974114523628</v>
      </c>
      <c r="Q74" s="650"/>
      <c r="R74" s="3"/>
      <c r="S74" s="3"/>
      <c r="T74" s="3"/>
      <c r="U74" s="3"/>
      <c r="V74" s="3"/>
      <c r="W74" s="3"/>
      <c r="X74" s="3"/>
      <c r="Y74" s="3"/>
      <c r="Z74" s="3"/>
      <c r="AA74" s="3"/>
    </row>
    <row r="75" spans="2:27" ht="12.75" hidden="1">
      <c r="B75" s="604">
        <v>68</v>
      </c>
      <c r="C75" s="164"/>
      <c r="D75" s="156" t="s">
        <v>673</v>
      </c>
      <c r="E75" s="714" t="s">
        <v>275</v>
      </c>
      <c r="F75" s="532">
        <v>16.217</v>
      </c>
      <c r="G75" s="532">
        <v>15.803</v>
      </c>
      <c r="H75" s="532">
        <v>16.593</v>
      </c>
      <c r="I75" s="532">
        <v>16.513</v>
      </c>
      <c r="J75" s="532">
        <v>16.653</v>
      </c>
      <c r="K75" s="532">
        <v>17.07</v>
      </c>
      <c r="L75" s="532">
        <v>16.108</v>
      </c>
      <c r="M75" s="532">
        <v>15.326</v>
      </c>
      <c r="N75" s="532">
        <v>14.426</v>
      </c>
      <c r="O75" s="163">
        <f>((N75/M75)-1)*100</f>
        <v>-5.872373743964509</v>
      </c>
      <c r="Q75" s="650"/>
      <c r="R75" s="3"/>
      <c r="S75" s="3"/>
      <c r="T75" s="3"/>
      <c r="U75" s="3"/>
      <c r="V75" s="3"/>
      <c r="W75" s="3"/>
      <c r="X75" s="3"/>
      <c r="Y75" s="3"/>
      <c r="Z75" s="3"/>
      <c r="AA75" s="3"/>
    </row>
    <row r="76" spans="2:27" ht="12.75" hidden="1">
      <c r="B76" s="604">
        <v>69</v>
      </c>
      <c r="C76" s="671"/>
      <c r="D76" s="90" t="s">
        <v>174</v>
      </c>
      <c r="E76" s="720" t="s">
        <v>276</v>
      </c>
      <c r="F76" s="654">
        <v>16.806</v>
      </c>
      <c r="G76" s="654">
        <v>17.1</v>
      </c>
      <c r="H76" s="654">
        <v>19.773</v>
      </c>
      <c r="I76" s="654">
        <v>21.778</v>
      </c>
      <c r="J76" s="654">
        <v>20.685</v>
      </c>
      <c r="K76" s="654">
        <v>18.906</v>
      </c>
      <c r="L76" s="654">
        <v>20.17</v>
      </c>
      <c r="M76" s="654">
        <v>19.069</v>
      </c>
      <c r="N76" s="654">
        <v>8.957</v>
      </c>
      <c r="O76" s="655">
        <f>((N76/M76)-1)*100</f>
        <v>-53.02847553621059</v>
      </c>
      <c r="Q76" s="650"/>
      <c r="R76" s="3"/>
      <c r="S76" s="3"/>
      <c r="T76" s="3"/>
      <c r="U76" s="3"/>
      <c r="V76" s="3"/>
      <c r="W76" s="3"/>
      <c r="X76" s="3"/>
      <c r="Y76" s="3"/>
      <c r="Z76" s="3"/>
      <c r="AA76" s="3"/>
    </row>
    <row r="77" spans="2:15" ht="15" customHeight="1">
      <c r="B77" s="1"/>
      <c r="D77" s="122" t="s">
        <v>498</v>
      </c>
      <c r="E77" s="6"/>
      <c r="F77" s="6"/>
      <c r="G77" s="6"/>
      <c r="H77" s="6"/>
      <c r="I77" s="6"/>
      <c r="J77" s="6"/>
      <c r="K77" s="6"/>
      <c r="L77" s="6"/>
      <c r="M77" s="6"/>
      <c r="N77" s="6"/>
      <c r="O77" s="6"/>
    </row>
    <row r="78" spans="4:15" ht="12.75">
      <c r="D78" s="733"/>
      <c r="E78" s="733"/>
      <c r="F78" s="733"/>
      <c r="G78" s="733"/>
      <c r="H78" s="733"/>
      <c r="I78" s="733"/>
      <c r="J78" s="733"/>
      <c r="K78" s="733"/>
      <c r="L78" s="733"/>
      <c r="M78" s="733"/>
      <c r="N78" s="733"/>
      <c r="O78" s="733"/>
    </row>
  </sheetData>
  <mergeCells count="7">
    <mergeCell ref="D78:O78"/>
    <mergeCell ref="B5:B7"/>
    <mergeCell ref="D5:E6"/>
    <mergeCell ref="D1:E1"/>
    <mergeCell ref="C2:O2"/>
    <mergeCell ref="C3:O3"/>
    <mergeCell ref="C4:O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N35"/>
  <sheetViews>
    <sheetView workbookViewId="0" topLeftCell="A25">
      <selection activeCell="A32" sqref="A32:IV32"/>
    </sheetView>
  </sheetViews>
  <sheetFormatPr defaultColWidth="9.140625" defaultRowHeight="12.75"/>
  <cols>
    <col min="1" max="1" width="2.7109375" style="0" customWidth="1"/>
    <col min="2" max="2" width="4.00390625" style="0" customWidth="1"/>
    <col min="3" max="4" width="9.7109375" style="0" customWidth="1"/>
    <col min="5" max="5" width="7.28125" style="0" customWidth="1"/>
    <col min="6" max="7" width="9.7109375" style="0" customWidth="1"/>
    <col min="8" max="8" width="7.28125" style="0" customWidth="1"/>
    <col min="9" max="9" width="11.421875" style="0" customWidth="1"/>
    <col min="10" max="10" width="10.28125" style="0" customWidth="1"/>
    <col min="11" max="11" width="7.28125" style="0" customWidth="1"/>
    <col min="12" max="12" width="4.00390625" style="0" customWidth="1"/>
    <col min="13" max="13" width="2.7109375" style="0" customWidth="1"/>
    <col min="16" max="17" width="9.57421875" style="0" bestFit="1" customWidth="1"/>
    <col min="18" max="18" width="9.28125" style="0" bestFit="1" customWidth="1"/>
    <col min="19" max="20" width="9.57421875" style="0" bestFit="1" customWidth="1"/>
    <col min="21" max="21" width="9.28125" style="0" bestFit="1" customWidth="1"/>
    <col min="22" max="23" width="9.57421875" style="0" bestFit="1" customWidth="1"/>
    <col min="24" max="24" width="9.28125" style="0" bestFit="1" customWidth="1"/>
  </cols>
  <sheetData>
    <row r="1" ht="15.75">
      <c r="L1" s="44" t="s">
        <v>552</v>
      </c>
    </row>
    <row r="2" spans="2:12" ht="30" customHeight="1">
      <c r="B2" s="761" t="s">
        <v>399</v>
      </c>
      <c r="C2" s="761"/>
      <c r="D2" s="761"/>
      <c r="E2" s="761"/>
      <c r="F2" s="761"/>
      <c r="G2" s="761"/>
      <c r="H2" s="761"/>
      <c r="I2" s="761"/>
      <c r="J2" s="761"/>
      <c r="K2" s="761"/>
      <c r="L2" s="761"/>
    </row>
    <row r="3" spans="2:12" ht="15" customHeight="1">
      <c r="B3" s="774" t="s">
        <v>19</v>
      </c>
      <c r="C3" s="774"/>
      <c r="D3" s="774"/>
      <c r="E3" s="774"/>
      <c r="F3" s="774"/>
      <c r="G3" s="774"/>
      <c r="H3" s="774"/>
      <c r="I3" s="774"/>
      <c r="J3" s="774"/>
      <c r="K3" s="774"/>
      <c r="L3" s="774"/>
    </row>
    <row r="4" spans="2:12" ht="15" customHeight="1">
      <c r="B4" s="764">
        <v>2008</v>
      </c>
      <c r="C4" s="764"/>
      <c r="D4" s="764"/>
      <c r="E4" s="764"/>
      <c r="F4" s="764"/>
      <c r="G4" s="764"/>
      <c r="H4" s="764"/>
      <c r="I4" s="764"/>
      <c r="J4" s="764"/>
      <c r="K4" s="764"/>
      <c r="L4" s="764"/>
    </row>
    <row r="5" spans="3:11" ht="24.75" customHeight="1">
      <c r="C5" s="800" t="s">
        <v>414</v>
      </c>
      <c r="D5" s="801"/>
      <c r="E5" s="802"/>
      <c r="F5" s="800" t="s">
        <v>415</v>
      </c>
      <c r="G5" s="801"/>
      <c r="H5" s="802"/>
      <c r="I5" s="800" t="s">
        <v>413</v>
      </c>
      <c r="J5" s="801"/>
      <c r="K5" s="802"/>
    </row>
    <row r="6" spans="3:11" ht="35.25" customHeight="1">
      <c r="C6" s="284" t="s">
        <v>15</v>
      </c>
      <c r="D6" s="309" t="s">
        <v>402</v>
      </c>
      <c r="E6" s="303" t="s">
        <v>404</v>
      </c>
      <c r="F6" s="304" t="s">
        <v>18</v>
      </c>
      <c r="G6" s="309" t="s">
        <v>403</v>
      </c>
      <c r="H6" s="303" t="s">
        <v>404</v>
      </c>
      <c r="I6" s="304" t="s">
        <v>16</v>
      </c>
      <c r="J6" s="309" t="s">
        <v>17</v>
      </c>
      <c r="K6" s="303" t="s">
        <v>404</v>
      </c>
    </row>
    <row r="7" spans="3:11" ht="19.5" customHeight="1">
      <c r="C7" s="803" t="s">
        <v>240</v>
      </c>
      <c r="D7" s="804"/>
      <c r="E7" s="302" t="s">
        <v>400</v>
      </c>
      <c r="F7" s="803" t="s">
        <v>240</v>
      </c>
      <c r="G7" s="804"/>
      <c r="H7" s="302" t="s">
        <v>400</v>
      </c>
      <c r="I7" s="803" t="s">
        <v>240</v>
      </c>
      <c r="J7" s="804"/>
      <c r="K7" s="302" t="s">
        <v>400</v>
      </c>
    </row>
    <row r="8" spans="1:14" ht="12.75" customHeight="1">
      <c r="A8" s="25"/>
      <c r="B8" s="305" t="s">
        <v>279</v>
      </c>
      <c r="C8" s="657">
        <v>138.370268</v>
      </c>
      <c r="D8" s="658">
        <v>44.497069</v>
      </c>
      <c r="E8" s="310">
        <v>0.321579698031661</v>
      </c>
      <c r="F8" s="657">
        <v>102.906812</v>
      </c>
      <c r="G8" s="658">
        <v>39.898777</v>
      </c>
      <c r="H8" s="310">
        <v>0.38771754973810674</v>
      </c>
      <c r="I8" s="657">
        <v>240.681001</v>
      </c>
      <c r="J8" s="658">
        <v>83.799767</v>
      </c>
      <c r="K8" s="310">
        <v>0.34817774004521446</v>
      </c>
      <c r="L8" s="305" t="s">
        <v>279</v>
      </c>
      <c r="N8" s="662"/>
    </row>
    <row r="9" spans="1:14" ht="12.75" customHeight="1">
      <c r="A9" s="25"/>
      <c r="B9" s="306" t="s">
        <v>262</v>
      </c>
      <c r="C9" s="659">
        <v>16.791068</v>
      </c>
      <c r="D9" s="660">
        <v>0.91991</v>
      </c>
      <c r="E9" s="311">
        <v>0.05478567533643482</v>
      </c>
      <c r="F9" s="659">
        <v>9.784895</v>
      </c>
      <c r="G9" s="660">
        <v>2.34506</v>
      </c>
      <c r="H9" s="311">
        <v>0.23966123295140113</v>
      </c>
      <c r="I9" s="659">
        <v>26.569599</v>
      </c>
      <c r="J9" s="660">
        <v>3.258606</v>
      </c>
      <c r="K9" s="311">
        <v>0.1226441543208838</v>
      </c>
      <c r="L9" s="306" t="s">
        <v>262</v>
      </c>
      <c r="N9" s="662"/>
    </row>
    <row r="10" spans="1:14" ht="12.75" customHeight="1">
      <c r="A10" s="25"/>
      <c r="B10" s="307" t="s">
        <v>275</v>
      </c>
      <c r="C10" s="661">
        <v>54.381033</v>
      </c>
      <c r="D10" s="662">
        <v>34.626203</v>
      </c>
      <c r="E10" s="312">
        <v>0.6367330866995483</v>
      </c>
      <c r="F10" s="661">
        <v>41.805408</v>
      </c>
      <c r="G10" s="662">
        <v>36.252303</v>
      </c>
      <c r="H10" s="312">
        <v>0.86716778365134</v>
      </c>
      <c r="I10" s="661">
        <v>89.058538</v>
      </c>
      <c r="J10" s="662">
        <v>63.750603</v>
      </c>
      <c r="K10" s="312">
        <v>0.7158280882625763</v>
      </c>
      <c r="L10" s="307" t="s">
        <v>275</v>
      </c>
      <c r="N10" s="662"/>
    </row>
    <row r="11" spans="1:14" ht="12.75" customHeight="1">
      <c r="A11" s="25"/>
      <c r="B11" s="306" t="s">
        <v>280</v>
      </c>
      <c r="C11" s="659">
        <v>193.773815</v>
      </c>
      <c r="D11" s="660">
        <v>75.979484</v>
      </c>
      <c r="E11" s="311">
        <v>0.39210397958052273</v>
      </c>
      <c r="F11" s="659">
        <v>121.891486</v>
      </c>
      <c r="G11" s="660">
        <v>58.430611</v>
      </c>
      <c r="H11" s="311">
        <v>0.4793658106686795</v>
      </c>
      <c r="I11" s="659">
        <v>312.776295</v>
      </c>
      <c r="J11" s="660">
        <v>131.521089</v>
      </c>
      <c r="K11" s="311">
        <v>0.42049570604447495</v>
      </c>
      <c r="L11" s="306" t="s">
        <v>280</v>
      </c>
      <c r="N11" s="662"/>
    </row>
    <row r="12" spans="1:14" ht="12.75" customHeight="1">
      <c r="A12" s="25"/>
      <c r="B12" s="307" t="s">
        <v>265</v>
      </c>
      <c r="C12" s="661">
        <v>7.179131</v>
      </c>
      <c r="D12" s="662">
        <v>5.78498</v>
      </c>
      <c r="E12" s="312">
        <v>0.8058050479925774</v>
      </c>
      <c r="F12" s="661">
        <v>25.718183</v>
      </c>
      <c r="G12" s="662">
        <v>15.00651</v>
      </c>
      <c r="H12" s="312">
        <v>0.5834980643850306</v>
      </c>
      <c r="I12" s="661">
        <v>32.812943</v>
      </c>
      <c r="J12" s="662">
        <v>20.707119</v>
      </c>
      <c r="K12" s="312">
        <v>0.6310655828707593</v>
      </c>
      <c r="L12" s="307" t="s">
        <v>265</v>
      </c>
      <c r="N12" s="662"/>
    </row>
    <row r="13" spans="1:14" ht="12.75" customHeight="1">
      <c r="A13" s="25"/>
      <c r="B13" s="306" t="s">
        <v>283</v>
      </c>
      <c r="C13" s="659">
        <v>33.472418</v>
      </c>
      <c r="D13" s="660">
        <v>22.956459</v>
      </c>
      <c r="E13" s="311">
        <v>0.6858321080956864</v>
      </c>
      <c r="F13" s="659">
        <v>13.393445</v>
      </c>
      <c r="G13" s="660">
        <v>12.228666</v>
      </c>
      <c r="H13" s="311">
        <v>0.9130336519095722</v>
      </c>
      <c r="I13" s="659">
        <v>45.959776</v>
      </c>
      <c r="J13" s="660">
        <v>34.279038</v>
      </c>
      <c r="K13" s="311">
        <v>0.7458486742842263</v>
      </c>
      <c r="L13" s="306" t="s">
        <v>283</v>
      </c>
      <c r="N13" s="662"/>
    </row>
    <row r="14" spans="1:14" ht="12.75" customHeight="1">
      <c r="A14" s="25"/>
      <c r="B14" s="307" t="s">
        <v>276</v>
      </c>
      <c r="C14" s="661">
        <v>69.696504</v>
      </c>
      <c r="D14" s="662">
        <v>34.811511</v>
      </c>
      <c r="E14" s="312">
        <v>0.4994728429994136</v>
      </c>
      <c r="F14" s="661">
        <v>51.890712</v>
      </c>
      <c r="G14" s="662">
        <v>42.872969</v>
      </c>
      <c r="H14" s="312">
        <v>0.8262166262047049</v>
      </c>
      <c r="I14" s="661">
        <v>100.468817</v>
      </c>
      <c r="J14" s="662">
        <v>56.566081</v>
      </c>
      <c r="K14" s="312">
        <v>0.563021270569952</v>
      </c>
      <c r="L14" s="307" t="s">
        <v>276</v>
      </c>
      <c r="N14" s="662"/>
    </row>
    <row r="15" spans="1:14" ht="12.75" customHeight="1">
      <c r="A15" s="25"/>
      <c r="B15" s="306" t="s">
        <v>281</v>
      </c>
      <c r="C15" s="659">
        <v>290.07271</v>
      </c>
      <c r="D15" s="660">
        <v>81.84969</v>
      </c>
      <c r="E15" s="311">
        <v>0.2821695636242375</v>
      </c>
      <c r="F15" s="659">
        <v>126.09758</v>
      </c>
      <c r="G15" s="660">
        <v>63.090129</v>
      </c>
      <c r="H15" s="311">
        <v>0.500327833412822</v>
      </c>
      <c r="I15" s="659">
        <v>390.488985</v>
      </c>
      <c r="J15" s="660">
        <v>119.258514</v>
      </c>
      <c r="K15" s="311">
        <v>0.3054081384651606</v>
      </c>
      <c r="L15" s="306" t="s">
        <v>281</v>
      </c>
      <c r="N15" s="662"/>
    </row>
    <row r="16" spans="1:14" ht="12.75" customHeight="1">
      <c r="A16" s="25"/>
      <c r="B16" s="307" t="s">
        <v>282</v>
      </c>
      <c r="C16" s="661">
        <v>245.039937</v>
      </c>
      <c r="D16" s="662">
        <v>68.689032</v>
      </c>
      <c r="E16" s="312">
        <v>0.2803177018446589</v>
      </c>
      <c r="F16" s="661">
        <v>101.174484</v>
      </c>
      <c r="G16" s="662">
        <v>63.279783</v>
      </c>
      <c r="H16" s="312">
        <v>0.6254519963748962</v>
      </c>
      <c r="I16" s="661">
        <v>338.449294</v>
      </c>
      <c r="J16" s="662">
        <v>124.203688</v>
      </c>
      <c r="K16" s="312">
        <v>0.3669787179405373</v>
      </c>
      <c r="L16" s="307" t="s">
        <v>282</v>
      </c>
      <c r="N16" s="662"/>
    </row>
    <row r="17" spans="1:14" ht="12.75" customHeight="1">
      <c r="A17" s="25"/>
      <c r="B17" s="306" t="s">
        <v>284</v>
      </c>
      <c r="C17" s="659">
        <v>350.010741404</v>
      </c>
      <c r="D17" s="660">
        <v>108.725472024</v>
      </c>
      <c r="E17" s="311">
        <v>0.3106346724899611</v>
      </c>
      <c r="F17" s="659">
        <v>163.51776479499998</v>
      </c>
      <c r="G17" s="660">
        <v>111.619598565</v>
      </c>
      <c r="H17" s="311">
        <v>0.6826145080012315</v>
      </c>
      <c r="I17" s="659">
        <v>444.13818543800005</v>
      </c>
      <c r="J17" s="660">
        <v>150.95474982800002</v>
      </c>
      <c r="K17" s="311">
        <v>0.339882394212809</v>
      </c>
      <c r="L17" s="306" t="s">
        <v>284</v>
      </c>
      <c r="N17" s="662"/>
    </row>
    <row r="18" spans="1:14" ht="12.75" customHeight="1">
      <c r="A18" s="25"/>
      <c r="B18" s="307" t="s">
        <v>674</v>
      </c>
      <c r="C18" s="661">
        <v>6.70352</v>
      </c>
      <c r="D18" s="662">
        <v>1.285318</v>
      </c>
      <c r="E18" s="312">
        <v>0.19173777358760768</v>
      </c>
      <c r="F18" s="661">
        <v>1.235308</v>
      </c>
      <c r="G18" s="662">
        <v>0.30404</v>
      </c>
      <c r="H18" s="312">
        <v>0.2461248530730797</v>
      </c>
      <c r="I18" s="661">
        <v>7.933512</v>
      </c>
      <c r="J18" s="662">
        <v>1.584042</v>
      </c>
      <c r="K18" s="312">
        <v>0.19966466301431193</v>
      </c>
      <c r="L18" s="307" t="s">
        <v>263</v>
      </c>
      <c r="N18" s="662"/>
    </row>
    <row r="19" spans="1:14" ht="12.75" customHeight="1">
      <c r="A19" s="25"/>
      <c r="B19" s="306" t="s">
        <v>267</v>
      </c>
      <c r="C19" s="659">
        <v>6.059394</v>
      </c>
      <c r="D19" s="660">
        <v>4.03464</v>
      </c>
      <c r="E19" s="311">
        <v>0.6658487630941311</v>
      </c>
      <c r="F19" s="659">
        <v>54.067581</v>
      </c>
      <c r="G19" s="660">
        <v>41.820458</v>
      </c>
      <c r="H19" s="311">
        <v>0.7734849095616096</v>
      </c>
      <c r="I19" s="659">
        <v>59.955687</v>
      </c>
      <c r="J19" s="660">
        <v>45.68381</v>
      </c>
      <c r="K19" s="311">
        <v>0.7619595785800937</v>
      </c>
      <c r="L19" s="306" t="s">
        <v>267</v>
      </c>
      <c r="N19" s="662"/>
    </row>
    <row r="20" spans="1:14" ht="12.75" customHeight="1">
      <c r="A20" s="25"/>
      <c r="B20" s="307" t="s">
        <v>268</v>
      </c>
      <c r="C20" s="661">
        <v>15.358877</v>
      </c>
      <c r="D20" s="662">
        <v>4.878093</v>
      </c>
      <c r="E20" s="312">
        <v>0.31760740059315534</v>
      </c>
      <c r="F20" s="661">
        <v>21.019892</v>
      </c>
      <c r="G20" s="662">
        <v>13.351276</v>
      </c>
      <c r="H20" s="312">
        <v>0.6351733871896202</v>
      </c>
      <c r="I20" s="661">
        <v>36.378769</v>
      </c>
      <c r="J20" s="662">
        <v>18.229369</v>
      </c>
      <c r="K20" s="312">
        <v>0.5010991163554764</v>
      </c>
      <c r="L20" s="307" t="s">
        <v>268</v>
      </c>
      <c r="N20" s="662"/>
    </row>
    <row r="21" spans="1:14" ht="12.75" customHeight="1">
      <c r="A21" s="25"/>
      <c r="B21" s="306" t="s">
        <v>269</v>
      </c>
      <c r="C21" s="659">
        <v>3.189337</v>
      </c>
      <c r="D21" s="660">
        <v>2.438627</v>
      </c>
      <c r="E21" s="311">
        <v>0.7646187906765575</v>
      </c>
      <c r="F21" s="659">
        <v>0.183457</v>
      </c>
      <c r="G21" s="660">
        <v>0.095533</v>
      </c>
      <c r="H21" s="311">
        <v>0.5207378295731425</v>
      </c>
      <c r="I21" s="659">
        <v>3.372794</v>
      </c>
      <c r="J21" s="660">
        <v>2.53416</v>
      </c>
      <c r="K21" s="311">
        <v>0.7513533290203909</v>
      </c>
      <c r="L21" s="306" t="s">
        <v>269</v>
      </c>
      <c r="N21" s="662"/>
    </row>
    <row r="22" spans="1:14" ht="12.75" customHeight="1">
      <c r="A22" s="25"/>
      <c r="B22" s="307" t="s">
        <v>277</v>
      </c>
      <c r="C22" s="661">
        <v>396.236259</v>
      </c>
      <c r="D22" s="662">
        <v>90.93676</v>
      </c>
      <c r="E22" s="312">
        <v>0.22950135918782738</v>
      </c>
      <c r="F22" s="661">
        <v>133.122302</v>
      </c>
      <c r="G22" s="662">
        <v>62.534362</v>
      </c>
      <c r="H22" s="312">
        <v>0.46975120667609854</v>
      </c>
      <c r="I22" s="661">
        <v>529.358561</v>
      </c>
      <c r="J22" s="662">
        <v>153.471122</v>
      </c>
      <c r="K22" s="312">
        <v>0.28991903278201636</v>
      </c>
      <c r="L22" s="307" t="s">
        <v>277</v>
      </c>
      <c r="N22" s="662"/>
    </row>
    <row r="23" spans="1:14" ht="12.75" customHeight="1">
      <c r="A23" s="25"/>
      <c r="B23" s="306" t="s">
        <v>270</v>
      </c>
      <c r="C23" s="659">
        <v>28.008817</v>
      </c>
      <c r="D23" s="660">
        <v>16.462872</v>
      </c>
      <c r="E23" s="311">
        <v>0.5877746282536674</v>
      </c>
      <c r="F23" s="659">
        <v>20.712412</v>
      </c>
      <c r="G23" s="660">
        <v>14.970154</v>
      </c>
      <c r="H23" s="311">
        <v>0.7227624672587626</v>
      </c>
      <c r="I23" s="659">
        <v>48.404363</v>
      </c>
      <c r="J23" s="660">
        <v>31.11616</v>
      </c>
      <c r="K23" s="311">
        <v>0.6428379193834243</v>
      </c>
      <c r="L23" s="306" t="s">
        <v>270</v>
      </c>
      <c r="N23" s="662"/>
    </row>
    <row r="24" spans="1:14" ht="12.75" customHeight="1">
      <c r="A24" s="25"/>
      <c r="B24" s="307" t="s">
        <v>287</v>
      </c>
      <c r="C24" s="661">
        <v>43.064885</v>
      </c>
      <c r="D24" s="662">
        <v>15.627596</v>
      </c>
      <c r="E24" s="312">
        <v>0.3628848886976013</v>
      </c>
      <c r="F24" s="661">
        <v>21.335391</v>
      </c>
      <c r="G24" s="662">
        <v>14.751695</v>
      </c>
      <c r="H24" s="312">
        <v>0.6914190136004538</v>
      </c>
      <c r="I24" s="661">
        <v>59.970679</v>
      </c>
      <c r="J24" s="662">
        <v>25.949694</v>
      </c>
      <c r="K24" s="312">
        <v>0.4327063563845926</v>
      </c>
      <c r="L24" s="307" t="s">
        <v>287</v>
      </c>
      <c r="N24" s="662"/>
    </row>
    <row r="25" spans="1:14" ht="12.75" customHeight="1">
      <c r="A25" s="25"/>
      <c r="B25" s="306" t="s">
        <v>675</v>
      </c>
      <c r="C25" s="659">
        <v>29.230604</v>
      </c>
      <c r="D25" s="660">
        <v>1.42643</v>
      </c>
      <c r="E25" s="311">
        <v>0.048799196896512985</v>
      </c>
      <c r="F25" s="659">
        <v>20.520365</v>
      </c>
      <c r="G25" s="660">
        <v>4.396228</v>
      </c>
      <c r="H25" s="311">
        <v>0.2142373198527414</v>
      </c>
      <c r="I25" s="659">
        <v>49.750969</v>
      </c>
      <c r="J25" s="660">
        <v>5.822658</v>
      </c>
      <c r="K25" s="311">
        <v>0.11703607220193038</v>
      </c>
      <c r="L25" s="306" t="s">
        <v>271</v>
      </c>
      <c r="N25" s="662"/>
    </row>
    <row r="26" spans="1:14" ht="12.75" customHeight="1">
      <c r="A26" s="25"/>
      <c r="B26" s="307" t="s">
        <v>273</v>
      </c>
      <c r="C26" s="661">
        <v>11.760996</v>
      </c>
      <c r="D26" s="662">
        <v>3.562061</v>
      </c>
      <c r="E26" s="312">
        <v>0.30287069224409224</v>
      </c>
      <c r="F26" s="661">
        <v>4.738386</v>
      </c>
      <c r="G26" s="662">
        <v>3.18378</v>
      </c>
      <c r="H26" s="312">
        <v>0.6719123347063747</v>
      </c>
      <c r="I26" s="661">
        <v>16.499382</v>
      </c>
      <c r="J26" s="662">
        <v>6.745841</v>
      </c>
      <c r="K26" s="312">
        <v>0.40885416193164087</v>
      </c>
      <c r="L26" s="307" t="s">
        <v>273</v>
      </c>
      <c r="N26" s="662"/>
    </row>
    <row r="27" spans="1:14" ht="12.75" customHeight="1">
      <c r="A27" s="25"/>
      <c r="B27" s="306" t="s">
        <v>288</v>
      </c>
      <c r="C27" s="659">
        <v>62.130717</v>
      </c>
      <c r="D27" s="660">
        <v>41.30526</v>
      </c>
      <c r="E27" s="311">
        <v>0.6648122216262207</v>
      </c>
      <c r="F27" s="659">
        <v>49.021739</v>
      </c>
      <c r="G27" s="660">
        <v>43.095818</v>
      </c>
      <c r="H27" s="311">
        <v>0.8791164670841237</v>
      </c>
      <c r="I27" s="659">
        <v>105.492078</v>
      </c>
      <c r="J27" s="660">
        <v>78.7407</v>
      </c>
      <c r="K27" s="311">
        <v>0.7464133941887087</v>
      </c>
      <c r="L27" s="306" t="s">
        <v>288</v>
      </c>
      <c r="N27" s="662"/>
    </row>
    <row r="28" spans="1:14" ht="12.75" customHeight="1">
      <c r="A28" s="25"/>
      <c r="B28" s="307" t="s">
        <v>289</v>
      </c>
      <c r="C28" s="661">
        <v>90.84756</v>
      </c>
      <c r="D28" s="662">
        <v>65.314319</v>
      </c>
      <c r="E28" s="312">
        <v>0.718944119137597</v>
      </c>
      <c r="F28" s="661">
        <v>80.392769</v>
      </c>
      <c r="G28" s="662">
        <v>68.838767</v>
      </c>
      <c r="H28" s="312">
        <v>0.8562805816528102</v>
      </c>
      <c r="I28" s="661">
        <v>161.504817</v>
      </c>
      <c r="J28" s="662">
        <v>124.417574</v>
      </c>
      <c r="K28" s="312">
        <v>0.7703644777356703</v>
      </c>
      <c r="L28" s="307" t="s">
        <v>289</v>
      </c>
      <c r="N28" s="662"/>
    </row>
    <row r="29" spans="1:14" ht="12.75" customHeight="1">
      <c r="A29" s="25"/>
      <c r="B29" s="308" t="s">
        <v>278</v>
      </c>
      <c r="C29" s="663">
        <v>337.661932</v>
      </c>
      <c r="D29" s="664">
        <v>191.62042</v>
      </c>
      <c r="E29" s="313">
        <v>0.5674919256222226</v>
      </c>
      <c r="F29" s="663">
        <v>210.417181</v>
      </c>
      <c r="G29" s="664">
        <v>162.202475</v>
      </c>
      <c r="H29" s="313">
        <v>0.7708613632648181</v>
      </c>
      <c r="I29" s="663">
        <v>497.639774</v>
      </c>
      <c r="J29" s="664">
        <v>303.383556</v>
      </c>
      <c r="K29" s="313">
        <v>0.6096449115419782</v>
      </c>
      <c r="L29" s="308" t="s">
        <v>278</v>
      </c>
      <c r="N29" s="662"/>
    </row>
    <row r="30" spans="1:2" ht="15" customHeight="1">
      <c r="A30" s="25"/>
      <c r="B30" s="5" t="s">
        <v>498</v>
      </c>
    </row>
    <row r="31" spans="1:12" ht="15" customHeight="1">
      <c r="A31" s="25"/>
      <c r="B31" s="798" t="s">
        <v>437</v>
      </c>
      <c r="C31" s="799"/>
      <c r="D31" s="799"/>
      <c r="E31" s="799"/>
      <c r="F31" s="799"/>
      <c r="G31" s="799"/>
      <c r="H31" s="799"/>
      <c r="I31" s="799"/>
      <c r="J31" s="799"/>
      <c r="K31" s="799"/>
      <c r="L31" s="799"/>
    </row>
    <row r="32" spans="1:12" ht="12.75" customHeight="1">
      <c r="A32" s="25"/>
      <c r="B32" s="806" t="s">
        <v>690</v>
      </c>
      <c r="C32" s="806"/>
      <c r="D32" s="806"/>
      <c r="E32" s="806"/>
      <c r="F32" s="806"/>
      <c r="G32" s="806"/>
      <c r="H32" s="806"/>
      <c r="I32" s="806"/>
      <c r="J32" s="806"/>
      <c r="K32" s="806"/>
      <c r="L32" s="806"/>
    </row>
    <row r="33" spans="1:12" ht="23.25" customHeight="1">
      <c r="A33" s="25"/>
      <c r="B33" s="806" t="s">
        <v>438</v>
      </c>
      <c r="C33" s="806"/>
      <c r="D33" s="806"/>
      <c r="E33" s="806"/>
      <c r="F33" s="806"/>
      <c r="G33" s="806"/>
      <c r="H33" s="806"/>
      <c r="I33" s="806"/>
      <c r="J33" s="806"/>
      <c r="K33" s="806"/>
      <c r="L33" s="806"/>
    </row>
    <row r="34" spans="1:12" ht="23.25" customHeight="1">
      <c r="A34" s="25"/>
      <c r="B34" s="805" t="s">
        <v>676</v>
      </c>
      <c r="C34" s="805"/>
      <c r="D34" s="805"/>
      <c r="E34" s="805"/>
      <c r="F34" s="805"/>
      <c r="G34" s="805"/>
      <c r="H34" s="805"/>
      <c r="I34" s="805"/>
      <c r="J34" s="805"/>
      <c r="K34" s="805"/>
      <c r="L34" s="805"/>
    </row>
    <row r="35" ht="12.75">
      <c r="A35" s="25"/>
    </row>
  </sheetData>
  <mergeCells count="13">
    <mergeCell ref="B34:L34"/>
    <mergeCell ref="B32:L32"/>
    <mergeCell ref="B33:L33"/>
    <mergeCell ref="B2:L2"/>
    <mergeCell ref="B3:L3"/>
    <mergeCell ref="B4:L4"/>
    <mergeCell ref="B31:L31"/>
    <mergeCell ref="C5:E5"/>
    <mergeCell ref="F5:H5"/>
    <mergeCell ref="I5:K5"/>
    <mergeCell ref="C7:D7"/>
    <mergeCell ref="F7:G7"/>
    <mergeCell ref="I7:J7"/>
  </mergeCells>
  <printOptions/>
  <pageMargins left="0.6692913385826772" right="0.4724409448818898"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B1:G62"/>
  <sheetViews>
    <sheetView workbookViewId="0" topLeftCell="A1">
      <selection activeCell="O6" sqref="O6"/>
    </sheetView>
  </sheetViews>
  <sheetFormatPr defaultColWidth="9.140625" defaultRowHeight="12.75"/>
  <cols>
    <col min="1" max="1" width="2.00390625" style="0" customWidth="1"/>
    <col min="2" max="2" width="3.7109375" style="3" customWidth="1"/>
    <col min="3" max="3" width="1.7109375" style="0" customWidth="1"/>
    <col min="4" max="4" width="16.7109375" style="498" customWidth="1"/>
    <col min="5" max="5" width="1.7109375" style="0" customWidth="1"/>
    <col min="6" max="6" width="16.7109375" style="498" customWidth="1"/>
    <col min="7" max="7" width="17.7109375" style="0" customWidth="1"/>
  </cols>
  <sheetData>
    <row r="1" ht="15.75">
      <c r="G1" s="44" t="s">
        <v>553</v>
      </c>
    </row>
    <row r="2" spans="2:7" ht="15" customHeight="1">
      <c r="B2" s="808" t="s">
        <v>465</v>
      </c>
      <c r="C2" s="808"/>
      <c r="D2" s="808"/>
      <c r="E2" s="808"/>
      <c r="F2" s="808"/>
      <c r="G2" s="808"/>
    </row>
    <row r="3" spans="2:7" ht="15" customHeight="1">
      <c r="B3" s="709"/>
      <c r="C3" s="367"/>
      <c r="D3" s="499"/>
      <c r="E3" s="367"/>
      <c r="F3" s="499"/>
      <c r="G3" s="367"/>
    </row>
    <row r="4" spans="2:7" ht="15" customHeight="1">
      <c r="B4" s="764">
        <v>2008</v>
      </c>
      <c r="C4" s="764"/>
      <c r="D4" s="764"/>
      <c r="E4" s="764"/>
      <c r="F4" s="764"/>
      <c r="G4" s="764"/>
    </row>
    <row r="5" spans="2:7" ht="24" customHeight="1">
      <c r="B5" s="710" t="s">
        <v>401</v>
      </c>
      <c r="C5" s="800" t="s">
        <v>405</v>
      </c>
      <c r="D5" s="809"/>
      <c r="E5" s="810" t="s">
        <v>406</v>
      </c>
      <c r="F5" s="809"/>
      <c r="G5" s="511" t="s">
        <v>464</v>
      </c>
    </row>
    <row r="6" spans="2:7" ht="8.25" customHeight="1">
      <c r="B6" s="710"/>
      <c r="C6" s="512"/>
      <c r="D6" s="513"/>
      <c r="E6" s="514"/>
      <c r="F6" s="513"/>
      <c r="G6" s="492"/>
    </row>
    <row r="7" spans="2:7" ht="12.75" customHeight="1">
      <c r="B7" s="600">
        <v>1</v>
      </c>
      <c r="C7" s="504"/>
      <c r="D7" s="505" t="s">
        <v>449</v>
      </c>
      <c r="E7" s="506"/>
      <c r="F7" s="505" t="s">
        <v>449</v>
      </c>
      <c r="G7" s="496">
        <v>84.628658</v>
      </c>
    </row>
    <row r="8" spans="2:7" ht="12.75" customHeight="1">
      <c r="B8" s="600">
        <v>2</v>
      </c>
      <c r="C8" s="501"/>
      <c r="D8" s="502" t="s">
        <v>450</v>
      </c>
      <c r="E8" s="503"/>
      <c r="F8" s="502" t="s">
        <v>450</v>
      </c>
      <c r="G8" s="495">
        <v>80.613218181</v>
      </c>
    </row>
    <row r="9" spans="2:7" ht="12.75" customHeight="1">
      <c r="B9" s="600">
        <v>3</v>
      </c>
      <c r="C9" s="504"/>
      <c r="D9" s="505" t="s">
        <v>449</v>
      </c>
      <c r="E9" s="506"/>
      <c r="F9" s="505" t="s">
        <v>452</v>
      </c>
      <c r="G9" s="496">
        <v>46.833549</v>
      </c>
    </row>
    <row r="10" spans="2:7" ht="12.75" customHeight="1">
      <c r="B10" s="600">
        <v>4</v>
      </c>
      <c r="C10" s="501"/>
      <c r="D10" s="502" t="s">
        <v>451</v>
      </c>
      <c r="E10" s="503"/>
      <c r="F10" s="502" t="s">
        <v>451</v>
      </c>
      <c r="G10" s="495">
        <v>44.49811</v>
      </c>
    </row>
    <row r="11" spans="2:7" ht="12.75" customHeight="1">
      <c r="B11" s="600">
        <v>5</v>
      </c>
      <c r="C11" s="504"/>
      <c r="D11" s="505" t="s">
        <v>452</v>
      </c>
      <c r="E11" s="506"/>
      <c r="F11" s="505" t="s">
        <v>449</v>
      </c>
      <c r="G11" s="496">
        <v>33.232793</v>
      </c>
    </row>
    <row r="12" spans="2:7" ht="12.75" customHeight="1">
      <c r="B12" s="600">
        <v>6</v>
      </c>
      <c r="C12" s="501"/>
      <c r="D12" s="502" t="s">
        <v>454</v>
      </c>
      <c r="E12" s="503"/>
      <c r="F12" s="502" t="s">
        <v>454</v>
      </c>
      <c r="G12" s="495">
        <v>30.785543</v>
      </c>
    </row>
    <row r="13" spans="2:7" ht="12.75" customHeight="1">
      <c r="B13" s="600">
        <v>7</v>
      </c>
      <c r="C13" s="504"/>
      <c r="D13" s="505" t="s">
        <v>453</v>
      </c>
      <c r="E13" s="506"/>
      <c r="F13" s="505" t="s">
        <v>449</v>
      </c>
      <c r="G13" s="496">
        <v>30.337723</v>
      </c>
    </row>
    <row r="14" spans="2:7" ht="12.75" customHeight="1">
      <c r="B14" s="600">
        <v>8</v>
      </c>
      <c r="C14" s="501"/>
      <c r="D14" s="502" t="s">
        <v>449</v>
      </c>
      <c r="E14" s="503"/>
      <c r="F14" s="502" t="s">
        <v>453</v>
      </c>
      <c r="G14" s="495">
        <v>25.202008</v>
      </c>
    </row>
    <row r="15" spans="2:7" ht="12.75" customHeight="1">
      <c r="B15" s="600">
        <v>9</v>
      </c>
      <c r="C15" s="504"/>
      <c r="D15" s="505" t="s">
        <v>453</v>
      </c>
      <c r="E15" s="506"/>
      <c r="F15" s="505" t="s">
        <v>453</v>
      </c>
      <c r="G15" s="496">
        <v>22.096135</v>
      </c>
    </row>
    <row r="16" spans="2:7" ht="12.75" customHeight="1">
      <c r="B16" s="600">
        <v>10</v>
      </c>
      <c r="C16" s="501"/>
      <c r="D16" s="502" t="s">
        <v>449</v>
      </c>
      <c r="E16" s="503"/>
      <c r="F16" s="502" t="s">
        <v>455</v>
      </c>
      <c r="G16" s="495">
        <v>17.826313</v>
      </c>
    </row>
    <row r="17" spans="2:7" ht="12.75" customHeight="1">
      <c r="B17" s="600">
        <v>11</v>
      </c>
      <c r="C17" s="504"/>
      <c r="D17" s="505" t="s">
        <v>456</v>
      </c>
      <c r="E17" s="506"/>
      <c r="F17" s="505" t="s">
        <v>455</v>
      </c>
      <c r="G17" s="496">
        <v>17.400982</v>
      </c>
    </row>
    <row r="18" spans="2:7" ht="12.75" customHeight="1">
      <c r="B18" s="600">
        <v>12</v>
      </c>
      <c r="C18" s="501"/>
      <c r="D18" s="502" t="s">
        <v>457</v>
      </c>
      <c r="E18" s="503"/>
      <c r="F18" s="502" t="s">
        <v>457</v>
      </c>
      <c r="G18" s="495">
        <v>16.922458</v>
      </c>
    </row>
    <row r="19" spans="2:7" ht="12.75" customHeight="1">
      <c r="B19" s="600">
        <v>13</v>
      </c>
      <c r="C19" s="504"/>
      <c r="D19" s="505" t="s">
        <v>458</v>
      </c>
      <c r="E19" s="506"/>
      <c r="F19" s="505" t="s">
        <v>449</v>
      </c>
      <c r="G19" s="496">
        <v>16.162038</v>
      </c>
    </row>
    <row r="20" spans="2:7" ht="12.75" customHeight="1">
      <c r="B20" s="600">
        <v>14</v>
      </c>
      <c r="C20" s="501"/>
      <c r="D20" s="502" t="s">
        <v>449</v>
      </c>
      <c r="E20" s="503"/>
      <c r="F20" s="502" t="s">
        <v>458</v>
      </c>
      <c r="G20" s="495">
        <v>15.716683</v>
      </c>
    </row>
    <row r="21" spans="2:7" ht="12.75" customHeight="1">
      <c r="B21" s="600">
        <v>15</v>
      </c>
      <c r="C21" s="504"/>
      <c r="D21" s="505" t="s">
        <v>457</v>
      </c>
      <c r="E21" s="506"/>
      <c r="F21" s="505" t="s">
        <v>456</v>
      </c>
      <c r="G21" s="496">
        <v>15.028707</v>
      </c>
    </row>
    <row r="22" spans="2:7" ht="12.75" customHeight="1">
      <c r="B22" s="600">
        <v>16</v>
      </c>
      <c r="C22" s="501"/>
      <c r="D22" s="502" t="s">
        <v>450</v>
      </c>
      <c r="E22" s="503"/>
      <c r="F22" s="502" t="s">
        <v>451</v>
      </c>
      <c r="G22" s="495">
        <v>14.097433</v>
      </c>
    </row>
    <row r="23" spans="2:7" ht="12.75" customHeight="1">
      <c r="B23" s="600">
        <v>17</v>
      </c>
      <c r="C23" s="504"/>
      <c r="D23" s="505" t="s">
        <v>455</v>
      </c>
      <c r="E23" s="506"/>
      <c r="F23" s="505" t="s">
        <v>456</v>
      </c>
      <c r="G23" s="496">
        <v>13.982176</v>
      </c>
    </row>
    <row r="24" spans="2:7" ht="12.75" customHeight="1">
      <c r="B24" s="600">
        <v>18</v>
      </c>
      <c r="C24" s="501"/>
      <c r="D24" s="502" t="s">
        <v>449</v>
      </c>
      <c r="E24" s="503"/>
      <c r="F24" s="502" t="s">
        <v>461</v>
      </c>
      <c r="G24" s="495">
        <v>13.111131</v>
      </c>
    </row>
    <row r="25" spans="2:7" ht="12.75" customHeight="1">
      <c r="B25" s="600">
        <v>19</v>
      </c>
      <c r="C25" s="504"/>
      <c r="D25" s="505" t="s">
        <v>451</v>
      </c>
      <c r="E25" s="506"/>
      <c r="F25" s="505" t="s">
        <v>450</v>
      </c>
      <c r="G25" s="496">
        <v>13.03369773</v>
      </c>
    </row>
    <row r="26" spans="2:7" ht="12.75" customHeight="1">
      <c r="B26" s="600">
        <v>20</v>
      </c>
      <c r="C26" s="501"/>
      <c r="D26" s="502" t="s">
        <v>456</v>
      </c>
      <c r="E26" s="503"/>
      <c r="F26" s="502" t="s">
        <v>456</v>
      </c>
      <c r="G26" s="495">
        <v>12.728571</v>
      </c>
    </row>
    <row r="27" spans="2:7" ht="12.75" customHeight="1">
      <c r="B27" s="600">
        <v>21</v>
      </c>
      <c r="C27" s="504"/>
      <c r="D27" s="505" t="s">
        <v>460</v>
      </c>
      <c r="E27" s="506"/>
      <c r="F27" s="505" t="s">
        <v>455</v>
      </c>
      <c r="G27" s="496">
        <v>11.656184</v>
      </c>
    </row>
    <row r="28" spans="2:7" ht="12.75" customHeight="1">
      <c r="B28" s="600">
        <v>22</v>
      </c>
      <c r="C28" s="501"/>
      <c r="D28" s="502" t="s">
        <v>456</v>
      </c>
      <c r="E28" s="503"/>
      <c r="F28" s="502" t="s">
        <v>460</v>
      </c>
      <c r="G28" s="495">
        <v>11.077339</v>
      </c>
    </row>
    <row r="29" spans="2:7" ht="12.75" customHeight="1">
      <c r="B29" s="600">
        <v>23</v>
      </c>
      <c r="C29" s="504"/>
      <c r="D29" s="505" t="s">
        <v>459</v>
      </c>
      <c r="E29" s="506"/>
      <c r="F29" s="505" t="s">
        <v>449</v>
      </c>
      <c r="G29" s="496">
        <v>10.556357</v>
      </c>
    </row>
    <row r="30" spans="2:7" ht="12.75" customHeight="1">
      <c r="B30" s="600">
        <v>24</v>
      </c>
      <c r="C30" s="501"/>
      <c r="D30" s="502" t="s">
        <v>456</v>
      </c>
      <c r="E30" s="503"/>
      <c r="F30" s="502" t="s">
        <v>449</v>
      </c>
      <c r="G30" s="495">
        <v>9.833748</v>
      </c>
    </row>
    <row r="31" spans="2:7" ht="12.75" customHeight="1">
      <c r="B31" s="600">
        <v>25</v>
      </c>
      <c r="C31" s="504"/>
      <c r="D31" s="505" t="s">
        <v>453</v>
      </c>
      <c r="E31" s="506"/>
      <c r="F31" s="505" t="s">
        <v>452</v>
      </c>
      <c r="G31" s="496">
        <v>9.330395</v>
      </c>
    </row>
    <row r="32" spans="2:7" ht="12.75" customHeight="1">
      <c r="B32" s="600">
        <v>26</v>
      </c>
      <c r="C32" s="501"/>
      <c r="D32" s="502" t="s">
        <v>450</v>
      </c>
      <c r="E32" s="503"/>
      <c r="F32" s="502" t="s">
        <v>454</v>
      </c>
      <c r="G32" s="495">
        <v>9.287256</v>
      </c>
    </row>
    <row r="33" spans="2:7" ht="12.75" customHeight="1">
      <c r="B33" s="600">
        <v>27</v>
      </c>
      <c r="C33" s="504"/>
      <c r="D33" s="505" t="s">
        <v>455</v>
      </c>
      <c r="E33" s="506"/>
      <c r="F33" s="505" t="s">
        <v>457</v>
      </c>
      <c r="G33" s="496">
        <v>9.227672</v>
      </c>
    </row>
    <row r="34" spans="2:7" ht="12.75" customHeight="1">
      <c r="B34" s="600">
        <v>28</v>
      </c>
      <c r="C34" s="501"/>
      <c r="D34" s="502" t="s">
        <v>455</v>
      </c>
      <c r="E34" s="503"/>
      <c r="F34" s="502" t="s">
        <v>449</v>
      </c>
      <c r="G34" s="495">
        <v>8.911307</v>
      </c>
    </row>
    <row r="35" spans="2:7" ht="12.75" customHeight="1">
      <c r="B35" s="600">
        <v>29</v>
      </c>
      <c r="C35" s="504"/>
      <c r="D35" s="505" t="s">
        <v>455</v>
      </c>
      <c r="E35" s="506"/>
      <c r="F35" s="505" t="s">
        <v>460</v>
      </c>
      <c r="G35" s="496">
        <v>8.680894</v>
      </c>
    </row>
    <row r="36" spans="2:7" ht="12.75" customHeight="1">
      <c r="B36" s="600">
        <v>30</v>
      </c>
      <c r="C36" s="501"/>
      <c r="D36" s="502" t="s">
        <v>457</v>
      </c>
      <c r="E36" s="503"/>
      <c r="F36" s="502" t="s">
        <v>455</v>
      </c>
      <c r="G36" s="495">
        <v>8.537514</v>
      </c>
    </row>
    <row r="37" spans="2:7" ht="12.75" customHeight="1">
      <c r="B37" s="600">
        <v>31</v>
      </c>
      <c r="C37" s="504"/>
      <c r="D37" s="505" t="s">
        <v>456</v>
      </c>
      <c r="E37" s="506"/>
      <c r="F37" s="505" t="s">
        <v>457</v>
      </c>
      <c r="G37" s="496">
        <v>8.26471</v>
      </c>
    </row>
    <row r="38" spans="2:7" ht="12.75" customHeight="1">
      <c r="B38" s="600">
        <v>32</v>
      </c>
      <c r="C38" s="501"/>
      <c r="D38" s="502" t="s">
        <v>463</v>
      </c>
      <c r="E38" s="503"/>
      <c r="F38" s="502" t="s">
        <v>463</v>
      </c>
      <c r="G38" s="495">
        <v>8.041593</v>
      </c>
    </row>
    <row r="39" spans="2:7" ht="12.75" customHeight="1">
      <c r="B39" s="600">
        <v>33</v>
      </c>
      <c r="C39" s="504"/>
      <c r="D39" s="505" t="s">
        <v>453</v>
      </c>
      <c r="E39" s="506"/>
      <c r="F39" s="505" t="s">
        <v>451</v>
      </c>
      <c r="G39" s="496">
        <v>7.5668</v>
      </c>
    </row>
    <row r="40" spans="2:7" ht="12.75" customHeight="1">
      <c r="B40" s="600">
        <v>34</v>
      </c>
      <c r="C40" s="501"/>
      <c r="D40" s="502" t="s">
        <v>449</v>
      </c>
      <c r="E40" s="503"/>
      <c r="F40" s="502" t="s">
        <v>451</v>
      </c>
      <c r="G40" s="495">
        <v>7.354123</v>
      </c>
    </row>
    <row r="41" spans="2:7" ht="12.75" customHeight="1">
      <c r="B41" s="600">
        <v>35</v>
      </c>
      <c r="C41" s="504"/>
      <c r="D41" s="505" t="s">
        <v>460</v>
      </c>
      <c r="E41" s="506"/>
      <c r="F41" s="505" t="s">
        <v>456</v>
      </c>
      <c r="G41" s="496">
        <v>6.96866</v>
      </c>
    </row>
    <row r="42" spans="2:7" ht="12.75" customHeight="1">
      <c r="B42" s="600">
        <v>36</v>
      </c>
      <c r="C42" s="501"/>
      <c r="D42" s="502" t="s">
        <v>452</v>
      </c>
      <c r="E42" s="503"/>
      <c r="F42" s="502" t="s">
        <v>453</v>
      </c>
      <c r="G42" s="495">
        <v>6.894545</v>
      </c>
    </row>
    <row r="43" spans="2:7" ht="12.75" customHeight="1">
      <c r="B43" s="600">
        <v>37</v>
      </c>
      <c r="C43" s="504"/>
      <c r="D43" s="505" t="s">
        <v>453</v>
      </c>
      <c r="E43" s="506"/>
      <c r="F43" s="505" t="s">
        <v>450</v>
      </c>
      <c r="G43" s="496">
        <v>6.855646535</v>
      </c>
    </row>
    <row r="44" spans="2:7" ht="12.75" customHeight="1">
      <c r="B44" s="600">
        <v>38</v>
      </c>
      <c r="C44" s="501"/>
      <c r="D44" s="502" t="s">
        <v>458</v>
      </c>
      <c r="E44" s="503"/>
      <c r="F44" s="502" t="s">
        <v>458</v>
      </c>
      <c r="G44" s="495">
        <v>6.845894</v>
      </c>
    </row>
    <row r="45" spans="2:7" ht="12.75" customHeight="1">
      <c r="B45" s="600">
        <v>39</v>
      </c>
      <c r="C45" s="504"/>
      <c r="D45" s="505" t="s">
        <v>461</v>
      </c>
      <c r="E45" s="506"/>
      <c r="F45" s="505" t="s">
        <v>449</v>
      </c>
      <c r="G45" s="496">
        <v>6.793169</v>
      </c>
    </row>
    <row r="46" spans="2:7" ht="12.75" customHeight="1">
      <c r="B46" s="600">
        <v>40</v>
      </c>
      <c r="C46" s="501"/>
      <c r="D46" s="502" t="s">
        <v>452</v>
      </c>
      <c r="E46" s="503"/>
      <c r="F46" s="502" t="s">
        <v>455</v>
      </c>
      <c r="G46" s="495">
        <v>6.634521</v>
      </c>
    </row>
    <row r="47" spans="2:7" ht="12.75" customHeight="1">
      <c r="B47" s="600">
        <v>41</v>
      </c>
      <c r="C47" s="504"/>
      <c r="D47" s="505" t="s">
        <v>459</v>
      </c>
      <c r="E47" s="506"/>
      <c r="F47" s="505" t="s">
        <v>455</v>
      </c>
      <c r="G47" s="496">
        <v>6.503011</v>
      </c>
    </row>
    <row r="48" spans="2:7" ht="12.75" customHeight="1">
      <c r="B48" s="600">
        <v>42</v>
      </c>
      <c r="C48" s="501"/>
      <c r="D48" s="502" t="s">
        <v>460</v>
      </c>
      <c r="E48" s="503"/>
      <c r="F48" s="502" t="s">
        <v>460</v>
      </c>
      <c r="G48" s="495">
        <v>6.104986</v>
      </c>
    </row>
    <row r="49" spans="2:7" ht="12.75" customHeight="1">
      <c r="B49" s="600">
        <v>43</v>
      </c>
      <c r="C49" s="504"/>
      <c r="D49" s="505" t="s">
        <v>454</v>
      </c>
      <c r="E49" s="506"/>
      <c r="F49" s="505" t="s">
        <v>677</v>
      </c>
      <c r="G49" s="496">
        <v>6.02438</v>
      </c>
    </row>
    <row r="50" spans="2:7" ht="12.75" customHeight="1">
      <c r="B50" s="600">
        <v>44</v>
      </c>
      <c r="C50" s="501"/>
      <c r="D50" s="502" t="s">
        <v>451</v>
      </c>
      <c r="E50" s="503"/>
      <c r="F50" s="502" t="s">
        <v>449</v>
      </c>
      <c r="G50" s="495">
        <v>5.829579</v>
      </c>
    </row>
    <row r="51" spans="2:7" ht="12.75" customHeight="1">
      <c r="B51" s="600">
        <v>45</v>
      </c>
      <c r="C51" s="504"/>
      <c r="D51" s="505" t="s">
        <v>451</v>
      </c>
      <c r="E51" s="506"/>
      <c r="F51" s="505" t="s">
        <v>452</v>
      </c>
      <c r="G51" s="496">
        <v>5.501926</v>
      </c>
    </row>
    <row r="52" spans="2:7" ht="12.75" customHeight="1">
      <c r="B52" s="600">
        <v>46</v>
      </c>
      <c r="C52" s="501"/>
      <c r="D52" s="502" t="s">
        <v>459</v>
      </c>
      <c r="E52" s="503"/>
      <c r="F52" s="502" t="s">
        <v>452</v>
      </c>
      <c r="G52" s="495">
        <v>5.471038</v>
      </c>
    </row>
    <row r="53" spans="2:7" ht="12.75" customHeight="1">
      <c r="B53" s="600">
        <v>47</v>
      </c>
      <c r="C53" s="504"/>
      <c r="D53" s="505" t="s">
        <v>454</v>
      </c>
      <c r="E53" s="506"/>
      <c r="F53" s="505" t="s">
        <v>450</v>
      </c>
      <c r="G53" s="496">
        <v>5.381989</v>
      </c>
    </row>
    <row r="54" spans="2:7" ht="12.75" customHeight="1">
      <c r="B54" s="600">
        <v>48</v>
      </c>
      <c r="C54" s="501"/>
      <c r="D54" s="502" t="s">
        <v>452</v>
      </c>
      <c r="E54" s="503"/>
      <c r="F54" s="502" t="s">
        <v>451</v>
      </c>
      <c r="G54" s="495">
        <v>5.358569</v>
      </c>
    </row>
    <row r="55" spans="2:7" ht="12.75" customHeight="1">
      <c r="B55" s="600">
        <v>49</v>
      </c>
      <c r="C55" s="504"/>
      <c r="D55" s="505" t="s">
        <v>459</v>
      </c>
      <c r="E55" s="506"/>
      <c r="F55" s="505" t="s">
        <v>456</v>
      </c>
      <c r="G55" s="496">
        <v>5.327976</v>
      </c>
    </row>
    <row r="56" spans="2:7" ht="12.75" customHeight="1">
      <c r="B56" s="600">
        <v>50</v>
      </c>
      <c r="C56" s="501"/>
      <c r="D56" s="502" t="s">
        <v>460</v>
      </c>
      <c r="E56" s="503"/>
      <c r="F56" s="502" t="s">
        <v>452</v>
      </c>
      <c r="G56" s="495">
        <v>5.289855</v>
      </c>
    </row>
    <row r="57" spans="2:7" ht="12.75" customHeight="1">
      <c r="B57" s="600">
        <v>51</v>
      </c>
      <c r="C57" s="504"/>
      <c r="D57" s="505" t="s">
        <v>456</v>
      </c>
      <c r="E57" s="506"/>
      <c r="F57" s="505" t="s">
        <v>458</v>
      </c>
      <c r="G57" s="496">
        <v>5.088358</v>
      </c>
    </row>
    <row r="58" spans="2:7" ht="12.75" customHeight="1">
      <c r="B58" s="600">
        <v>52</v>
      </c>
      <c r="C58" s="501"/>
      <c r="D58" s="502" t="s">
        <v>462</v>
      </c>
      <c r="E58" s="503"/>
      <c r="F58" s="502" t="s">
        <v>452</v>
      </c>
      <c r="G58" s="495">
        <v>4.8535</v>
      </c>
    </row>
    <row r="59" spans="2:7" ht="12.75" customHeight="1">
      <c r="B59" s="600">
        <v>53</v>
      </c>
      <c r="C59" s="507"/>
      <c r="D59" s="508" t="s">
        <v>449</v>
      </c>
      <c r="E59" s="509"/>
      <c r="F59" s="508" t="s">
        <v>456</v>
      </c>
      <c r="G59" s="510">
        <v>4.844257</v>
      </c>
    </row>
    <row r="60" spans="2:7" ht="3" customHeight="1">
      <c r="B60" s="9"/>
      <c r="C60" s="506"/>
      <c r="D60" s="515"/>
      <c r="E60" s="506"/>
      <c r="F60" s="515"/>
      <c r="G60" s="497"/>
    </row>
    <row r="61" spans="2:7" ht="12.75" customHeight="1">
      <c r="B61" s="9"/>
      <c r="C61" s="5" t="s">
        <v>498</v>
      </c>
      <c r="D61" s="500"/>
      <c r="E61" s="23"/>
      <c r="F61" s="500"/>
      <c r="G61" s="494"/>
    </row>
    <row r="62" spans="2:7" ht="46.5" customHeight="1">
      <c r="B62" s="711"/>
      <c r="C62" s="807" t="s">
        <v>14</v>
      </c>
      <c r="D62" s="807"/>
      <c r="E62" s="807"/>
      <c r="F62" s="807"/>
      <c r="G62" s="807"/>
    </row>
  </sheetData>
  <mergeCells count="5">
    <mergeCell ref="C62:G62"/>
    <mergeCell ref="B2:G2"/>
    <mergeCell ref="B4:G4"/>
    <mergeCell ref="C5:D5"/>
    <mergeCell ref="E5:F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sheetPr codeName="Sheet31"/>
  <dimension ref="A1:AE61"/>
  <sheetViews>
    <sheetView workbookViewId="0" topLeftCell="A1">
      <selection activeCell="P28" sqref="P28"/>
    </sheetView>
  </sheetViews>
  <sheetFormatPr defaultColWidth="9.140625" defaultRowHeight="12.75"/>
  <cols>
    <col min="1" max="2" width="3.7109375" style="0" customWidth="1"/>
    <col min="3" max="3" width="0.85546875" style="0" customWidth="1"/>
    <col min="4" max="4" width="20.7109375" style="0" customWidth="1"/>
    <col min="5" max="5" width="4.00390625" style="0" customWidth="1"/>
    <col min="6" max="8" width="8.7109375" style="0" hidden="1" customWidth="1"/>
    <col min="9" max="12" width="8.7109375" style="0" customWidth="1"/>
    <col min="13" max="13" width="6.7109375" style="0" customWidth="1"/>
    <col min="14" max="14" width="2.421875" style="0" customWidth="1"/>
    <col min="15" max="15" width="5.57421875" style="3" customWidth="1"/>
    <col min="16" max="16" width="9.00390625" style="0" customWidth="1"/>
    <col min="17" max="17" width="21.8515625" style="0" customWidth="1"/>
  </cols>
  <sheetData>
    <row r="1" spans="3:13" ht="14.25" customHeight="1">
      <c r="C1" s="724"/>
      <c r="D1" s="724"/>
      <c r="E1" s="29"/>
      <c r="F1" s="13"/>
      <c r="G1" s="13"/>
      <c r="H1" s="13"/>
      <c r="I1" s="13"/>
      <c r="J1" s="13"/>
      <c r="K1" s="13"/>
      <c r="L1" s="13"/>
      <c r="M1" s="11" t="s">
        <v>551</v>
      </c>
    </row>
    <row r="2" spans="3:13" ht="30" customHeight="1">
      <c r="C2" s="771" t="s">
        <v>445</v>
      </c>
      <c r="D2" s="771"/>
      <c r="E2" s="771"/>
      <c r="F2" s="771"/>
      <c r="G2" s="771"/>
      <c r="H2" s="771"/>
      <c r="I2" s="771"/>
      <c r="J2" s="771"/>
      <c r="K2" s="771"/>
      <c r="L2" s="771"/>
      <c r="M2" s="771"/>
    </row>
    <row r="3" spans="4:31" ht="12" customHeight="1">
      <c r="D3" s="762" t="s">
        <v>216</v>
      </c>
      <c r="E3" s="762"/>
      <c r="F3" s="762"/>
      <c r="G3" s="762"/>
      <c r="H3" s="762"/>
      <c r="I3" s="762"/>
      <c r="J3" s="762"/>
      <c r="K3" s="762"/>
      <c r="L3" s="762"/>
      <c r="M3" s="762"/>
      <c r="P3" s="3"/>
      <c r="Q3" s="3"/>
      <c r="R3" s="3"/>
      <c r="S3" s="3"/>
      <c r="T3" s="3"/>
      <c r="U3" s="3"/>
      <c r="V3" s="3"/>
      <c r="W3" s="3"/>
      <c r="X3" s="3"/>
      <c r="Y3" s="3"/>
      <c r="Z3" s="3"/>
      <c r="AA3" s="3"/>
      <c r="AB3" s="3"/>
      <c r="AC3" s="3"/>
      <c r="AD3" s="3"/>
      <c r="AE3" s="3"/>
    </row>
    <row r="4" spans="2:31" ht="12.75" customHeight="1">
      <c r="B4" s="759" t="s">
        <v>401</v>
      </c>
      <c r="C4" s="105"/>
      <c r="D4" s="782" t="s">
        <v>169</v>
      </c>
      <c r="E4" s="93"/>
      <c r="F4" s="124"/>
      <c r="G4" s="124"/>
      <c r="H4" s="124"/>
      <c r="I4" s="124"/>
      <c r="J4" s="124"/>
      <c r="K4" s="124"/>
      <c r="L4" s="124"/>
      <c r="M4" s="131" t="s">
        <v>507</v>
      </c>
      <c r="P4" s="3"/>
      <c r="Q4" s="3"/>
      <c r="R4" s="3"/>
      <c r="S4" s="3"/>
      <c r="T4" s="3"/>
      <c r="U4" s="3"/>
      <c r="V4" s="3"/>
      <c r="W4" s="3"/>
      <c r="X4" s="3"/>
      <c r="Y4" s="3"/>
      <c r="Z4" s="3"/>
      <c r="AA4" s="3"/>
      <c r="AB4" s="3"/>
      <c r="AC4" s="3"/>
      <c r="AD4" s="3"/>
      <c r="AE4" s="3"/>
    </row>
    <row r="5" spans="2:31" ht="12.75" customHeight="1">
      <c r="B5" s="759"/>
      <c r="C5" s="132"/>
      <c r="D5" s="783"/>
      <c r="E5" s="229"/>
      <c r="F5" s="121">
        <v>2002</v>
      </c>
      <c r="G5" s="121">
        <v>2003</v>
      </c>
      <c r="H5" s="121">
        <v>2004</v>
      </c>
      <c r="I5" s="121">
        <v>2005</v>
      </c>
      <c r="J5" s="121">
        <v>2006</v>
      </c>
      <c r="K5" s="121">
        <v>2007</v>
      </c>
      <c r="L5" s="121">
        <v>2008</v>
      </c>
      <c r="M5" s="126" t="s">
        <v>585</v>
      </c>
      <c r="P5" s="3"/>
      <c r="Q5" s="3"/>
      <c r="R5" s="3"/>
      <c r="S5" s="3"/>
      <c r="T5" s="3"/>
      <c r="U5" s="3"/>
      <c r="V5" s="3"/>
      <c r="W5" s="3"/>
      <c r="X5" s="3"/>
      <c r="Y5" s="3"/>
      <c r="Z5" s="3"/>
      <c r="AA5" s="3"/>
      <c r="AB5" s="3"/>
      <c r="AC5" s="3"/>
      <c r="AD5" s="3"/>
      <c r="AE5" s="3"/>
    </row>
    <row r="6" spans="2:31" ht="9.75" customHeight="1">
      <c r="B6" s="759"/>
      <c r="C6" s="106"/>
      <c r="D6" s="99"/>
      <c r="E6" s="110"/>
      <c r="F6" s="127"/>
      <c r="G6" s="127"/>
      <c r="H6" s="127"/>
      <c r="I6" s="127"/>
      <c r="J6" s="127"/>
      <c r="K6" s="127"/>
      <c r="L6" s="127"/>
      <c r="M6" s="133" t="s">
        <v>293</v>
      </c>
      <c r="P6" s="3"/>
      <c r="Q6" s="3"/>
      <c r="R6" s="3"/>
      <c r="S6" s="3"/>
      <c r="T6" s="3"/>
      <c r="U6" s="3"/>
      <c r="V6" s="3"/>
      <c r="W6" s="3"/>
      <c r="X6" s="3"/>
      <c r="Y6" s="3"/>
      <c r="Z6" s="3"/>
      <c r="AA6" s="3"/>
      <c r="AB6" s="3"/>
      <c r="AC6" s="3"/>
      <c r="AD6" s="3"/>
      <c r="AE6" s="3"/>
    </row>
    <row r="7" spans="1:31" ht="12" customHeight="1">
      <c r="A7" s="25"/>
      <c r="B7" s="583">
        <v>1</v>
      </c>
      <c r="C7" s="150"/>
      <c r="D7" s="151" t="s">
        <v>191</v>
      </c>
      <c r="E7" s="152" t="s">
        <v>277</v>
      </c>
      <c r="F7" s="474">
        <v>6505.232</v>
      </c>
      <c r="G7" s="475">
        <v>7117.73</v>
      </c>
      <c r="H7" s="475">
        <v>8242.239</v>
      </c>
      <c r="I7" s="475">
        <v>9194.59</v>
      </c>
      <c r="J7" s="475">
        <v>9575.409</v>
      </c>
      <c r="K7" s="475">
        <v>10773.401</v>
      </c>
      <c r="L7" s="475">
        <v>10630.961</v>
      </c>
      <c r="M7" s="665">
        <f aca="true" t="shared" si="0" ref="M7:M38">(L7/K7-1)*100</f>
        <v>-1.3221451610313295</v>
      </c>
      <c r="P7" s="3"/>
      <c r="Q7" s="3"/>
      <c r="R7" s="3"/>
      <c r="S7" s="3"/>
      <c r="T7" s="3"/>
      <c r="U7" s="3"/>
      <c r="V7" s="3"/>
      <c r="W7" s="3"/>
      <c r="X7" s="3"/>
      <c r="Y7" s="3"/>
      <c r="Z7" s="3"/>
      <c r="AA7" s="3"/>
      <c r="AB7" s="3"/>
      <c r="AC7" s="3"/>
      <c r="AD7" s="3"/>
      <c r="AE7" s="3"/>
    </row>
    <row r="8" spans="1:31" ht="12" customHeight="1">
      <c r="A8" s="25"/>
      <c r="B8" s="583">
        <v>2</v>
      </c>
      <c r="C8" s="164"/>
      <c r="D8" s="156" t="s">
        <v>514</v>
      </c>
      <c r="E8" s="134" t="s">
        <v>280</v>
      </c>
      <c r="F8" s="166">
        <v>5376.059</v>
      </c>
      <c r="G8" s="167">
        <v>6126.274</v>
      </c>
      <c r="H8" s="167">
        <v>7003.729</v>
      </c>
      <c r="I8" s="167">
        <v>8084.307</v>
      </c>
      <c r="J8" s="167">
        <v>8878.093</v>
      </c>
      <c r="K8" s="167">
        <v>9913.531</v>
      </c>
      <c r="L8" s="167">
        <v>9767.266</v>
      </c>
      <c r="M8" s="666">
        <f t="shared" si="0"/>
        <v>-1.4754077028659274</v>
      </c>
      <c r="P8" s="3"/>
      <c r="Q8" s="3"/>
      <c r="R8" s="3"/>
      <c r="S8" s="3"/>
      <c r="T8" s="3"/>
      <c r="U8" s="3"/>
      <c r="V8" s="3"/>
      <c r="W8" s="3"/>
      <c r="X8" s="3"/>
      <c r="Y8" s="3"/>
      <c r="Z8" s="3"/>
      <c r="AA8" s="3"/>
      <c r="AB8" s="3"/>
      <c r="AC8" s="3"/>
      <c r="AD8" s="3"/>
      <c r="AE8" s="3"/>
    </row>
    <row r="9" spans="1:31" ht="12" customHeight="1">
      <c r="A9" s="25"/>
      <c r="B9" s="583">
        <v>3</v>
      </c>
      <c r="C9" s="153"/>
      <c r="D9" s="154" t="s">
        <v>20</v>
      </c>
      <c r="E9" s="155" t="s">
        <v>279</v>
      </c>
      <c r="F9" s="476">
        <v>3153.118</v>
      </c>
      <c r="G9" s="477">
        <v>4011.914</v>
      </c>
      <c r="H9" s="477">
        <v>5055.067</v>
      </c>
      <c r="I9" s="477">
        <v>6220.905</v>
      </c>
      <c r="J9" s="477">
        <v>6718.196</v>
      </c>
      <c r="K9" s="477">
        <v>7878.92</v>
      </c>
      <c r="L9" s="477">
        <v>8378.854</v>
      </c>
      <c r="M9" s="667">
        <f t="shared" si="0"/>
        <v>6.345209749559566</v>
      </c>
      <c r="P9" s="3"/>
      <c r="Q9" s="3"/>
      <c r="R9" s="3"/>
      <c r="S9" s="3"/>
      <c r="T9" s="3"/>
      <c r="U9" s="3"/>
      <c r="V9" s="3"/>
      <c r="W9" s="3"/>
      <c r="X9" s="3"/>
      <c r="Y9" s="3"/>
      <c r="Z9" s="3"/>
      <c r="AA9" s="3"/>
      <c r="AB9" s="3"/>
      <c r="AC9" s="3"/>
      <c r="AD9" s="3"/>
      <c r="AE9" s="3"/>
    </row>
    <row r="10" spans="1:31" ht="12" customHeight="1">
      <c r="A10" s="25"/>
      <c r="B10" s="583">
        <v>4</v>
      </c>
      <c r="C10" s="164"/>
      <c r="D10" s="156" t="s">
        <v>378</v>
      </c>
      <c r="E10" s="134" t="s">
        <v>280</v>
      </c>
      <c r="F10" s="166">
        <v>3004.436</v>
      </c>
      <c r="G10" s="167">
        <v>3158.833</v>
      </c>
      <c r="H10" s="167">
        <v>3501.276</v>
      </c>
      <c r="I10" s="167">
        <v>3696.067</v>
      </c>
      <c r="J10" s="167">
        <v>4479.319</v>
      </c>
      <c r="K10" s="167">
        <v>4883.959</v>
      </c>
      <c r="L10" s="167">
        <v>5451.388</v>
      </c>
      <c r="M10" s="666">
        <f t="shared" si="0"/>
        <v>11.61821792525286</v>
      </c>
      <c r="P10" s="3"/>
      <c r="Q10" s="3"/>
      <c r="R10" s="3"/>
      <c r="S10" s="3"/>
      <c r="T10" s="3"/>
      <c r="U10" s="3"/>
      <c r="V10" s="3"/>
      <c r="W10" s="3"/>
      <c r="X10" s="3"/>
      <c r="Y10" s="3"/>
      <c r="Z10" s="3"/>
      <c r="AA10" s="3"/>
      <c r="AB10" s="3"/>
      <c r="AC10" s="3"/>
      <c r="AD10" s="3"/>
      <c r="AE10" s="3"/>
    </row>
    <row r="11" spans="1:31" ht="12" customHeight="1">
      <c r="A11" s="25"/>
      <c r="B11" s="583">
        <v>5</v>
      </c>
      <c r="C11" s="153"/>
      <c r="D11" s="154" t="s">
        <v>204</v>
      </c>
      <c r="E11" s="155" t="s">
        <v>281</v>
      </c>
      <c r="F11" s="476">
        <v>1826.249</v>
      </c>
      <c r="G11" s="477">
        <v>2012.312</v>
      </c>
      <c r="H11" s="477">
        <v>2153.623</v>
      </c>
      <c r="I11" s="477">
        <v>2414.994</v>
      </c>
      <c r="J11" s="477">
        <v>2614.751</v>
      </c>
      <c r="K11" s="477">
        <v>3048.903</v>
      </c>
      <c r="L11" s="477">
        <v>3606.341</v>
      </c>
      <c r="M11" s="667">
        <f t="shared" si="0"/>
        <v>18.283231706617098</v>
      </c>
      <c r="P11" s="3"/>
      <c r="Q11" s="3"/>
      <c r="R11" s="3"/>
      <c r="S11" s="3"/>
      <c r="T11" s="3"/>
      <c r="U11" s="3"/>
      <c r="V11" s="3"/>
      <c r="W11" s="3"/>
      <c r="X11" s="3"/>
      <c r="Y11" s="3"/>
      <c r="Z11" s="3"/>
      <c r="AA11" s="3"/>
      <c r="AB11" s="3"/>
      <c r="AC11" s="3"/>
      <c r="AD11" s="3"/>
      <c r="AE11" s="3"/>
    </row>
    <row r="12" spans="1:31" ht="12" customHeight="1">
      <c r="A12" s="25"/>
      <c r="B12" s="583">
        <v>6</v>
      </c>
      <c r="C12" s="164"/>
      <c r="D12" s="156" t="s">
        <v>179</v>
      </c>
      <c r="E12" s="134" t="s">
        <v>281</v>
      </c>
      <c r="F12" s="166">
        <v>1730.027</v>
      </c>
      <c r="G12" s="167">
        <v>2019.969</v>
      </c>
      <c r="H12" s="167"/>
      <c r="I12" s="167">
        <v>3183.072</v>
      </c>
      <c r="J12" s="167">
        <v>3262.471</v>
      </c>
      <c r="K12" s="167">
        <v>3419.85</v>
      </c>
      <c r="L12" s="167">
        <v>3297.611</v>
      </c>
      <c r="M12" s="666">
        <f t="shared" si="0"/>
        <v>-3.5743965378598475</v>
      </c>
      <c r="P12" s="3"/>
      <c r="Q12" s="3"/>
      <c r="R12" s="3"/>
      <c r="S12" s="3"/>
      <c r="T12" s="3"/>
      <c r="U12" s="3"/>
      <c r="V12" s="3"/>
      <c r="W12" s="3"/>
      <c r="X12" s="3"/>
      <c r="Y12" s="3"/>
      <c r="Z12" s="3"/>
      <c r="AA12" s="3"/>
      <c r="AB12" s="3"/>
      <c r="AC12" s="3"/>
      <c r="AD12" s="3"/>
      <c r="AE12" s="3"/>
    </row>
    <row r="13" spans="1:31" ht="12" customHeight="1">
      <c r="A13" s="25"/>
      <c r="B13" s="583">
        <v>7</v>
      </c>
      <c r="C13" s="153"/>
      <c r="D13" s="154" t="s">
        <v>217</v>
      </c>
      <c r="E13" s="155" t="s">
        <v>284</v>
      </c>
      <c r="F13" s="476">
        <v>2882.664</v>
      </c>
      <c r="G13" s="477">
        <v>3094.002</v>
      </c>
      <c r="H13" s="477">
        <v>3169.94</v>
      </c>
      <c r="I13" s="477">
        <v>3123.241</v>
      </c>
      <c r="J13" s="477">
        <v>2835.235</v>
      </c>
      <c r="K13" s="477">
        <v>3464.179</v>
      </c>
      <c r="L13" s="477">
        <v>3164.793</v>
      </c>
      <c r="M13" s="667">
        <f t="shared" si="0"/>
        <v>-8.642336322690024</v>
      </c>
      <c r="P13" s="3"/>
      <c r="Q13" s="3"/>
      <c r="R13" s="3"/>
      <c r="S13" s="3"/>
      <c r="T13" s="3"/>
      <c r="U13" s="3"/>
      <c r="V13" s="3"/>
      <c r="W13" s="3"/>
      <c r="X13" s="3"/>
      <c r="Y13" s="3"/>
      <c r="Z13" s="3"/>
      <c r="AA13" s="3"/>
      <c r="AB13" s="3"/>
      <c r="AC13" s="3"/>
      <c r="AD13" s="3"/>
      <c r="AE13" s="3"/>
    </row>
    <row r="14" spans="1:31" ht="12" customHeight="1">
      <c r="A14" s="25"/>
      <c r="B14" s="583">
        <v>8</v>
      </c>
      <c r="C14" s="164"/>
      <c r="D14" s="156" t="s">
        <v>212</v>
      </c>
      <c r="E14" s="134" t="s">
        <v>278</v>
      </c>
      <c r="F14" s="166">
        <v>2682.119</v>
      </c>
      <c r="G14" s="167">
        <v>2481.57</v>
      </c>
      <c r="H14" s="167">
        <v>2717.3</v>
      </c>
      <c r="I14" s="167">
        <v>2759.706</v>
      </c>
      <c r="J14" s="167">
        <v>3029.807</v>
      </c>
      <c r="K14" s="167">
        <v>3342.271</v>
      </c>
      <c r="L14" s="167">
        <v>3131.426</v>
      </c>
      <c r="M14" s="666">
        <f t="shared" si="0"/>
        <v>-6.308435192717776</v>
      </c>
      <c r="P14" s="3"/>
      <c r="Q14" s="3"/>
      <c r="R14" s="3"/>
      <c r="S14" s="3"/>
      <c r="T14" s="3"/>
      <c r="U14" s="3"/>
      <c r="V14" s="3"/>
      <c r="W14" s="3"/>
      <c r="X14" s="3"/>
      <c r="Y14" s="3"/>
      <c r="Z14" s="3"/>
      <c r="AA14" s="3"/>
      <c r="AB14" s="3"/>
      <c r="AC14" s="3"/>
      <c r="AD14" s="3"/>
      <c r="AE14" s="3"/>
    </row>
    <row r="15" spans="1:31" ht="12" customHeight="1">
      <c r="A15" s="25"/>
      <c r="B15" s="583">
        <v>9</v>
      </c>
      <c r="C15" s="153"/>
      <c r="D15" s="154" t="s">
        <v>511</v>
      </c>
      <c r="E15" s="155" t="s">
        <v>281</v>
      </c>
      <c r="F15" s="476">
        <v>1119.522</v>
      </c>
      <c r="G15" s="477">
        <v>1765.215</v>
      </c>
      <c r="H15" s="477">
        <v>2081.282</v>
      </c>
      <c r="I15" s="477">
        <v>2071.335</v>
      </c>
      <c r="J15" s="477">
        <v>2314.581</v>
      </c>
      <c r="K15" s="477">
        <v>2605.593</v>
      </c>
      <c r="L15" s="477">
        <v>2564.537</v>
      </c>
      <c r="M15" s="667">
        <f t="shared" si="0"/>
        <v>-1.575687377115309</v>
      </c>
      <c r="P15" s="3"/>
      <c r="Q15" s="3"/>
      <c r="R15" s="3"/>
      <c r="S15" s="3"/>
      <c r="T15" s="3"/>
      <c r="U15" s="3"/>
      <c r="V15" s="3"/>
      <c r="W15" s="3"/>
      <c r="X15" s="3"/>
      <c r="Y15" s="3"/>
      <c r="Z15" s="3"/>
      <c r="AA15" s="3"/>
      <c r="AB15" s="3"/>
      <c r="AC15" s="3"/>
      <c r="AD15" s="3"/>
      <c r="AE15" s="3"/>
    </row>
    <row r="16" spans="1:31" ht="12" customHeight="1">
      <c r="A16" s="25"/>
      <c r="B16" s="583">
        <v>10</v>
      </c>
      <c r="C16" s="164"/>
      <c r="D16" s="156" t="s">
        <v>192</v>
      </c>
      <c r="E16" s="134" t="s">
        <v>282</v>
      </c>
      <c r="F16" s="166">
        <v>1754.147</v>
      </c>
      <c r="G16" s="167">
        <v>2014.612</v>
      </c>
      <c r="H16" s="167">
        <v>2157.878</v>
      </c>
      <c r="I16" s="167">
        <v>2144.29</v>
      </c>
      <c r="J16" s="167">
        <v>2118.863</v>
      </c>
      <c r="K16" s="167">
        <v>2684.698</v>
      </c>
      <c r="L16" s="167">
        <v>2511.613</v>
      </c>
      <c r="M16" s="666">
        <f t="shared" si="0"/>
        <v>-6.447093863071373</v>
      </c>
      <c r="P16" s="3"/>
      <c r="Q16" s="3"/>
      <c r="R16" s="3"/>
      <c r="S16" s="3"/>
      <c r="T16" s="3"/>
      <c r="U16" s="3"/>
      <c r="V16" s="3"/>
      <c r="W16" s="3"/>
      <c r="X16" s="3"/>
      <c r="Y16" s="3"/>
      <c r="Z16" s="3"/>
      <c r="AA16" s="3"/>
      <c r="AB16" s="3"/>
      <c r="AC16" s="3"/>
      <c r="AD16" s="3"/>
      <c r="AE16" s="3"/>
    </row>
    <row r="17" spans="1:31" ht="12" customHeight="1">
      <c r="A17" s="25"/>
      <c r="B17" s="583">
        <v>11</v>
      </c>
      <c r="C17" s="153"/>
      <c r="D17" s="154" t="s">
        <v>197</v>
      </c>
      <c r="E17" s="155" t="s">
        <v>278</v>
      </c>
      <c r="F17" s="476">
        <v>1275.448</v>
      </c>
      <c r="G17" s="477">
        <v>1375.008</v>
      </c>
      <c r="H17" s="477">
        <v>1434.575</v>
      </c>
      <c r="I17" s="477">
        <v>1384.233</v>
      </c>
      <c r="J17" s="477">
        <v>1502.252</v>
      </c>
      <c r="K17" s="477">
        <v>1905.186</v>
      </c>
      <c r="L17" s="477">
        <v>1616.786</v>
      </c>
      <c r="M17" s="667">
        <f t="shared" si="0"/>
        <v>-15.137629606768044</v>
      </c>
      <c r="P17" s="3"/>
      <c r="Q17" s="3"/>
      <c r="R17" s="3"/>
      <c r="S17" s="3"/>
      <c r="T17" s="3"/>
      <c r="U17" s="3"/>
      <c r="V17" s="3"/>
      <c r="W17" s="3"/>
      <c r="X17" s="3"/>
      <c r="Y17" s="3"/>
      <c r="Z17" s="3"/>
      <c r="AA17" s="3"/>
      <c r="AB17" s="3"/>
      <c r="AC17" s="3"/>
      <c r="AD17" s="3"/>
      <c r="AE17" s="3"/>
    </row>
    <row r="18" spans="1:31" ht="12" customHeight="1">
      <c r="A18" s="25"/>
      <c r="B18" s="583">
        <v>12</v>
      </c>
      <c r="C18" s="164"/>
      <c r="D18" s="156" t="s">
        <v>203</v>
      </c>
      <c r="E18" s="134" t="s">
        <v>284</v>
      </c>
      <c r="F18" s="166">
        <v>1499.398</v>
      </c>
      <c r="G18" s="167">
        <v>1590.914</v>
      </c>
      <c r="H18" s="167">
        <v>1437.367</v>
      </c>
      <c r="I18" s="167">
        <v>1037.565</v>
      </c>
      <c r="J18" s="167">
        <v>1145.741</v>
      </c>
      <c r="K18" s="167">
        <v>1229.586</v>
      </c>
      <c r="L18" s="167">
        <v>1461.909</v>
      </c>
      <c r="M18" s="666">
        <f t="shared" si="0"/>
        <v>18.894408361838867</v>
      </c>
      <c r="P18" s="3"/>
      <c r="Q18" s="3"/>
      <c r="R18" s="3"/>
      <c r="S18" s="3"/>
      <c r="T18" s="3"/>
      <c r="U18" s="3"/>
      <c r="V18" s="3"/>
      <c r="W18" s="3"/>
      <c r="X18" s="3"/>
      <c r="Y18" s="3"/>
      <c r="Z18" s="3"/>
      <c r="AA18" s="3"/>
      <c r="AB18" s="3"/>
      <c r="AC18" s="3"/>
      <c r="AD18" s="3"/>
      <c r="AE18" s="3"/>
    </row>
    <row r="19" spans="1:31" ht="12" customHeight="1">
      <c r="A19" s="25"/>
      <c r="B19" s="583">
        <v>13</v>
      </c>
      <c r="C19" s="153"/>
      <c r="D19" s="154" t="s">
        <v>24</v>
      </c>
      <c r="E19" s="155" t="s">
        <v>271</v>
      </c>
      <c r="F19" s="476"/>
      <c r="G19" s="477"/>
      <c r="H19" s="477">
        <v>391.204</v>
      </c>
      <c r="I19" s="477">
        <v>867.036</v>
      </c>
      <c r="J19" s="477">
        <v>1170.434</v>
      </c>
      <c r="K19" s="477">
        <v>1444.655</v>
      </c>
      <c r="L19" s="477">
        <v>1405.334</v>
      </c>
      <c r="M19" s="667">
        <f t="shared" si="0"/>
        <v>-2.721826318394349</v>
      </c>
      <c r="P19" s="3"/>
      <c r="Q19" s="3"/>
      <c r="R19" s="3"/>
      <c r="S19" s="3"/>
      <c r="T19" s="3"/>
      <c r="U19" s="3"/>
      <c r="V19" s="3"/>
      <c r="W19" s="3"/>
      <c r="X19" s="3"/>
      <c r="Y19" s="3"/>
      <c r="Z19" s="3"/>
      <c r="AA19" s="3"/>
      <c r="AB19" s="3"/>
      <c r="AC19" s="3"/>
      <c r="AD19" s="3"/>
      <c r="AE19" s="3"/>
    </row>
    <row r="20" spans="1:31" ht="12" customHeight="1">
      <c r="A20" s="25"/>
      <c r="B20" s="583">
        <v>14</v>
      </c>
      <c r="C20" s="164"/>
      <c r="D20" s="156" t="s">
        <v>206</v>
      </c>
      <c r="E20" s="134" t="s">
        <v>279</v>
      </c>
      <c r="F20" s="166">
        <v>328.994</v>
      </c>
      <c r="G20" s="167">
        <v>327.902</v>
      </c>
      <c r="H20" s="167">
        <v>457.62</v>
      </c>
      <c r="I20" s="167">
        <v>682.287</v>
      </c>
      <c r="J20" s="167">
        <v>895.486</v>
      </c>
      <c r="K20" s="167">
        <v>1190.971</v>
      </c>
      <c r="L20" s="167">
        <v>1400.838</v>
      </c>
      <c r="M20" s="666">
        <f t="shared" si="0"/>
        <v>17.62150379816132</v>
      </c>
      <c r="P20" s="3"/>
      <c r="Q20" s="3"/>
      <c r="R20" s="3"/>
      <c r="S20" s="3"/>
      <c r="T20" s="3"/>
      <c r="U20" s="3"/>
      <c r="V20" s="3"/>
      <c r="W20" s="3"/>
      <c r="X20" s="3"/>
      <c r="Y20" s="3"/>
      <c r="Z20" s="3"/>
      <c r="AA20" s="3"/>
      <c r="AB20" s="3"/>
      <c r="AC20" s="3"/>
      <c r="AD20" s="3"/>
      <c r="AE20" s="3"/>
    </row>
    <row r="21" spans="1:31" ht="12" customHeight="1">
      <c r="A21" s="25"/>
      <c r="B21" s="583">
        <v>15</v>
      </c>
      <c r="C21" s="153"/>
      <c r="D21" s="154" t="s">
        <v>385</v>
      </c>
      <c r="E21" s="155" t="s">
        <v>281</v>
      </c>
      <c r="F21" s="476">
        <v>714.029</v>
      </c>
      <c r="G21" s="477">
        <v>952.358</v>
      </c>
      <c r="H21" s="477">
        <v>1098.028</v>
      </c>
      <c r="I21" s="477">
        <v>1209.661</v>
      </c>
      <c r="J21" s="477">
        <v>1291.14</v>
      </c>
      <c r="K21" s="477">
        <v>1309.772</v>
      </c>
      <c r="L21" s="477">
        <v>1302.532</v>
      </c>
      <c r="M21" s="667">
        <f t="shared" si="0"/>
        <v>-0.5527679626683102</v>
      </c>
      <c r="P21" s="3"/>
      <c r="Q21" s="3"/>
      <c r="R21" s="3"/>
      <c r="S21" s="3"/>
      <c r="T21" s="3"/>
      <c r="U21" s="3"/>
      <c r="V21" s="3"/>
      <c r="W21" s="3"/>
      <c r="X21" s="3"/>
      <c r="Y21" s="3"/>
      <c r="Z21" s="3"/>
      <c r="AA21" s="3"/>
      <c r="AB21" s="3"/>
      <c r="AC21" s="3"/>
      <c r="AD21" s="3"/>
      <c r="AE21" s="3"/>
    </row>
    <row r="22" spans="1:31" ht="12" customHeight="1">
      <c r="A22" s="25"/>
      <c r="B22" s="583">
        <v>16</v>
      </c>
      <c r="C22" s="164"/>
      <c r="D22" s="156" t="s">
        <v>218</v>
      </c>
      <c r="E22" s="134" t="s">
        <v>284</v>
      </c>
      <c r="F22" s="166">
        <v>779.956</v>
      </c>
      <c r="G22" s="167">
        <v>835.728</v>
      </c>
      <c r="H22" s="167">
        <v>879.337</v>
      </c>
      <c r="I22" s="167">
        <v>915.598</v>
      </c>
      <c r="J22" s="167">
        <v>1086.487</v>
      </c>
      <c r="K22" s="167">
        <v>1130.071</v>
      </c>
      <c r="L22" s="167">
        <v>1185.922</v>
      </c>
      <c r="M22" s="666">
        <f t="shared" si="0"/>
        <v>4.9422558405622485</v>
      </c>
      <c r="P22" s="3"/>
      <c r="Q22" s="3"/>
      <c r="R22" s="3"/>
      <c r="S22" s="3"/>
      <c r="T22" s="3"/>
      <c r="U22" s="3"/>
      <c r="V22" s="3"/>
      <c r="W22" s="3"/>
      <c r="X22" s="3"/>
      <c r="Y22" s="3"/>
      <c r="Z22" s="3"/>
      <c r="AA22" s="3"/>
      <c r="AB22" s="3"/>
      <c r="AC22" s="3"/>
      <c r="AD22" s="3"/>
      <c r="AE22" s="3"/>
    </row>
    <row r="23" spans="1:31" ht="12" customHeight="1">
      <c r="A23" s="25"/>
      <c r="B23" s="583">
        <v>17</v>
      </c>
      <c r="C23" s="153"/>
      <c r="D23" s="154" t="s">
        <v>193</v>
      </c>
      <c r="E23" s="155" t="s">
        <v>278</v>
      </c>
      <c r="F23" s="476">
        <v>874.703</v>
      </c>
      <c r="G23" s="477">
        <v>894.884</v>
      </c>
      <c r="H23" s="477">
        <v>965.972</v>
      </c>
      <c r="I23" s="477">
        <v>765.056</v>
      </c>
      <c r="J23" s="477">
        <v>742.566</v>
      </c>
      <c r="K23" s="477">
        <v>857.751</v>
      </c>
      <c r="L23" s="477">
        <v>983.471</v>
      </c>
      <c r="M23" s="667">
        <f t="shared" si="0"/>
        <v>14.656934238491125</v>
      </c>
      <c r="P23" s="3"/>
      <c r="Q23" s="3"/>
      <c r="R23" s="3"/>
      <c r="S23" s="3"/>
      <c r="T23" s="3"/>
      <c r="U23" s="3"/>
      <c r="V23" s="3"/>
      <c r="W23" s="3"/>
      <c r="X23" s="3"/>
      <c r="Y23" s="3"/>
      <c r="Z23" s="3"/>
      <c r="AA23" s="3"/>
      <c r="AB23" s="3"/>
      <c r="AC23" s="3"/>
      <c r="AD23" s="3"/>
      <c r="AE23" s="3"/>
    </row>
    <row r="24" spans="1:31" ht="12" customHeight="1">
      <c r="A24" s="25"/>
      <c r="B24" s="583">
        <v>18</v>
      </c>
      <c r="C24" s="164"/>
      <c r="D24" s="156" t="s">
        <v>2</v>
      </c>
      <c r="E24" s="134" t="s">
        <v>282</v>
      </c>
      <c r="F24" s="166">
        <v>811.384</v>
      </c>
      <c r="G24" s="167">
        <v>835.242</v>
      </c>
      <c r="H24" s="167">
        <v>919.963</v>
      </c>
      <c r="I24" s="167">
        <v>910.551</v>
      </c>
      <c r="J24" s="167">
        <v>950.196</v>
      </c>
      <c r="K24" s="167">
        <v>1058.472</v>
      </c>
      <c r="L24" s="167">
        <v>901.411</v>
      </c>
      <c r="M24" s="666">
        <f t="shared" si="0"/>
        <v>-14.838465259354994</v>
      </c>
      <c r="P24" s="3"/>
      <c r="Q24" s="3"/>
      <c r="R24" s="3"/>
      <c r="S24" s="3"/>
      <c r="T24" s="3"/>
      <c r="U24" s="3"/>
      <c r="V24" s="3"/>
      <c r="W24" s="3"/>
      <c r="X24" s="3"/>
      <c r="Y24" s="3"/>
      <c r="Z24" s="3"/>
      <c r="AA24" s="3"/>
      <c r="AB24" s="3"/>
      <c r="AC24" s="3"/>
      <c r="AD24" s="3"/>
      <c r="AE24" s="3"/>
    </row>
    <row r="25" spans="1:31" ht="12" customHeight="1">
      <c r="A25" s="25"/>
      <c r="B25" s="583">
        <v>19</v>
      </c>
      <c r="C25" s="153"/>
      <c r="D25" s="154" t="s">
        <v>208</v>
      </c>
      <c r="E25" s="155" t="s">
        <v>281</v>
      </c>
      <c r="F25" s="476">
        <v>451.743</v>
      </c>
      <c r="G25" s="477">
        <v>466.804</v>
      </c>
      <c r="H25" s="477">
        <v>495.548</v>
      </c>
      <c r="I25" s="477">
        <v>861.512</v>
      </c>
      <c r="J25" s="477">
        <v>898.67</v>
      </c>
      <c r="K25" s="477">
        <v>956.114</v>
      </c>
      <c r="L25" s="477">
        <v>894.149</v>
      </c>
      <c r="M25" s="667">
        <f t="shared" si="0"/>
        <v>-6.48092173109065</v>
      </c>
      <c r="P25" s="3"/>
      <c r="Q25" s="3"/>
      <c r="R25" s="3"/>
      <c r="S25" s="3"/>
      <c r="T25" s="3"/>
      <c r="U25" s="3"/>
      <c r="V25" s="3"/>
      <c r="W25" s="3"/>
      <c r="X25" s="3"/>
      <c r="Y25" s="3"/>
      <c r="Z25" s="3"/>
      <c r="AA25" s="3"/>
      <c r="AB25" s="3"/>
      <c r="AC25" s="3"/>
      <c r="AD25" s="3"/>
      <c r="AE25" s="3"/>
    </row>
    <row r="26" spans="1:31" ht="12" customHeight="1">
      <c r="A26" s="25"/>
      <c r="B26" s="583">
        <v>20</v>
      </c>
      <c r="C26" s="164"/>
      <c r="D26" s="156" t="s">
        <v>21</v>
      </c>
      <c r="E26" s="134" t="s">
        <v>289</v>
      </c>
      <c r="F26" s="166">
        <v>725.414</v>
      </c>
      <c r="G26" s="167">
        <v>634.468</v>
      </c>
      <c r="H26" s="167">
        <v>722.206</v>
      </c>
      <c r="I26" s="167">
        <v>771.679</v>
      </c>
      <c r="J26" s="167">
        <v>811.843</v>
      </c>
      <c r="K26" s="167">
        <v>840.868</v>
      </c>
      <c r="L26" s="167">
        <v>863.881</v>
      </c>
      <c r="M26" s="666">
        <f t="shared" si="0"/>
        <v>2.7368148151671656</v>
      </c>
      <c r="P26" s="3"/>
      <c r="Q26" s="3"/>
      <c r="R26" s="3"/>
      <c r="S26" s="3"/>
      <c r="T26" s="3"/>
      <c r="U26" s="3"/>
      <c r="V26" s="3"/>
      <c r="W26" s="3"/>
      <c r="X26" s="3"/>
      <c r="Y26" s="3"/>
      <c r="Z26" s="3"/>
      <c r="AA26" s="3"/>
      <c r="AB26" s="3"/>
      <c r="AC26" s="3"/>
      <c r="AD26" s="3"/>
      <c r="AE26" s="3"/>
    </row>
    <row r="27" spans="1:31" ht="12" customHeight="1">
      <c r="A27" s="25"/>
      <c r="B27" s="583">
        <v>21</v>
      </c>
      <c r="C27" s="153"/>
      <c r="D27" s="154" t="s">
        <v>387</v>
      </c>
      <c r="E27" s="155" t="s">
        <v>278</v>
      </c>
      <c r="F27" s="476">
        <v>528.269</v>
      </c>
      <c r="G27" s="477">
        <v>517.175</v>
      </c>
      <c r="H27" s="477">
        <v>672.173</v>
      </c>
      <c r="I27" s="477">
        <v>702.904</v>
      </c>
      <c r="J27" s="477">
        <v>594.277</v>
      </c>
      <c r="K27" s="477">
        <v>514.533</v>
      </c>
      <c r="L27" s="477">
        <v>767.582</v>
      </c>
      <c r="M27" s="667">
        <f t="shared" si="0"/>
        <v>49.18032468277058</v>
      </c>
      <c r="P27" s="3"/>
      <c r="Q27" s="3"/>
      <c r="R27" s="3"/>
      <c r="S27" s="3"/>
      <c r="T27" s="3"/>
      <c r="U27" s="3"/>
      <c r="V27" s="3"/>
      <c r="W27" s="3"/>
      <c r="X27" s="3"/>
      <c r="Y27" s="3"/>
      <c r="Z27" s="3"/>
      <c r="AA27" s="3"/>
      <c r="AB27" s="3"/>
      <c r="AC27" s="3"/>
      <c r="AD27" s="3"/>
      <c r="AE27" s="3"/>
    </row>
    <row r="28" spans="1:31" ht="12" customHeight="1">
      <c r="A28" s="25"/>
      <c r="B28" s="583">
        <v>22</v>
      </c>
      <c r="C28" s="164"/>
      <c r="D28" s="156" t="s">
        <v>512</v>
      </c>
      <c r="E28" s="134" t="s">
        <v>283</v>
      </c>
      <c r="F28" s="166">
        <v>455.563</v>
      </c>
      <c r="G28" s="167">
        <v>495.875</v>
      </c>
      <c r="H28" s="167">
        <v>540.614</v>
      </c>
      <c r="I28" s="167">
        <v>590.169</v>
      </c>
      <c r="J28" s="167">
        <v>680.679</v>
      </c>
      <c r="K28" s="167">
        <v>744.156</v>
      </c>
      <c r="L28" s="167">
        <v>676.543</v>
      </c>
      <c r="M28" s="666">
        <f t="shared" si="0"/>
        <v>-9.085863716747555</v>
      </c>
      <c r="P28" s="3"/>
      <c r="Q28" s="3"/>
      <c r="R28" s="3"/>
      <c r="S28" s="3"/>
      <c r="T28" s="3"/>
      <c r="U28" s="3"/>
      <c r="V28" s="3"/>
      <c r="W28" s="3"/>
      <c r="X28" s="3"/>
      <c r="Y28" s="3"/>
      <c r="Z28" s="3"/>
      <c r="AA28" s="3"/>
      <c r="AB28" s="3"/>
      <c r="AC28" s="3"/>
      <c r="AD28" s="3"/>
      <c r="AE28" s="3"/>
    </row>
    <row r="29" spans="1:31" ht="12" customHeight="1">
      <c r="A29" s="25"/>
      <c r="B29" s="583">
        <v>23</v>
      </c>
      <c r="C29" s="153"/>
      <c r="D29" s="154" t="s">
        <v>377</v>
      </c>
      <c r="E29" s="155" t="s">
        <v>278</v>
      </c>
      <c r="F29" s="476">
        <v>487.507</v>
      </c>
      <c r="G29" s="477">
        <v>564.927</v>
      </c>
      <c r="H29" s="477">
        <v>601.066</v>
      </c>
      <c r="I29" s="477">
        <v>613.111</v>
      </c>
      <c r="J29" s="477">
        <v>613.442</v>
      </c>
      <c r="K29" s="477">
        <v>675.678</v>
      </c>
      <c r="L29" s="477">
        <v>673.896</v>
      </c>
      <c r="M29" s="667">
        <f t="shared" si="0"/>
        <v>-0.2637350927512827</v>
      </c>
      <c r="P29" s="3"/>
      <c r="Q29" s="3"/>
      <c r="R29" s="3"/>
      <c r="S29" s="3"/>
      <c r="T29" s="3"/>
      <c r="U29" s="3"/>
      <c r="V29" s="3"/>
      <c r="W29" s="3"/>
      <c r="X29" s="3"/>
      <c r="Y29" s="3"/>
      <c r="Z29" s="3"/>
      <c r="AA29" s="3"/>
      <c r="AB29" s="3"/>
      <c r="AC29" s="3"/>
      <c r="AD29" s="3"/>
      <c r="AE29" s="3"/>
    </row>
    <row r="30" spans="1:31" ht="12" customHeight="1">
      <c r="A30" s="25"/>
      <c r="B30" s="583">
        <v>24</v>
      </c>
      <c r="C30" s="164"/>
      <c r="D30" s="156" t="s">
        <v>222</v>
      </c>
      <c r="E30" s="134" t="s">
        <v>288</v>
      </c>
      <c r="F30" s="166">
        <v>241.013</v>
      </c>
      <c r="G30" s="167">
        <v>263.391</v>
      </c>
      <c r="H30" s="167">
        <v>326.364</v>
      </c>
      <c r="I30" s="167">
        <v>376.512</v>
      </c>
      <c r="J30" s="167">
        <v>460.623</v>
      </c>
      <c r="K30" s="167">
        <v>576.469</v>
      </c>
      <c r="L30" s="167">
        <v>627.149</v>
      </c>
      <c r="M30" s="666">
        <f t="shared" si="0"/>
        <v>8.791452792778088</v>
      </c>
      <c r="P30" s="3"/>
      <c r="Q30" s="3"/>
      <c r="R30" s="3"/>
      <c r="S30" s="3"/>
      <c r="T30" s="3"/>
      <c r="U30" s="3"/>
      <c r="V30" s="3"/>
      <c r="W30" s="3"/>
      <c r="X30" s="3"/>
      <c r="Y30" s="3"/>
      <c r="Z30" s="3"/>
      <c r="AA30" s="3"/>
      <c r="AB30" s="3"/>
      <c r="AC30" s="3"/>
      <c r="AD30" s="3"/>
      <c r="AE30" s="3"/>
    </row>
    <row r="31" spans="1:31" ht="12" customHeight="1">
      <c r="A31" s="25"/>
      <c r="B31" s="583">
        <v>25</v>
      </c>
      <c r="C31" s="153"/>
      <c r="D31" s="154" t="s">
        <v>220</v>
      </c>
      <c r="E31" s="155" t="s">
        <v>270</v>
      </c>
      <c r="F31" s="476"/>
      <c r="G31" s="477"/>
      <c r="H31" s="477"/>
      <c r="I31" s="477">
        <v>392.949</v>
      </c>
      <c r="J31" s="477">
        <v>458.73</v>
      </c>
      <c r="K31" s="477">
        <v>611.948</v>
      </c>
      <c r="L31" s="477">
        <v>610.944</v>
      </c>
      <c r="M31" s="667">
        <f t="shared" si="0"/>
        <v>-0.16406622784942426</v>
      </c>
      <c r="P31" s="3"/>
      <c r="Q31" s="3"/>
      <c r="R31" s="3"/>
      <c r="S31" s="3"/>
      <c r="T31" s="3"/>
      <c r="U31" s="3"/>
      <c r="V31" s="3"/>
      <c r="W31" s="3"/>
      <c r="X31" s="3"/>
      <c r="Y31" s="3"/>
      <c r="Z31" s="3"/>
      <c r="AA31" s="3"/>
      <c r="AB31" s="3"/>
      <c r="AC31" s="3"/>
      <c r="AD31" s="3"/>
      <c r="AE31" s="3"/>
    </row>
    <row r="32" spans="1:31" ht="12" customHeight="1">
      <c r="A32" s="25"/>
      <c r="B32" s="583">
        <v>26</v>
      </c>
      <c r="C32" s="164"/>
      <c r="D32" s="156" t="s">
        <v>252</v>
      </c>
      <c r="E32" s="134" t="s">
        <v>287</v>
      </c>
      <c r="F32" s="166">
        <v>487.024</v>
      </c>
      <c r="G32" s="167">
        <v>553.513</v>
      </c>
      <c r="H32" s="167">
        <v>513.918</v>
      </c>
      <c r="I32" s="167">
        <v>512.182</v>
      </c>
      <c r="J32" s="167">
        <v>511.971</v>
      </c>
      <c r="K32" s="167">
        <v>554.774</v>
      </c>
      <c r="L32" s="167">
        <v>555.85</v>
      </c>
      <c r="M32" s="666">
        <f t="shared" si="0"/>
        <v>0.19395285287342467</v>
      </c>
      <c r="P32" s="3"/>
      <c r="Q32" s="3"/>
      <c r="R32" s="3"/>
      <c r="S32" s="3"/>
      <c r="T32" s="3"/>
      <c r="U32" s="3"/>
      <c r="V32" s="3"/>
      <c r="W32" s="3"/>
      <c r="X32" s="3"/>
      <c r="Y32" s="3"/>
      <c r="Z32" s="3"/>
      <c r="AA32" s="3"/>
      <c r="AB32" s="3"/>
      <c r="AC32" s="3"/>
      <c r="AD32" s="3"/>
      <c r="AE32" s="3"/>
    </row>
    <row r="33" spans="1:31" ht="12" customHeight="1">
      <c r="A33" s="25"/>
      <c r="B33" s="583">
        <v>27</v>
      </c>
      <c r="C33" s="153"/>
      <c r="D33" s="154" t="s">
        <v>219</v>
      </c>
      <c r="E33" s="155" t="s">
        <v>275</v>
      </c>
      <c r="F33" s="476">
        <v>307.755</v>
      </c>
      <c r="G33" s="477">
        <v>330.079</v>
      </c>
      <c r="H33" s="477">
        <v>341.335</v>
      </c>
      <c r="I33" s="477">
        <v>397.188</v>
      </c>
      <c r="J33" s="477">
        <v>426.696</v>
      </c>
      <c r="K33" s="477">
        <v>502.011</v>
      </c>
      <c r="L33" s="477">
        <v>458.461</v>
      </c>
      <c r="M33" s="667">
        <f t="shared" si="0"/>
        <v>-8.675108712757297</v>
      </c>
      <c r="P33" s="3"/>
      <c r="Q33" s="3"/>
      <c r="R33" s="3"/>
      <c r="S33" s="3"/>
      <c r="T33" s="3"/>
      <c r="U33" s="3"/>
      <c r="V33" s="3"/>
      <c r="W33" s="3"/>
      <c r="X33" s="3"/>
      <c r="Y33" s="3"/>
      <c r="Z33" s="3"/>
      <c r="AA33" s="3"/>
      <c r="AB33" s="3"/>
      <c r="AC33" s="3"/>
      <c r="AD33" s="3"/>
      <c r="AE33" s="3"/>
    </row>
    <row r="34" spans="1:31" ht="12" customHeight="1">
      <c r="A34" s="25"/>
      <c r="B34" s="583">
        <v>28</v>
      </c>
      <c r="C34" s="164"/>
      <c r="D34" s="156" t="s">
        <v>163</v>
      </c>
      <c r="E34" s="134" t="s">
        <v>287</v>
      </c>
      <c r="F34" s="166">
        <v>304.329</v>
      </c>
      <c r="G34" s="167">
        <v>320.588</v>
      </c>
      <c r="H34" s="167">
        <v>349.379</v>
      </c>
      <c r="I34" s="167">
        <v>351.766</v>
      </c>
      <c r="J34" s="167">
        <v>378.238</v>
      </c>
      <c r="K34" s="167">
        <v>433.713</v>
      </c>
      <c r="L34" s="167">
        <v>450.121</v>
      </c>
      <c r="M34" s="666">
        <f t="shared" si="0"/>
        <v>3.783146919737246</v>
      </c>
      <c r="P34" s="3"/>
      <c r="Q34" s="3"/>
      <c r="R34" s="3"/>
      <c r="S34" s="3"/>
      <c r="T34" s="3"/>
      <c r="U34" s="3"/>
      <c r="V34" s="3"/>
      <c r="W34" s="3"/>
      <c r="X34" s="3"/>
      <c r="Y34" s="3"/>
      <c r="Z34" s="3"/>
      <c r="AA34" s="3"/>
      <c r="AB34" s="3"/>
      <c r="AC34" s="3"/>
      <c r="AD34" s="3"/>
      <c r="AE34" s="3"/>
    </row>
    <row r="35" spans="1:31" ht="12" customHeight="1">
      <c r="A35" s="25"/>
      <c r="B35" s="583">
        <v>29</v>
      </c>
      <c r="C35" s="153"/>
      <c r="D35" s="154" t="s">
        <v>196</v>
      </c>
      <c r="E35" s="155" t="s">
        <v>284</v>
      </c>
      <c r="F35" s="476">
        <v>450.157</v>
      </c>
      <c r="G35" s="477">
        <v>564.286</v>
      </c>
      <c r="H35" s="477">
        <v>514.418</v>
      </c>
      <c r="I35" s="477">
        <v>445.099</v>
      </c>
      <c r="J35" s="477">
        <v>563.49</v>
      </c>
      <c r="K35" s="477">
        <v>449.202</v>
      </c>
      <c r="L35" s="477">
        <v>444.386</v>
      </c>
      <c r="M35" s="667">
        <f t="shared" si="0"/>
        <v>-1.0721234544814995</v>
      </c>
      <c r="P35" s="3"/>
      <c r="Q35" s="3"/>
      <c r="R35" s="3"/>
      <c r="S35" s="3"/>
      <c r="T35" s="3"/>
      <c r="U35" s="3"/>
      <c r="V35" s="3"/>
      <c r="W35" s="3"/>
      <c r="X35" s="3"/>
      <c r="Y35" s="3"/>
      <c r="Z35" s="3"/>
      <c r="AA35" s="3"/>
      <c r="AB35" s="3"/>
      <c r="AC35" s="3"/>
      <c r="AD35" s="3"/>
      <c r="AE35" s="3"/>
    </row>
    <row r="36" spans="1:31" ht="12" customHeight="1">
      <c r="A36" s="25"/>
      <c r="B36" s="583">
        <v>30</v>
      </c>
      <c r="C36" s="164"/>
      <c r="D36" s="156" t="s">
        <v>174</v>
      </c>
      <c r="E36" s="134" t="s">
        <v>276</v>
      </c>
      <c r="F36" s="166">
        <v>1395.287</v>
      </c>
      <c r="G36" s="167">
        <v>1605.731</v>
      </c>
      <c r="H36" s="167">
        <v>1550.661</v>
      </c>
      <c r="I36" s="167">
        <v>1401.073</v>
      </c>
      <c r="J36" s="167">
        <v>1412.554</v>
      </c>
      <c r="K36" s="167">
        <v>1383.831</v>
      </c>
      <c r="L36" s="167">
        <v>437.301</v>
      </c>
      <c r="M36" s="666">
        <f t="shared" si="0"/>
        <v>-68.39924817409062</v>
      </c>
      <c r="P36" s="3"/>
      <c r="Q36" s="3"/>
      <c r="R36" s="3"/>
      <c r="S36" s="3"/>
      <c r="T36" s="3"/>
      <c r="U36" s="3"/>
      <c r="V36" s="3"/>
      <c r="W36" s="3"/>
      <c r="X36" s="3"/>
      <c r="Y36" s="3"/>
      <c r="Z36" s="3"/>
      <c r="AA36" s="3"/>
      <c r="AB36" s="3"/>
      <c r="AC36" s="3"/>
      <c r="AD36" s="3"/>
      <c r="AE36" s="3"/>
    </row>
    <row r="37" spans="1:31" ht="12" customHeight="1">
      <c r="A37" s="25"/>
      <c r="B37" s="583">
        <v>31</v>
      </c>
      <c r="C37" s="153"/>
      <c r="D37" s="154" t="s">
        <v>508</v>
      </c>
      <c r="E37" s="155" t="s">
        <v>277</v>
      </c>
      <c r="F37" s="476">
        <v>44.581</v>
      </c>
      <c r="G37" s="477">
        <v>43.086</v>
      </c>
      <c r="H37" s="477">
        <v>41.418</v>
      </c>
      <c r="I37" s="477">
        <v>61.858</v>
      </c>
      <c r="J37" s="477">
        <v>403.641</v>
      </c>
      <c r="K37" s="477">
        <v>408.742</v>
      </c>
      <c r="L37" s="477">
        <v>431.768</v>
      </c>
      <c r="M37" s="667">
        <f t="shared" si="0"/>
        <v>5.633382427056666</v>
      </c>
      <c r="P37" s="3"/>
      <c r="Q37" s="3"/>
      <c r="R37" s="3"/>
      <c r="S37" s="3"/>
      <c r="T37" s="3"/>
      <c r="U37" s="3"/>
      <c r="V37" s="3"/>
      <c r="W37" s="3"/>
      <c r="X37" s="3"/>
      <c r="Y37" s="3"/>
      <c r="Z37" s="3"/>
      <c r="AA37" s="3"/>
      <c r="AB37" s="3"/>
      <c r="AC37" s="3"/>
      <c r="AD37" s="3"/>
      <c r="AE37" s="3"/>
    </row>
    <row r="38" spans="1:31" ht="12" customHeight="1">
      <c r="A38" s="25"/>
      <c r="B38" s="583">
        <v>32</v>
      </c>
      <c r="C38" s="164"/>
      <c r="D38" s="156" t="s">
        <v>390</v>
      </c>
      <c r="E38" s="134" t="s">
        <v>281</v>
      </c>
      <c r="F38" s="166">
        <v>2.796</v>
      </c>
      <c r="G38" s="167">
        <v>1.646</v>
      </c>
      <c r="H38" s="167">
        <v>92.508</v>
      </c>
      <c r="I38" s="167">
        <v>247.451</v>
      </c>
      <c r="J38" s="167">
        <v>452.099</v>
      </c>
      <c r="K38" s="167">
        <v>542.405</v>
      </c>
      <c r="L38" s="167">
        <v>428.623</v>
      </c>
      <c r="M38" s="666">
        <f t="shared" si="0"/>
        <v>-20.977313999686576</v>
      </c>
      <c r="P38" s="3"/>
      <c r="Q38" s="3"/>
      <c r="R38" s="3"/>
      <c r="S38" s="3"/>
      <c r="T38" s="3"/>
      <c r="U38" s="3"/>
      <c r="V38" s="3"/>
      <c r="W38" s="3"/>
      <c r="X38" s="3"/>
      <c r="Y38" s="3"/>
      <c r="Z38" s="3"/>
      <c r="AA38" s="3"/>
      <c r="AB38" s="3"/>
      <c r="AC38" s="3"/>
      <c r="AD38" s="3"/>
      <c r="AE38" s="3"/>
    </row>
    <row r="39" spans="1:31" ht="12" customHeight="1">
      <c r="A39" s="25"/>
      <c r="B39" s="583">
        <v>33</v>
      </c>
      <c r="C39" s="153"/>
      <c r="D39" s="154" t="s">
        <v>513</v>
      </c>
      <c r="E39" s="155" t="s">
        <v>288</v>
      </c>
      <c r="F39" s="476">
        <v>456.621</v>
      </c>
      <c r="G39" s="477">
        <v>471.779</v>
      </c>
      <c r="H39" s="477">
        <v>499.889</v>
      </c>
      <c r="I39" s="477">
        <v>460.192</v>
      </c>
      <c r="J39" s="477">
        <v>419.589</v>
      </c>
      <c r="K39" s="477">
        <v>434.631</v>
      </c>
      <c r="L39" s="477">
        <v>423.958</v>
      </c>
      <c r="M39" s="667">
        <f aca="true" t="shared" si="1" ref="M39:M57">(L39/K39-1)*100</f>
        <v>-2.4556462838591697</v>
      </c>
      <c r="P39" s="3"/>
      <c r="Q39" s="3"/>
      <c r="R39" s="3"/>
      <c r="S39" s="3"/>
      <c r="T39" s="3"/>
      <c r="U39" s="3"/>
      <c r="V39" s="3"/>
      <c r="W39" s="3"/>
      <c r="X39" s="3"/>
      <c r="Y39" s="3"/>
      <c r="Z39" s="3"/>
      <c r="AA39" s="3"/>
      <c r="AB39" s="3"/>
      <c r="AC39" s="3"/>
      <c r="AD39" s="3"/>
      <c r="AE39" s="3"/>
    </row>
    <row r="40" spans="1:31" ht="12" customHeight="1">
      <c r="A40" s="25"/>
      <c r="B40" s="583">
        <v>34</v>
      </c>
      <c r="C40" s="164"/>
      <c r="D40" s="156" t="s">
        <v>678</v>
      </c>
      <c r="E40" s="134" t="s">
        <v>263</v>
      </c>
      <c r="F40" s="166"/>
      <c r="G40" s="167"/>
      <c r="H40" s="167"/>
      <c r="I40" s="167">
        <v>320.369</v>
      </c>
      <c r="J40" s="167">
        <v>360.01</v>
      </c>
      <c r="K40" s="167">
        <v>376.662</v>
      </c>
      <c r="L40" s="167">
        <v>416.504</v>
      </c>
      <c r="M40" s="666">
        <f t="shared" si="1"/>
        <v>10.57765317446413</v>
      </c>
      <c r="P40" s="3"/>
      <c r="Q40" s="3"/>
      <c r="R40" s="3"/>
      <c r="S40" s="3"/>
      <c r="T40" s="3"/>
      <c r="U40" s="3"/>
      <c r="V40" s="3"/>
      <c r="W40" s="3"/>
      <c r="X40" s="3"/>
      <c r="Y40" s="3"/>
      <c r="Z40" s="3"/>
      <c r="AA40" s="3"/>
      <c r="AB40" s="3"/>
      <c r="AC40" s="3"/>
      <c r="AD40" s="3"/>
      <c r="AE40" s="3"/>
    </row>
    <row r="41" spans="1:31" ht="12" customHeight="1">
      <c r="A41" s="25"/>
      <c r="B41" s="583">
        <v>35</v>
      </c>
      <c r="C41" s="153"/>
      <c r="D41" s="154" t="s">
        <v>692</v>
      </c>
      <c r="E41" s="155" t="s">
        <v>281</v>
      </c>
      <c r="F41" s="476">
        <v>396.088</v>
      </c>
      <c r="G41" s="477">
        <v>411.902</v>
      </c>
      <c r="H41" s="477">
        <v>428.892</v>
      </c>
      <c r="I41" s="477">
        <v>455.211</v>
      </c>
      <c r="J41" s="674">
        <v>470</v>
      </c>
      <c r="K41" s="559">
        <v>484.765</v>
      </c>
      <c r="L41" s="559">
        <v>396.453</v>
      </c>
      <c r="M41" s="668">
        <f t="shared" si="1"/>
        <v>-18.21748682351243</v>
      </c>
      <c r="P41" s="3"/>
      <c r="Q41" s="3"/>
      <c r="R41" s="3"/>
      <c r="S41" s="3"/>
      <c r="T41" s="3"/>
      <c r="U41" s="3"/>
      <c r="V41" s="3"/>
      <c r="W41" s="3"/>
      <c r="X41" s="3"/>
      <c r="Y41" s="3"/>
      <c r="Z41" s="3"/>
      <c r="AA41" s="3"/>
      <c r="AB41" s="3"/>
      <c r="AC41" s="3"/>
      <c r="AD41" s="3"/>
      <c r="AE41" s="3"/>
    </row>
    <row r="42" spans="1:31" ht="12" customHeight="1">
      <c r="A42" s="25"/>
      <c r="B42" s="583">
        <v>36</v>
      </c>
      <c r="C42" s="164"/>
      <c r="D42" s="156" t="s">
        <v>214</v>
      </c>
      <c r="E42" s="134" t="s">
        <v>268</v>
      </c>
      <c r="F42" s="166"/>
      <c r="G42" s="167"/>
      <c r="H42" s="167">
        <v>174.243</v>
      </c>
      <c r="I42" s="167">
        <v>214.321</v>
      </c>
      <c r="J42" s="167">
        <v>231.604</v>
      </c>
      <c r="K42" s="167">
        <v>321.432</v>
      </c>
      <c r="L42" s="167">
        <v>373.263</v>
      </c>
      <c r="M42" s="666">
        <f t="shared" si="1"/>
        <v>16.125027999701324</v>
      </c>
      <c r="P42" s="3"/>
      <c r="Q42" s="3"/>
      <c r="R42" s="3"/>
      <c r="S42" s="3"/>
      <c r="T42" s="3"/>
      <c r="U42" s="3"/>
      <c r="V42" s="3"/>
      <c r="W42" s="3"/>
      <c r="X42" s="3"/>
      <c r="Y42" s="3"/>
      <c r="Z42" s="3"/>
      <c r="AA42" s="3"/>
      <c r="AB42" s="3"/>
      <c r="AC42" s="3"/>
      <c r="AD42" s="3"/>
      <c r="AE42" s="3"/>
    </row>
    <row r="43" spans="1:31" ht="12" customHeight="1">
      <c r="A43" s="25"/>
      <c r="B43" s="583">
        <v>37</v>
      </c>
      <c r="C43" s="153"/>
      <c r="D43" s="154" t="s">
        <v>215</v>
      </c>
      <c r="E43" s="155" t="s">
        <v>273</v>
      </c>
      <c r="F43" s="476">
        <v>102.37</v>
      </c>
      <c r="G43" s="477">
        <v>194.447</v>
      </c>
      <c r="H43" s="477">
        <v>151.59</v>
      </c>
      <c r="I43" s="477">
        <v>210.343</v>
      </c>
      <c r="J43" s="477">
        <v>222.049</v>
      </c>
      <c r="K43" s="477">
        <v>306.942</v>
      </c>
      <c r="L43" s="477">
        <v>356.885</v>
      </c>
      <c r="M43" s="667">
        <f t="shared" si="1"/>
        <v>16.27115220465103</v>
      </c>
      <c r="P43" s="3"/>
      <c r="Q43" s="3"/>
      <c r="R43" s="3"/>
      <c r="S43" s="3"/>
      <c r="T43" s="3"/>
      <c r="U43" s="3"/>
      <c r="V43" s="3"/>
      <c r="W43" s="3"/>
      <c r="X43" s="3"/>
      <c r="Y43" s="3"/>
      <c r="Z43" s="3"/>
      <c r="AA43" s="3"/>
      <c r="AB43" s="3"/>
      <c r="AC43" s="3"/>
      <c r="AD43" s="3"/>
      <c r="AE43" s="3"/>
    </row>
    <row r="44" spans="1:31" ht="12" customHeight="1">
      <c r="A44" s="25"/>
      <c r="B44" s="583">
        <v>38</v>
      </c>
      <c r="C44" s="164"/>
      <c r="D44" s="156" t="s">
        <v>251</v>
      </c>
      <c r="E44" s="134" t="s">
        <v>284</v>
      </c>
      <c r="F44" s="166">
        <v>161.26</v>
      </c>
      <c r="G44" s="167">
        <v>110.368</v>
      </c>
      <c r="H44" s="167">
        <v>161.746</v>
      </c>
      <c r="I44" s="167">
        <v>196.021</v>
      </c>
      <c r="J44" s="167">
        <v>235.734</v>
      </c>
      <c r="K44" s="167">
        <v>262.585</v>
      </c>
      <c r="L44" s="167">
        <v>290.973</v>
      </c>
      <c r="M44" s="666">
        <f t="shared" si="1"/>
        <v>10.81097549364969</v>
      </c>
      <c r="P44" s="3"/>
      <c r="Q44" s="3"/>
      <c r="R44" s="3"/>
      <c r="S44" s="3"/>
      <c r="T44" s="3"/>
      <c r="U44" s="3"/>
      <c r="V44" s="3"/>
      <c r="W44" s="3"/>
      <c r="X44" s="3"/>
      <c r="Y44" s="3"/>
      <c r="Z44" s="3"/>
      <c r="AA44" s="3"/>
      <c r="AB44" s="3"/>
      <c r="AC44" s="3"/>
      <c r="AD44" s="3"/>
      <c r="AE44" s="3"/>
    </row>
    <row r="45" spans="1:31" ht="12" customHeight="1">
      <c r="A45" s="25"/>
      <c r="B45" s="583">
        <v>39</v>
      </c>
      <c r="C45" s="153"/>
      <c r="D45" s="154" t="s">
        <v>375</v>
      </c>
      <c r="E45" s="155" t="s">
        <v>278</v>
      </c>
      <c r="F45" s="476">
        <v>175.225</v>
      </c>
      <c r="G45" s="477">
        <v>277.526</v>
      </c>
      <c r="H45" s="477">
        <v>204.423</v>
      </c>
      <c r="I45" s="477">
        <v>207.254</v>
      </c>
      <c r="J45" s="477">
        <v>261.624</v>
      </c>
      <c r="K45" s="477">
        <v>256.885</v>
      </c>
      <c r="L45" s="477">
        <v>274.374</v>
      </c>
      <c r="M45" s="667">
        <f t="shared" si="1"/>
        <v>6.808104793973979</v>
      </c>
      <c r="P45" s="3"/>
      <c r="Q45" s="3"/>
      <c r="R45" s="3"/>
      <c r="S45" s="3"/>
      <c r="T45" s="3"/>
      <c r="U45" s="3"/>
      <c r="V45" s="3"/>
      <c r="W45" s="3"/>
      <c r="X45" s="3"/>
      <c r="Y45" s="3"/>
      <c r="Z45" s="3"/>
      <c r="AA45" s="3"/>
      <c r="AB45" s="3"/>
      <c r="AC45" s="3"/>
      <c r="AD45" s="3"/>
      <c r="AE45" s="3"/>
    </row>
    <row r="46" spans="1:31" ht="12" customHeight="1">
      <c r="A46" s="25"/>
      <c r="B46" s="583">
        <v>40</v>
      </c>
      <c r="C46" s="164"/>
      <c r="D46" s="156" t="s">
        <v>516</v>
      </c>
      <c r="E46" s="134" t="s">
        <v>265</v>
      </c>
      <c r="F46" s="166">
        <v>111.094</v>
      </c>
      <c r="G46" s="167">
        <v>131.159</v>
      </c>
      <c r="H46" s="167">
        <v>159.576</v>
      </c>
      <c r="I46" s="167">
        <v>189.418</v>
      </c>
      <c r="J46" s="167">
        <v>227.378</v>
      </c>
      <c r="K46" s="167">
        <v>265.369</v>
      </c>
      <c r="L46" s="167">
        <v>269.413</v>
      </c>
      <c r="M46" s="666">
        <f t="shared" si="1"/>
        <v>1.5239157550429816</v>
      </c>
      <c r="P46" s="3"/>
      <c r="Q46" s="3"/>
      <c r="R46" s="3"/>
      <c r="S46" s="3"/>
      <c r="T46" s="3"/>
      <c r="U46" s="3"/>
      <c r="V46" s="3"/>
      <c r="W46" s="3"/>
      <c r="X46" s="3"/>
      <c r="Y46" s="3"/>
      <c r="Z46" s="3"/>
      <c r="AA46" s="3"/>
      <c r="AB46" s="3"/>
      <c r="AC46" s="3"/>
      <c r="AD46" s="3"/>
      <c r="AE46" s="3"/>
    </row>
    <row r="47" spans="1:31" ht="12" customHeight="1">
      <c r="A47" s="25"/>
      <c r="B47" s="583">
        <v>41</v>
      </c>
      <c r="C47" s="153"/>
      <c r="D47" s="154" t="s">
        <v>388</v>
      </c>
      <c r="E47" s="155" t="s">
        <v>278</v>
      </c>
      <c r="F47" s="476">
        <v>161.869</v>
      </c>
      <c r="G47" s="477">
        <v>269.114</v>
      </c>
      <c r="H47" s="477">
        <v>324.941</v>
      </c>
      <c r="I47" s="477">
        <v>251.684</v>
      </c>
      <c r="J47" s="477">
        <v>267.166</v>
      </c>
      <c r="K47" s="477">
        <v>303.153</v>
      </c>
      <c r="L47" s="477">
        <v>262.32</v>
      </c>
      <c r="M47" s="667">
        <f t="shared" si="1"/>
        <v>-13.469436225272391</v>
      </c>
      <c r="P47" s="3"/>
      <c r="Q47" s="3"/>
      <c r="R47" s="3"/>
      <c r="S47" s="3"/>
      <c r="T47" s="3"/>
      <c r="U47" s="3"/>
      <c r="V47" s="3"/>
      <c r="W47" s="3"/>
      <c r="X47" s="3"/>
      <c r="Y47" s="3"/>
      <c r="Z47" s="3"/>
      <c r="AA47" s="3"/>
      <c r="AB47" s="3"/>
      <c r="AC47" s="3"/>
      <c r="AD47" s="3"/>
      <c r="AE47" s="3"/>
    </row>
    <row r="48" spans="1:31" ht="12" customHeight="1">
      <c r="A48" s="25"/>
      <c r="B48" s="583">
        <v>42</v>
      </c>
      <c r="C48" s="164"/>
      <c r="D48" s="156" t="s">
        <v>22</v>
      </c>
      <c r="E48" s="134" t="s">
        <v>280</v>
      </c>
      <c r="F48" s="166">
        <v>51.413</v>
      </c>
      <c r="G48" s="167">
        <v>83.797</v>
      </c>
      <c r="H48" s="167">
        <v>111.219</v>
      </c>
      <c r="I48" s="167">
        <v>141.715</v>
      </c>
      <c r="J48" s="167">
        <v>263.833</v>
      </c>
      <c r="K48" s="167">
        <v>262.931</v>
      </c>
      <c r="L48" s="167">
        <v>256.993</v>
      </c>
      <c r="M48" s="666">
        <f t="shared" si="1"/>
        <v>-2.2583871814278234</v>
      </c>
      <c r="P48" s="3"/>
      <c r="Q48" s="3"/>
      <c r="R48" s="3"/>
      <c r="S48" s="3"/>
      <c r="T48" s="3"/>
      <c r="U48" s="3"/>
      <c r="V48" s="3"/>
      <c r="W48" s="3"/>
      <c r="X48" s="3"/>
      <c r="Y48" s="3"/>
      <c r="Z48" s="3"/>
      <c r="AA48" s="3"/>
      <c r="AB48" s="3"/>
      <c r="AC48" s="3"/>
      <c r="AD48" s="3"/>
      <c r="AE48" s="3"/>
    </row>
    <row r="49" spans="1:31" ht="12" customHeight="1">
      <c r="A49" s="25"/>
      <c r="B49" s="583">
        <v>43</v>
      </c>
      <c r="C49" s="153"/>
      <c r="D49" s="154" t="s">
        <v>502</v>
      </c>
      <c r="E49" s="155" t="s">
        <v>278</v>
      </c>
      <c r="F49" s="476">
        <v>187.532</v>
      </c>
      <c r="G49" s="477">
        <v>209.875</v>
      </c>
      <c r="H49" s="477">
        <v>228.887</v>
      </c>
      <c r="I49" s="477">
        <v>217.077</v>
      </c>
      <c r="J49" s="477">
        <v>235.902</v>
      </c>
      <c r="K49" s="477">
        <v>264.567</v>
      </c>
      <c r="L49" s="477">
        <v>255.017</v>
      </c>
      <c r="M49" s="667">
        <f t="shared" si="1"/>
        <v>-3.609671652171287</v>
      </c>
      <c r="P49" s="3"/>
      <c r="Q49" s="3"/>
      <c r="R49" s="3"/>
      <c r="S49" s="3"/>
      <c r="T49" s="3"/>
      <c r="U49" s="3"/>
      <c r="V49" s="3"/>
      <c r="W49" s="3"/>
      <c r="X49" s="3"/>
      <c r="Y49" s="3"/>
      <c r="Z49" s="3"/>
      <c r="AA49" s="3"/>
      <c r="AB49" s="3"/>
      <c r="AC49" s="3"/>
      <c r="AD49" s="3"/>
      <c r="AE49" s="3"/>
    </row>
    <row r="50" spans="1:31" ht="12" customHeight="1">
      <c r="A50" s="25"/>
      <c r="B50" s="583">
        <v>44</v>
      </c>
      <c r="C50" s="164"/>
      <c r="D50" s="156" t="s">
        <v>504</v>
      </c>
      <c r="E50" s="134" t="s">
        <v>281</v>
      </c>
      <c r="F50" s="166">
        <v>159.077</v>
      </c>
      <c r="G50" s="167">
        <v>161.835</v>
      </c>
      <c r="H50" s="167">
        <v>196.793</v>
      </c>
      <c r="I50" s="167">
        <v>204.606</v>
      </c>
      <c r="J50" s="167">
        <v>225.475</v>
      </c>
      <c r="K50" s="167">
        <v>244.069</v>
      </c>
      <c r="L50" s="167">
        <v>247.892</v>
      </c>
      <c r="M50" s="666">
        <f t="shared" si="1"/>
        <v>1.5663603325289266</v>
      </c>
      <c r="P50" s="3"/>
      <c r="Q50" s="3"/>
      <c r="R50" s="3"/>
      <c r="S50" s="3"/>
      <c r="T50" s="3"/>
      <c r="U50" s="3"/>
      <c r="V50" s="3"/>
      <c r="W50" s="3"/>
      <c r="X50" s="3"/>
      <c r="Y50" s="3"/>
      <c r="Z50" s="3"/>
      <c r="AA50" s="3"/>
      <c r="AB50" s="3"/>
      <c r="AC50" s="3"/>
      <c r="AD50" s="3"/>
      <c r="AE50" s="3"/>
    </row>
    <row r="51" spans="1:31" ht="12" customHeight="1">
      <c r="A51" s="25"/>
      <c r="B51" s="583">
        <v>45</v>
      </c>
      <c r="C51" s="153"/>
      <c r="D51" s="154" t="s">
        <v>221</v>
      </c>
      <c r="E51" s="155" t="s">
        <v>276</v>
      </c>
      <c r="F51" s="476">
        <v>269.141</v>
      </c>
      <c r="G51" s="477">
        <v>284.539</v>
      </c>
      <c r="H51" s="477">
        <v>344.02</v>
      </c>
      <c r="I51" s="477">
        <v>372.475</v>
      </c>
      <c r="J51" s="477">
        <v>355.18</v>
      </c>
      <c r="K51" s="477">
        <v>459.92</v>
      </c>
      <c r="L51" s="477">
        <v>242.041</v>
      </c>
      <c r="M51" s="667">
        <f t="shared" si="1"/>
        <v>-47.37323882414333</v>
      </c>
      <c r="P51" s="3"/>
      <c r="Q51" s="3"/>
      <c r="R51" s="3"/>
      <c r="S51" s="3"/>
      <c r="T51" s="3"/>
      <c r="U51" s="3"/>
      <c r="V51" s="3"/>
      <c r="W51" s="3"/>
      <c r="X51" s="3"/>
      <c r="Y51" s="3"/>
      <c r="Z51" s="3"/>
      <c r="AA51" s="3"/>
      <c r="AB51" s="3"/>
      <c r="AC51" s="3"/>
      <c r="AD51" s="3"/>
      <c r="AE51" s="3"/>
    </row>
    <row r="52" spans="1:31" ht="12" customHeight="1">
      <c r="A52" s="25"/>
      <c r="B52" s="583">
        <v>46</v>
      </c>
      <c r="C52" s="164"/>
      <c r="D52" s="156" t="s">
        <v>380</v>
      </c>
      <c r="E52" s="134" t="s">
        <v>287</v>
      </c>
      <c r="F52" s="670"/>
      <c r="G52" s="670"/>
      <c r="H52" s="670"/>
      <c r="I52" s="167">
        <v>50.994</v>
      </c>
      <c r="J52" s="167">
        <v>121.957</v>
      </c>
      <c r="K52" s="167">
        <v>150.038</v>
      </c>
      <c r="L52" s="167">
        <v>220.47</v>
      </c>
      <c r="M52" s="666">
        <f t="shared" si="1"/>
        <v>46.94277449712738</v>
      </c>
      <c r="P52" s="3"/>
      <c r="Q52" s="3"/>
      <c r="R52" s="3"/>
      <c r="S52" s="3"/>
      <c r="T52" s="3"/>
      <c r="U52" s="3"/>
      <c r="V52" s="3"/>
      <c r="W52" s="3"/>
      <c r="X52" s="3"/>
      <c r="Y52" s="3"/>
      <c r="Z52" s="3"/>
      <c r="AA52" s="3"/>
      <c r="AB52" s="3"/>
      <c r="AC52" s="3"/>
      <c r="AD52" s="3"/>
      <c r="AE52" s="3"/>
    </row>
    <row r="53" spans="1:31" ht="12" customHeight="1">
      <c r="A53" s="25"/>
      <c r="B53" s="583">
        <v>47</v>
      </c>
      <c r="C53" s="153"/>
      <c r="D53" s="154" t="s">
        <v>317</v>
      </c>
      <c r="E53" s="155" t="s">
        <v>284</v>
      </c>
      <c r="F53" s="476">
        <v>368.916</v>
      </c>
      <c r="G53" s="477">
        <v>379.989</v>
      </c>
      <c r="H53" s="477">
        <v>376.139</v>
      </c>
      <c r="I53" s="477">
        <v>461.379</v>
      </c>
      <c r="J53" s="477">
        <v>482.431</v>
      </c>
      <c r="K53" s="477">
        <v>528.815</v>
      </c>
      <c r="L53" s="477">
        <v>216.054</v>
      </c>
      <c r="M53" s="667">
        <f t="shared" si="1"/>
        <v>-59.14374592248708</v>
      </c>
      <c r="P53" s="3"/>
      <c r="Q53" s="3"/>
      <c r="R53" s="3"/>
      <c r="S53" s="3"/>
      <c r="T53" s="3"/>
      <c r="U53" s="3"/>
      <c r="V53" s="3"/>
      <c r="W53" s="3"/>
      <c r="X53" s="3"/>
      <c r="Y53" s="3"/>
      <c r="Z53" s="3"/>
      <c r="AA53" s="3"/>
      <c r="AB53" s="3"/>
      <c r="AC53" s="3"/>
      <c r="AD53" s="3"/>
      <c r="AE53" s="3"/>
    </row>
    <row r="54" spans="1:31" ht="12" customHeight="1">
      <c r="A54" s="25"/>
      <c r="B54" s="583">
        <v>48</v>
      </c>
      <c r="C54" s="164"/>
      <c r="D54" s="156" t="s">
        <v>318</v>
      </c>
      <c r="E54" s="134" t="s">
        <v>282</v>
      </c>
      <c r="F54" s="167">
        <v>160.191</v>
      </c>
      <c r="G54" s="167">
        <v>157.734</v>
      </c>
      <c r="H54" s="167">
        <v>193.118</v>
      </c>
      <c r="I54" s="167">
        <v>201.568</v>
      </c>
      <c r="J54" s="167">
        <v>201.615</v>
      </c>
      <c r="K54" s="167">
        <v>194.777</v>
      </c>
      <c r="L54" s="167">
        <v>214.345</v>
      </c>
      <c r="M54" s="666">
        <f t="shared" si="1"/>
        <v>10.046360709940094</v>
      </c>
      <c r="P54" s="3"/>
      <c r="Q54" s="3"/>
      <c r="R54" s="3"/>
      <c r="S54" s="3"/>
      <c r="T54" s="3"/>
      <c r="U54" s="3"/>
      <c r="V54" s="3"/>
      <c r="W54" s="3"/>
      <c r="X54" s="3"/>
      <c r="Y54" s="3"/>
      <c r="Z54" s="3"/>
      <c r="AA54" s="3"/>
      <c r="AB54" s="3"/>
      <c r="AC54" s="3"/>
      <c r="AD54" s="3"/>
      <c r="AE54" s="3"/>
    </row>
    <row r="55" spans="1:31" ht="12" customHeight="1">
      <c r="A55" s="25"/>
      <c r="B55" s="583">
        <v>49</v>
      </c>
      <c r="C55" s="153"/>
      <c r="D55" s="154" t="s">
        <v>515</v>
      </c>
      <c r="E55" s="155" t="s">
        <v>267</v>
      </c>
      <c r="F55" s="476">
        <v>121.783</v>
      </c>
      <c r="G55" s="477">
        <v>255.363</v>
      </c>
      <c r="H55" s="477">
        <v>147.754</v>
      </c>
      <c r="I55" s="477">
        <v>157.848</v>
      </c>
      <c r="J55" s="477">
        <v>168.438</v>
      </c>
      <c r="K55" s="477">
        <v>206.664</v>
      </c>
      <c r="L55" s="477">
        <v>212.055</v>
      </c>
      <c r="M55" s="667">
        <f t="shared" si="1"/>
        <v>2.608582046219965</v>
      </c>
      <c r="P55" s="3"/>
      <c r="Q55" s="3"/>
      <c r="R55" s="3"/>
      <c r="S55" s="3"/>
      <c r="T55" s="3"/>
      <c r="U55" s="3"/>
      <c r="V55" s="3"/>
      <c r="W55" s="3"/>
      <c r="X55" s="3"/>
      <c r="Y55" s="3"/>
      <c r="Z55" s="3"/>
      <c r="AA55" s="3"/>
      <c r="AB55" s="3"/>
      <c r="AC55" s="3"/>
      <c r="AD55" s="3"/>
      <c r="AE55" s="3"/>
    </row>
    <row r="56" spans="1:31" ht="12" customHeight="1">
      <c r="A56" s="25"/>
      <c r="B56" s="583">
        <v>50</v>
      </c>
      <c r="C56" s="164"/>
      <c r="D56" s="156" t="s">
        <v>210</v>
      </c>
      <c r="E56" s="134" t="s">
        <v>284</v>
      </c>
      <c r="F56" s="167">
        <v>141.673</v>
      </c>
      <c r="G56" s="167">
        <v>139.768</v>
      </c>
      <c r="H56" s="167">
        <v>147.095</v>
      </c>
      <c r="I56" s="167">
        <v>152.831</v>
      </c>
      <c r="J56" s="167">
        <v>144.75</v>
      </c>
      <c r="K56" s="167">
        <v>184.195</v>
      </c>
      <c r="L56" s="167">
        <v>202.655</v>
      </c>
      <c r="M56" s="666">
        <f t="shared" si="1"/>
        <v>10.02198756752355</v>
      </c>
      <c r="P56" s="3"/>
      <c r="Q56" s="3"/>
      <c r="R56" s="3"/>
      <c r="S56" s="3"/>
      <c r="T56" s="3"/>
      <c r="U56" s="3"/>
      <c r="V56" s="3"/>
      <c r="W56" s="3"/>
      <c r="X56" s="3"/>
      <c r="Y56" s="3"/>
      <c r="Z56" s="3"/>
      <c r="AA56" s="3"/>
      <c r="AB56" s="3"/>
      <c r="AC56" s="3"/>
      <c r="AD56" s="3"/>
      <c r="AE56" s="3"/>
    </row>
    <row r="57" spans="1:31" ht="12" customHeight="1">
      <c r="A57" s="25"/>
      <c r="B57" s="583">
        <v>51</v>
      </c>
      <c r="C57" s="671"/>
      <c r="D57" s="90" t="s">
        <v>176</v>
      </c>
      <c r="E57" s="672" t="s">
        <v>284</v>
      </c>
      <c r="F57" s="673">
        <v>382.344</v>
      </c>
      <c r="G57" s="631">
        <v>392.137</v>
      </c>
      <c r="H57" s="631">
        <v>252.619</v>
      </c>
      <c r="I57" s="631">
        <v>178.482</v>
      </c>
      <c r="J57" s="631">
        <v>219.189</v>
      </c>
      <c r="K57" s="631">
        <v>225.598</v>
      </c>
      <c r="L57" s="631">
        <v>191.182</v>
      </c>
      <c r="M57" s="669">
        <f t="shared" si="1"/>
        <v>-15.255454392326184</v>
      </c>
      <c r="P57" s="3"/>
      <c r="Q57" s="3"/>
      <c r="R57" s="3"/>
      <c r="S57" s="3"/>
      <c r="T57" s="3"/>
      <c r="U57" s="3"/>
      <c r="V57" s="3"/>
      <c r="W57" s="3"/>
      <c r="X57" s="3"/>
      <c r="Y57" s="3"/>
      <c r="Z57" s="3"/>
      <c r="AA57" s="3"/>
      <c r="AB57" s="3"/>
      <c r="AC57" s="3"/>
      <c r="AD57" s="3"/>
      <c r="AE57" s="3"/>
    </row>
    <row r="58" spans="3:31" ht="15" customHeight="1">
      <c r="C58" s="3" t="s">
        <v>682</v>
      </c>
      <c r="D58" s="122"/>
      <c r="P58" s="3"/>
      <c r="Q58" s="3"/>
      <c r="R58" s="3"/>
      <c r="S58" s="3"/>
      <c r="T58" s="3"/>
      <c r="U58" s="3"/>
      <c r="V58" s="3"/>
      <c r="W58" s="3"/>
      <c r="X58" s="3"/>
      <c r="Y58" s="3"/>
      <c r="Z58" s="3"/>
      <c r="AA58" s="3"/>
      <c r="AB58" s="3"/>
      <c r="AC58" s="3"/>
      <c r="AD58" s="3"/>
      <c r="AE58" s="3"/>
    </row>
    <row r="59" spans="16:31" ht="12.75">
      <c r="P59" s="3"/>
      <c r="Q59" s="3"/>
      <c r="R59" s="3"/>
      <c r="S59" s="3"/>
      <c r="T59" s="3"/>
      <c r="U59" s="3"/>
      <c r="V59" s="3"/>
      <c r="W59" s="3"/>
      <c r="X59" s="3"/>
      <c r="Y59" s="3"/>
      <c r="Z59" s="3"/>
      <c r="AA59" s="3"/>
      <c r="AB59" s="3"/>
      <c r="AC59" s="3"/>
      <c r="AD59" s="3"/>
      <c r="AE59" s="3"/>
    </row>
    <row r="60" spans="16:31" ht="12.75">
      <c r="P60" s="3"/>
      <c r="Q60" s="3"/>
      <c r="R60" s="3"/>
      <c r="S60" s="3"/>
      <c r="T60" s="3"/>
      <c r="U60" s="3"/>
      <c r="V60" s="3"/>
      <c r="W60" s="3"/>
      <c r="X60" s="3"/>
      <c r="Y60" s="3"/>
      <c r="Z60" s="3"/>
      <c r="AA60" s="3"/>
      <c r="AB60" s="3"/>
      <c r="AC60" s="3"/>
      <c r="AD60" s="3"/>
      <c r="AE60" s="3"/>
    </row>
    <row r="61" spans="16:31" ht="12.75">
      <c r="P61" s="3"/>
      <c r="Q61" s="3"/>
      <c r="R61" s="3"/>
      <c r="S61" s="3"/>
      <c r="T61" s="3"/>
      <c r="U61" s="3"/>
      <c r="V61" s="3"/>
      <c r="W61" s="3"/>
      <c r="X61" s="3"/>
      <c r="Y61" s="3"/>
      <c r="Z61" s="3"/>
      <c r="AA61" s="3"/>
      <c r="AB61" s="3"/>
      <c r="AC61" s="3"/>
      <c r="AD61" s="3"/>
      <c r="AE61" s="3"/>
    </row>
  </sheetData>
  <mergeCells count="5">
    <mergeCell ref="B4:B6"/>
    <mergeCell ref="C1:D1"/>
    <mergeCell ref="D4:D5"/>
    <mergeCell ref="C2:M2"/>
    <mergeCell ref="D3:M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52"/>
  <dimension ref="A1:G39"/>
  <sheetViews>
    <sheetView workbookViewId="0" topLeftCell="A1">
      <selection activeCell="K35" sqref="K35"/>
    </sheetView>
  </sheetViews>
  <sheetFormatPr defaultColWidth="9.140625" defaultRowHeight="12.75"/>
  <cols>
    <col min="1" max="1" width="3.00390625" style="0" customWidth="1"/>
    <col min="2" max="2" width="5.7109375" style="0" customWidth="1"/>
  </cols>
  <sheetData>
    <row r="1" ht="14.25" customHeight="1">
      <c r="G1" s="44" t="s">
        <v>421</v>
      </c>
    </row>
    <row r="2" spans="1:7" ht="30" customHeight="1">
      <c r="A2" s="366"/>
      <c r="B2" s="820" t="s">
        <v>424</v>
      </c>
      <c r="C2" s="820"/>
      <c r="D2" s="820"/>
      <c r="E2" s="820"/>
      <c r="F2" s="820"/>
      <c r="G2" s="820"/>
    </row>
    <row r="3" spans="2:7" ht="24.75" customHeight="1">
      <c r="B3" s="826" t="s">
        <v>425</v>
      </c>
      <c r="C3" s="782"/>
      <c r="D3" s="782"/>
      <c r="E3" s="782"/>
      <c r="F3" s="782"/>
      <c r="G3" s="827"/>
    </row>
    <row r="4" spans="2:7" ht="15" customHeight="1">
      <c r="B4" s="383" t="s">
        <v>235</v>
      </c>
      <c r="C4" s="817" t="s">
        <v>398</v>
      </c>
      <c r="D4" s="818"/>
      <c r="E4" s="817" t="s">
        <v>12</v>
      </c>
      <c r="F4" s="819"/>
      <c r="G4" s="818"/>
    </row>
    <row r="5" spans="2:7" ht="15" customHeight="1">
      <c r="B5" s="192"/>
      <c r="C5" s="816" t="s">
        <v>397</v>
      </c>
      <c r="D5" s="815"/>
      <c r="E5" s="813" t="s">
        <v>396</v>
      </c>
      <c r="F5" s="814"/>
      <c r="G5" s="815"/>
    </row>
    <row r="6" spans="2:7" ht="15" customHeight="1">
      <c r="B6" s="192"/>
      <c r="C6" s="217"/>
      <c r="D6" s="811" t="s">
        <v>236</v>
      </c>
      <c r="E6" s="193" t="s">
        <v>237</v>
      </c>
      <c r="F6" s="194" t="s">
        <v>238</v>
      </c>
      <c r="G6" s="195" t="s">
        <v>239</v>
      </c>
    </row>
    <row r="7" spans="2:7" ht="15" customHeight="1">
      <c r="B7" s="191"/>
      <c r="C7" s="196"/>
      <c r="D7" s="812"/>
      <c r="E7" s="197"/>
      <c r="F7" s="198"/>
      <c r="G7" s="199"/>
    </row>
    <row r="8" spans="2:7" ht="12.75" customHeight="1">
      <c r="B8" s="206">
        <v>1990</v>
      </c>
      <c r="C8" s="189">
        <v>19</v>
      </c>
      <c r="D8" s="61">
        <v>7</v>
      </c>
      <c r="E8" s="183">
        <v>0.2</v>
      </c>
      <c r="F8" s="184">
        <v>0.18</v>
      </c>
      <c r="G8" s="185">
        <v>0.62</v>
      </c>
    </row>
    <row r="9" spans="2:7" ht="12.75" customHeight="1">
      <c r="B9" s="201">
        <v>1995</v>
      </c>
      <c r="C9" s="189">
        <v>24.97</v>
      </c>
      <c r="D9" s="61">
        <v>7.25</v>
      </c>
      <c r="E9" s="183">
        <v>0.14</v>
      </c>
      <c r="F9" s="184">
        <v>0.19</v>
      </c>
      <c r="G9" s="185">
        <v>0.67</v>
      </c>
    </row>
    <row r="10" spans="2:7" ht="12.75" customHeight="1">
      <c r="B10" s="201">
        <v>1996</v>
      </c>
      <c r="C10" s="189">
        <v>27.167</v>
      </c>
      <c r="D10" s="61">
        <v>7.583</v>
      </c>
      <c r="E10" s="183">
        <v>0.12</v>
      </c>
      <c r="F10" s="184">
        <v>0.2</v>
      </c>
      <c r="G10" s="185">
        <v>0.68</v>
      </c>
    </row>
    <row r="11" spans="2:7" ht="12.75" customHeight="1">
      <c r="B11" s="201">
        <v>1997</v>
      </c>
      <c r="C11" s="189">
        <v>29.862</v>
      </c>
      <c r="D11" s="61">
        <v>8.334</v>
      </c>
      <c r="E11" s="183">
        <v>0.1</v>
      </c>
      <c r="F11" s="184">
        <v>0.19</v>
      </c>
      <c r="G11" s="185">
        <v>0.71</v>
      </c>
    </row>
    <row r="12" spans="2:7" ht="12.75" customHeight="1">
      <c r="B12" s="201">
        <v>1998</v>
      </c>
      <c r="C12" s="189">
        <v>30.234</v>
      </c>
      <c r="D12" s="61">
        <v>8.308</v>
      </c>
      <c r="E12" s="183">
        <v>0.09</v>
      </c>
      <c r="F12" s="184">
        <v>0.2</v>
      </c>
      <c r="G12" s="185">
        <v>0.71</v>
      </c>
    </row>
    <row r="13" spans="2:7" ht="12.75" customHeight="1">
      <c r="B13" s="201">
        <v>1999</v>
      </c>
      <c r="C13" s="189">
        <v>28.588</v>
      </c>
      <c r="D13" s="61">
        <v>7.846</v>
      </c>
      <c r="E13" s="183">
        <v>0.09</v>
      </c>
      <c r="F13" s="184">
        <v>0.22</v>
      </c>
      <c r="G13" s="185">
        <v>0.69</v>
      </c>
    </row>
    <row r="14" spans="2:7" ht="12.75" customHeight="1">
      <c r="B14" s="201">
        <v>2000</v>
      </c>
      <c r="C14" s="189">
        <v>32.486</v>
      </c>
      <c r="D14" s="61">
        <v>8.156</v>
      </c>
      <c r="E14" s="183">
        <v>0.09</v>
      </c>
      <c r="F14" s="184">
        <v>0.23</v>
      </c>
      <c r="G14" s="185">
        <v>0.68</v>
      </c>
    </row>
    <row r="15" spans="2:7" ht="12.75" customHeight="1">
      <c r="B15" s="201">
        <v>2001</v>
      </c>
      <c r="C15" s="189">
        <v>31.88</v>
      </c>
      <c r="D15" s="61">
        <v>7.217</v>
      </c>
      <c r="E15" s="183">
        <v>0.09</v>
      </c>
      <c r="F15" s="184">
        <v>0.24</v>
      </c>
      <c r="G15" s="185">
        <v>0.67</v>
      </c>
    </row>
    <row r="16" spans="2:7" ht="12.75" customHeight="1">
      <c r="B16" s="201">
        <v>2002</v>
      </c>
      <c r="C16" s="189">
        <v>33.074</v>
      </c>
      <c r="D16" s="61">
        <v>8.047</v>
      </c>
      <c r="E16" s="183">
        <v>0.077</v>
      </c>
      <c r="F16" s="184">
        <v>0.234</v>
      </c>
      <c r="G16" s="185">
        <v>0.689</v>
      </c>
    </row>
    <row r="17" spans="2:7" ht="12.75" customHeight="1">
      <c r="B17" s="201">
        <v>2003</v>
      </c>
      <c r="C17" s="189">
        <v>32.919</v>
      </c>
      <c r="D17" s="61">
        <v>7.671</v>
      </c>
      <c r="E17" s="183">
        <v>0.074</v>
      </c>
      <c r="F17" s="184">
        <v>0.23</v>
      </c>
      <c r="G17" s="185">
        <v>0.703</v>
      </c>
    </row>
    <row r="18" spans="2:7" ht="12.75" customHeight="1">
      <c r="B18" s="201">
        <v>2004</v>
      </c>
      <c r="C18" s="189">
        <v>34.511</v>
      </c>
      <c r="D18" s="61">
        <v>8.338</v>
      </c>
      <c r="E18" s="183">
        <v>0.07</v>
      </c>
      <c r="F18" s="184">
        <v>0.16</v>
      </c>
      <c r="G18" s="185">
        <v>0.67</v>
      </c>
    </row>
    <row r="19" spans="2:7" ht="12.75" customHeight="1">
      <c r="B19" s="201">
        <v>2005</v>
      </c>
      <c r="C19" s="189">
        <v>36.957</v>
      </c>
      <c r="D19" s="61">
        <v>8.086</v>
      </c>
      <c r="E19" s="183">
        <v>0.07</v>
      </c>
      <c r="F19" s="184">
        <v>0.13</v>
      </c>
      <c r="G19" s="185">
        <v>0.8</v>
      </c>
    </row>
    <row r="20" spans="2:7" ht="12.75" customHeight="1">
      <c r="B20" s="387">
        <v>2006</v>
      </c>
      <c r="C20" s="189">
        <f>35.558151+9.836551</f>
        <v>45.394702</v>
      </c>
      <c r="D20" s="61">
        <v>9.836551</v>
      </c>
      <c r="E20" s="183">
        <v>0.09</v>
      </c>
      <c r="F20" s="184">
        <v>0.16</v>
      </c>
      <c r="G20" s="185">
        <v>0.76</v>
      </c>
    </row>
    <row r="21" spans="2:7" ht="12.75" customHeight="1">
      <c r="B21" s="387">
        <v>2007</v>
      </c>
      <c r="C21" s="189">
        <f>36.27316+9.795897</f>
        <v>46.069057</v>
      </c>
      <c r="D21" s="61">
        <v>9.795897</v>
      </c>
      <c r="E21" s="183">
        <v>0.09</v>
      </c>
      <c r="F21" s="184">
        <v>0.14</v>
      </c>
      <c r="G21" s="185">
        <v>0.77</v>
      </c>
    </row>
    <row r="22" spans="2:7" ht="12.75" customHeight="1">
      <c r="B22" s="525">
        <v>2008</v>
      </c>
      <c r="C22" s="190">
        <v>46</v>
      </c>
      <c r="D22" s="63">
        <v>10.25</v>
      </c>
      <c r="E22" s="186">
        <v>0.08</v>
      </c>
      <c r="F22" s="187">
        <v>0.14</v>
      </c>
      <c r="G22" s="188">
        <v>0.78</v>
      </c>
    </row>
    <row r="23" ht="15" customHeight="1"/>
    <row r="24" spans="2:5" ht="24.75" customHeight="1">
      <c r="B24" s="826" t="s">
        <v>426</v>
      </c>
      <c r="C24" s="782"/>
      <c r="D24" s="782"/>
      <c r="E24" s="827"/>
    </row>
    <row r="25" spans="2:5" ht="37.5" customHeight="1">
      <c r="B25" s="386" t="s">
        <v>235</v>
      </c>
      <c r="C25" s="833" t="s">
        <v>216</v>
      </c>
      <c r="D25" s="834"/>
      <c r="E25" s="384" t="s">
        <v>431</v>
      </c>
    </row>
    <row r="26" spans="2:5" ht="12.75" customHeight="1">
      <c r="B26" s="200">
        <v>2000</v>
      </c>
      <c r="C26" s="821">
        <v>961.7</v>
      </c>
      <c r="D26" s="822"/>
      <c r="E26" s="527"/>
    </row>
    <row r="27" spans="2:5" ht="12.75" customHeight="1">
      <c r="B27" s="387">
        <v>2001</v>
      </c>
      <c r="C27" s="823">
        <v>834.9</v>
      </c>
      <c r="D27" s="824"/>
      <c r="E27" s="385">
        <f>(C27/C26-1)</f>
        <v>-0.13184984922533016</v>
      </c>
    </row>
    <row r="28" spans="2:5" ht="12.75" customHeight="1">
      <c r="B28" s="201">
        <v>2002</v>
      </c>
      <c r="C28" s="825">
        <v>758.6</v>
      </c>
      <c r="D28" s="824"/>
      <c r="E28" s="385">
        <f aca="true" t="shared" si="0" ref="E28:E34">(C28/C27-1)</f>
        <v>-0.0913881902024194</v>
      </c>
    </row>
    <row r="29" spans="2:5" ht="12.75" customHeight="1">
      <c r="B29" s="201">
        <v>2003</v>
      </c>
      <c r="C29" s="825">
        <v>734.1</v>
      </c>
      <c r="D29" s="824"/>
      <c r="E29" s="385">
        <f t="shared" si="0"/>
        <v>-0.032296335354600525</v>
      </c>
    </row>
    <row r="30" spans="2:5" ht="12.75" customHeight="1">
      <c r="B30" s="201">
        <v>2004</v>
      </c>
      <c r="C30" s="825">
        <v>702.8</v>
      </c>
      <c r="D30" s="824"/>
      <c r="E30" s="385">
        <f t="shared" si="0"/>
        <v>-0.042637242882441195</v>
      </c>
    </row>
    <row r="31" spans="2:5" ht="12.75" customHeight="1">
      <c r="B31" s="201">
        <v>2005</v>
      </c>
      <c r="C31" s="825">
        <v>516.7</v>
      </c>
      <c r="D31" s="824"/>
      <c r="E31" s="385">
        <f t="shared" si="0"/>
        <v>-0.264797951052931</v>
      </c>
    </row>
    <row r="32" spans="2:5" ht="12.75" customHeight="1">
      <c r="B32" s="201">
        <v>2006</v>
      </c>
      <c r="C32" s="825">
        <v>429.8</v>
      </c>
      <c r="D32" s="824"/>
      <c r="E32" s="385">
        <f t="shared" si="0"/>
        <v>-0.1681826978904587</v>
      </c>
    </row>
    <row r="33" spans="2:5" ht="12.75" customHeight="1">
      <c r="B33" s="201">
        <v>2007</v>
      </c>
      <c r="C33" s="824">
        <v>415.8</v>
      </c>
      <c r="D33" s="829"/>
      <c r="E33" s="385">
        <f t="shared" si="0"/>
        <v>-0.032573289902280145</v>
      </c>
    </row>
    <row r="34" spans="2:5" ht="12.75" customHeight="1">
      <c r="B34" s="202">
        <v>2008</v>
      </c>
      <c r="C34" s="830">
        <v>396.9</v>
      </c>
      <c r="D34" s="831"/>
      <c r="E34" s="526">
        <f t="shared" si="0"/>
        <v>-0.045454545454545525</v>
      </c>
    </row>
    <row r="35" ht="15" customHeight="1"/>
    <row r="36" spans="2:7" ht="24.75" customHeight="1">
      <c r="B36" s="798" t="s">
        <v>430</v>
      </c>
      <c r="C36" s="798"/>
      <c r="D36" s="798"/>
      <c r="E36" s="798"/>
      <c r="F36" s="798"/>
      <c r="G36" s="798"/>
    </row>
    <row r="37" spans="2:7" ht="12.75" customHeight="1">
      <c r="B37" s="835" t="s">
        <v>418</v>
      </c>
      <c r="C37" s="835"/>
      <c r="D37" s="835"/>
      <c r="E37" s="835"/>
      <c r="F37" s="835"/>
      <c r="G37" s="835"/>
    </row>
    <row r="38" spans="1:7" ht="12.75" customHeight="1">
      <c r="A38" s="368"/>
      <c r="B38" s="828" t="s">
        <v>420</v>
      </c>
      <c r="C38" s="832"/>
      <c r="D38" s="832"/>
      <c r="E38" s="832"/>
      <c r="F38" s="832"/>
      <c r="G38" s="832"/>
    </row>
    <row r="39" spans="1:7" ht="12.75" customHeight="1">
      <c r="A39" s="369"/>
      <c r="B39" s="828" t="s">
        <v>419</v>
      </c>
      <c r="C39" s="828"/>
      <c r="D39" s="828"/>
      <c r="E39" s="828"/>
      <c r="F39" s="828"/>
      <c r="G39" s="828"/>
    </row>
  </sheetData>
  <mergeCells count="22">
    <mergeCell ref="B39:G39"/>
    <mergeCell ref="B24:E24"/>
    <mergeCell ref="C33:D33"/>
    <mergeCell ref="C34:D34"/>
    <mergeCell ref="B38:G38"/>
    <mergeCell ref="C25:D25"/>
    <mergeCell ref="B37:G37"/>
    <mergeCell ref="B2:G2"/>
    <mergeCell ref="B36:G36"/>
    <mergeCell ref="C26:D26"/>
    <mergeCell ref="C27:D27"/>
    <mergeCell ref="C28:D28"/>
    <mergeCell ref="C29:D29"/>
    <mergeCell ref="C30:D30"/>
    <mergeCell ref="C31:D31"/>
    <mergeCell ref="C32:D32"/>
    <mergeCell ref="B3:G3"/>
    <mergeCell ref="D6:D7"/>
    <mergeCell ref="E5:G5"/>
    <mergeCell ref="C5:D5"/>
    <mergeCell ref="C4:D4"/>
    <mergeCell ref="E4:G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50"/>
  <dimension ref="A1:I43"/>
  <sheetViews>
    <sheetView workbookViewId="0" topLeftCell="A1">
      <selection activeCell="M28" sqref="M28"/>
    </sheetView>
  </sheetViews>
  <sheetFormatPr defaultColWidth="9.140625" defaultRowHeight="12.75"/>
  <cols>
    <col min="1" max="1" width="3.8515625" style="0" customWidth="1"/>
    <col min="3" max="3" width="8.421875" style="0" customWidth="1"/>
    <col min="4" max="8" width="7.7109375" style="0" customWidth="1"/>
    <col min="9" max="9" width="6.7109375" style="0" customWidth="1"/>
  </cols>
  <sheetData>
    <row r="1" spans="1:9" ht="14.25" customHeight="1">
      <c r="A1" t="s">
        <v>291</v>
      </c>
      <c r="B1" s="42"/>
      <c r="C1" s="43"/>
      <c r="D1" s="22"/>
      <c r="E1" s="22"/>
      <c r="F1" s="22"/>
      <c r="G1" s="22"/>
      <c r="H1" s="22"/>
      <c r="I1" s="44" t="s">
        <v>423</v>
      </c>
    </row>
    <row r="2" spans="2:9" ht="48.75" customHeight="1">
      <c r="B2" s="836" t="s">
        <v>428</v>
      </c>
      <c r="C2" s="836"/>
      <c r="D2" s="836"/>
      <c r="E2" s="836"/>
      <c r="F2" s="836"/>
      <c r="G2" s="836"/>
      <c r="H2" s="836"/>
      <c r="I2" s="836"/>
    </row>
    <row r="3" spans="2:9" ht="19.5" customHeight="1">
      <c r="B3" s="826" t="s">
        <v>223</v>
      </c>
      <c r="C3" s="782"/>
      <c r="D3" s="782"/>
      <c r="E3" s="782"/>
      <c r="F3" s="782"/>
      <c r="G3" s="782"/>
      <c r="H3" s="782"/>
      <c r="I3" s="827"/>
    </row>
    <row r="4" spans="2:9" ht="17.25" customHeight="1">
      <c r="B4" s="837" t="s">
        <v>320</v>
      </c>
      <c r="C4" s="838"/>
      <c r="D4" s="841" t="s">
        <v>422</v>
      </c>
      <c r="E4" s="786"/>
      <c r="F4" s="786"/>
      <c r="G4" s="786"/>
      <c r="H4" s="88"/>
      <c r="I4" s="381" t="s">
        <v>596</v>
      </c>
    </row>
    <row r="5" spans="2:9" ht="15" customHeight="1">
      <c r="B5" s="839"/>
      <c r="C5" s="840"/>
      <c r="D5" s="675">
        <v>2000</v>
      </c>
      <c r="E5" s="295">
        <v>2005</v>
      </c>
      <c r="F5" s="295">
        <v>2006</v>
      </c>
      <c r="G5" s="295">
        <v>2007</v>
      </c>
      <c r="H5" s="89">
        <v>2008</v>
      </c>
      <c r="I5" s="191" t="s">
        <v>293</v>
      </c>
    </row>
    <row r="6" spans="2:9" ht="12.75" customHeight="1">
      <c r="B6" s="377" t="s">
        <v>224</v>
      </c>
      <c r="C6" s="402"/>
      <c r="D6" s="396">
        <v>374.835</v>
      </c>
      <c r="E6" s="396">
        <v>351.371</v>
      </c>
      <c r="F6" s="396">
        <v>375.836</v>
      </c>
      <c r="G6" s="396">
        <v>402.148</v>
      </c>
      <c r="H6" s="396">
        <v>401.443</v>
      </c>
      <c r="I6" s="238">
        <f>(H6/G6-1)</f>
        <v>-0.0017530859285637135</v>
      </c>
    </row>
    <row r="7" spans="2:9" ht="12.75" customHeight="1">
      <c r="B7" s="203" t="s">
        <v>225</v>
      </c>
      <c r="C7" s="403"/>
      <c r="D7" s="397">
        <v>231.06</v>
      </c>
      <c r="E7" s="397">
        <v>291.157</v>
      </c>
      <c r="F7" s="397">
        <v>346.06</v>
      </c>
      <c r="G7" s="397">
        <v>396.641</v>
      </c>
      <c r="H7" s="397">
        <v>390.862</v>
      </c>
      <c r="I7" s="379">
        <f aca="true" t="shared" si="0" ref="I7:I24">(H7/G7-1)</f>
        <v>-0.014569850318045807</v>
      </c>
    </row>
    <row r="8" spans="2:9" ht="12.75" customHeight="1">
      <c r="B8" s="378" t="s">
        <v>226</v>
      </c>
      <c r="C8" s="404"/>
      <c r="D8" s="396">
        <v>149.395</v>
      </c>
      <c r="E8" s="396">
        <v>236.824</v>
      </c>
      <c r="F8" s="396">
        <v>266.493</v>
      </c>
      <c r="G8" s="396">
        <v>270.822</v>
      </c>
      <c r="H8" s="396">
        <v>259.464</v>
      </c>
      <c r="I8" s="239">
        <f t="shared" si="0"/>
        <v>-0.04193898575448085</v>
      </c>
    </row>
    <row r="9" spans="2:9" ht="12.75" customHeight="1">
      <c r="B9" s="203" t="s">
        <v>254</v>
      </c>
      <c r="C9" s="403"/>
      <c r="D9" s="397"/>
      <c r="E9" s="397">
        <v>123.753</v>
      </c>
      <c r="F9" s="397">
        <v>154.797</v>
      </c>
      <c r="G9" s="397">
        <v>167.946</v>
      </c>
      <c r="H9" s="397">
        <v>166.115</v>
      </c>
      <c r="I9" s="379">
        <f t="shared" si="0"/>
        <v>-0.010902313838972</v>
      </c>
    </row>
    <row r="10" spans="2:9" ht="12.75" customHeight="1">
      <c r="B10" s="378" t="s">
        <v>227</v>
      </c>
      <c r="C10" s="404"/>
      <c r="D10" s="396">
        <v>148.769</v>
      </c>
      <c r="E10" s="396">
        <v>90.677</v>
      </c>
      <c r="F10" s="396">
        <v>117.456</v>
      </c>
      <c r="G10" s="396">
        <v>113.412</v>
      </c>
      <c r="H10" s="396">
        <v>120.835</v>
      </c>
      <c r="I10" s="239">
        <f t="shared" si="0"/>
        <v>0.06545162769371826</v>
      </c>
    </row>
    <row r="11" spans="2:9" ht="12.75" customHeight="1">
      <c r="B11" s="203" t="s">
        <v>440</v>
      </c>
      <c r="C11" s="403"/>
      <c r="D11" s="397"/>
      <c r="E11" s="397"/>
      <c r="F11" s="397">
        <v>76.513</v>
      </c>
      <c r="G11" s="397">
        <v>88.569</v>
      </c>
      <c r="H11" s="397">
        <v>90.329</v>
      </c>
      <c r="I11" s="379">
        <f t="shared" si="0"/>
        <v>0.019871512605990738</v>
      </c>
    </row>
    <row r="12" spans="2:9" ht="12.75" customHeight="1">
      <c r="B12" s="378" t="s">
        <v>229</v>
      </c>
      <c r="C12" s="404"/>
      <c r="D12" s="396">
        <v>57.747</v>
      </c>
      <c r="E12" s="396">
        <v>85.889</v>
      </c>
      <c r="F12" s="396">
        <v>98.516</v>
      </c>
      <c r="G12" s="396">
        <v>98.786</v>
      </c>
      <c r="H12" s="396">
        <v>82.946</v>
      </c>
      <c r="I12" s="239">
        <f t="shared" si="0"/>
        <v>-0.16034660781892174</v>
      </c>
    </row>
    <row r="13" spans="2:9" ht="12.75" customHeight="1">
      <c r="B13" s="203" t="s">
        <v>228</v>
      </c>
      <c r="C13" s="403"/>
      <c r="D13" s="397"/>
      <c r="E13" s="397">
        <v>79.248</v>
      </c>
      <c r="F13" s="397">
        <v>80.864</v>
      </c>
      <c r="G13" s="397">
        <v>80.342</v>
      </c>
      <c r="H13" s="397">
        <v>85.106</v>
      </c>
      <c r="I13" s="379">
        <f t="shared" si="0"/>
        <v>0.05929650743073367</v>
      </c>
    </row>
    <row r="14" spans="2:9" ht="12.75" customHeight="1">
      <c r="B14" s="378" t="s">
        <v>231</v>
      </c>
      <c r="C14" s="404"/>
      <c r="D14" s="396">
        <v>26.4</v>
      </c>
      <c r="E14" s="396">
        <v>57.085</v>
      </c>
      <c r="F14" s="396">
        <v>69.554</v>
      </c>
      <c r="G14" s="396">
        <v>71.567</v>
      </c>
      <c r="H14" s="396">
        <v>72.533</v>
      </c>
      <c r="I14" s="239">
        <f t="shared" si="0"/>
        <v>0.01349784118378583</v>
      </c>
    </row>
    <row r="15" spans="2:9" ht="12.75" customHeight="1">
      <c r="B15" s="203" t="s">
        <v>233</v>
      </c>
      <c r="C15" s="403"/>
      <c r="D15" s="397">
        <v>19.229</v>
      </c>
      <c r="E15" s="397">
        <v>41.131</v>
      </c>
      <c r="F15" s="397">
        <v>53.044</v>
      </c>
      <c r="G15" s="397">
        <v>64.944</v>
      </c>
      <c r="H15" s="397">
        <v>62.463</v>
      </c>
      <c r="I15" s="379">
        <f t="shared" si="0"/>
        <v>-0.03820214338507022</v>
      </c>
    </row>
    <row r="16" spans="2:9" ht="12.75" customHeight="1">
      <c r="B16" s="378" t="s">
        <v>232</v>
      </c>
      <c r="C16" s="404"/>
      <c r="D16" s="396"/>
      <c r="E16" s="396">
        <v>37.848</v>
      </c>
      <c r="F16" s="396">
        <v>43.714</v>
      </c>
      <c r="G16" s="396">
        <v>46.538</v>
      </c>
      <c r="H16" s="396">
        <v>35.647</v>
      </c>
      <c r="I16" s="239">
        <f t="shared" si="0"/>
        <v>-0.23402380850058013</v>
      </c>
    </row>
    <row r="17" spans="2:9" ht="12.75" customHeight="1">
      <c r="B17" s="203" t="s">
        <v>253</v>
      </c>
      <c r="C17" s="403"/>
      <c r="D17" s="397"/>
      <c r="E17" s="397">
        <v>22.17</v>
      </c>
      <c r="F17" s="397">
        <v>26.989</v>
      </c>
      <c r="G17" s="397">
        <v>34.173</v>
      </c>
      <c r="H17" s="397">
        <v>32.731</v>
      </c>
      <c r="I17" s="379">
        <f t="shared" si="0"/>
        <v>-0.042197056155444335</v>
      </c>
    </row>
    <row r="18" spans="2:9" ht="12.75" customHeight="1">
      <c r="B18" s="378" t="s">
        <v>255</v>
      </c>
      <c r="C18" s="404"/>
      <c r="D18" s="396"/>
      <c r="E18" s="396">
        <v>24.406</v>
      </c>
      <c r="F18" s="396">
        <v>29.499</v>
      </c>
      <c r="G18" s="396">
        <v>29.167</v>
      </c>
      <c r="H18" s="396">
        <v>27.244</v>
      </c>
      <c r="I18" s="239">
        <f t="shared" si="0"/>
        <v>-0.06593067507799921</v>
      </c>
    </row>
    <row r="19" spans="2:9" ht="12.75" customHeight="1">
      <c r="B19" s="203" t="s">
        <v>256</v>
      </c>
      <c r="C19" s="403"/>
      <c r="D19" s="397"/>
      <c r="E19" s="397">
        <v>12.804</v>
      </c>
      <c r="F19" s="397">
        <v>15.629</v>
      </c>
      <c r="G19" s="397">
        <v>18.791</v>
      </c>
      <c r="H19" s="397">
        <v>35.355</v>
      </c>
      <c r="I19" s="379">
        <f t="shared" si="0"/>
        <v>0.8814858176786757</v>
      </c>
    </row>
    <row r="20" spans="2:9" ht="12.75" customHeight="1">
      <c r="B20" s="378" t="s">
        <v>230</v>
      </c>
      <c r="C20" s="404"/>
      <c r="D20" s="396">
        <v>61.78</v>
      </c>
      <c r="E20" s="396">
        <v>37.076</v>
      </c>
      <c r="F20" s="396">
        <v>27.275</v>
      </c>
      <c r="G20" s="396">
        <v>16.831</v>
      </c>
      <c r="H20" s="396">
        <v>18.278</v>
      </c>
      <c r="I20" s="239">
        <f t="shared" si="0"/>
        <v>0.0859723129938803</v>
      </c>
    </row>
    <row r="21" spans="2:9" ht="12.75" customHeight="1">
      <c r="B21" s="203" t="s">
        <v>441</v>
      </c>
      <c r="C21" s="403"/>
      <c r="D21" s="397"/>
      <c r="E21" s="397">
        <v>7.205</v>
      </c>
      <c r="F21" s="397">
        <v>6.822</v>
      </c>
      <c r="G21" s="397">
        <v>7.94</v>
      </c>
      <c r="H21" s="397">
        <v>6.972</v>
      </c>
      <c r="I21" s="379">
        <f t="shared" si="0"/>
        <v>-0.1219143576826196</v>
      </c>
    </row>
    <row r="22" spans="2:9" ht="12.75" customHeight="1">
      <c r="B22" s="378" t="s">
        <v>442</v>
      </c>
      <c r="C22" s="404"/>
      <c r="D22" s="396"/>
      <c r="E22" s="396">
        <v>1.424</v>
      </c>
      <c r="F22" s="396">
        <v>3.643</v>
      </c>
      <c r="G22" s="396">
        <v>5.309</v>
      </c>
      <c r="H22" s="396">
        <v>6.302</v>
      </c>
      <c r="I22" s="239">
        <f t="shared" si="0"/>
        <v>0.1870408739875682</v>
      </c>
    </row>
    <row r="23" spans="2:9" ht="12.75" customHeight="1">
      <c r="B23" s="376" t="s">
        <v>443</v>
      </c>
      <c r="C23" s="405"/>
      <c r="D23" s="398"/>
      <c r="E23" s="398">
        <v>1.796</v>
      </c>
      <c r="F23" s="398">
        <v>1.719</v>
      </c>
      <c r="G23" s="398">
        <v>2.841</v>
      </c>
      <c r="H23" s="398">
        <v>2.723</v>
      </c>
      <c r="I23" s="380">
        <f t="shared" si="0"/>
        <v>-0.041534670890531644</v>
      </c>
    </row>
    <row r="24" spans="2:9" ht="15" customHeight="1" hidden="1">
      <c r="B24" s="676"/>
      <c r="C24" s="676"/>
      <c r="D24" s="677"/>
      <c r="E24" s="677"/>
      <c r="F24" s="677">
        <f>SUM(F6:F23)</f>
        <v>1794.423</v>
      </c>
      <c r="G24" s="677">
        <f>SUM(G6:G23)</f>
        <v>1916.7669999999996</v>
      </c>
      <c r="H24" s="677">
        <f>SUM(H6:H23)</f>
        <v>1897.3479999999995</v>
      </c>
      <c r="I24" s="380">
        <f t="shared" si="0"/>
        <v>-0.010131121831709389</v>
      </c>
    </row>
    <row r="25" spans="2:9" ht="15" customHeight="1">
      <c r="B25" s="382"/>
      <c r="C25" s="382"/>
      <c r="D25" s="57"/>
      <c r="E25" s="57"/>
      <c r="F25" s="57"/>
      <c r="G25" s="57"/>
      <c r="H25" s="57"/>
      <c r="I25" s="678"/>
    </row>
    <row r="26" spans="2:9" ht="19.5" customHeight="1">
      <c r="B26" s="826" t="s">
        <v>234</v>
      </c>
      <c r="C26" s="782"/>
      <c r="D26" s="782"/>
      <c r="E26" s="782"/>
      <c r="F26" s="782"/>
      <c r="G26" s="782"/>
      <c r="H26" s="782"/>
      <c r="I26" s="827"/>
    </row>
    <row r="27" spans="2:9" ht="17.25" customHeight="1">
      <c r="B27" s="837" t="s">
        <v>320</v>
      </c>
      <c r="C27" s="838"/>
      <c r="D27" s="841" t="s">
        <v>422</v>
      </c>
      <c r="E27" s="786"/>
      <c r="F27" s="786"/>
      <c r="G27" s="786"/>
      <c r="H27" s="88"/>
      <c r="I27" s="381" t="s">
        <v>596</v>
      </c>
    </row>
    <row r="28" spans="2:9" ht="15" customHeight="1">
      <c r="B28" s="839"/>
      <c r="C28" s="840"/>
      <c r="D28" s="675">
        <v>2000</v>
      </c>
      <c r="E28" s="295">
        <v>2005</v>
      </c>
      <c r="F28" s="295">
        <v>2006</v>
      </c>
      <c r="G28" s="295">
        <v>2007</v>
      </c>
      <c r="H28" s="89">
        <v>2008</v>
      </c>
      <c r="I28" s="191" t="s">
        <v>293</v>
      </c>
    </row>
    <row r="29" spans="2:9" ht="12.75" customHeight="1">
      <c r="B29" s="377" t="s">
        <v>224</v>
      </c>
      <c r="C29" s="402"/>
      <c r="D29" s="679">
        <v>163.29</v>
      </c>
      <c r="E29" s="263">
        <v>224.989</v>
      </c>
      <c r="F29" s="263">
        <v>285.551</v>
      </c>
      <c r="G29" s="263">
        <v>306.099</v>
      </c>
      <c r="H29" s="399">
        <v>306.397</v>
      </c>
      <c r="I29" s="238">
        <f>(H29/G29-1)</f>
        <v>0.0009735412399256571</v>
      </c>
    </row>
    <row r="30" spans="2:9" ht="12.75" customHeight="1">
      <c r="B30" s="203" t="s">
        <v>226</v>
      </c>
      <c r="C30" s="403"/>
      <c r="D30" s="680">
        <v>194.327</v>
      </c>
      <c r="E30" s="264">
        <v>187.125</v>
      </c>
      <c r="F30" s="264">
        <v>173.361</v>
      </c>
      <c r="G30" s="264">
        <v>177.228</v>
      </c>
      <c r="H30" s="400">
        <v>163.182</v>
      </c>
      <c r="I30" s="379">
        <f aca="true" t="shared" si="1" ref="I30:I40">(H30/G30-1)</f>
        <v>-0.07925384250795597</v>
      </c>
    </row>
    <row r="31" spans="2:9" ht="12.75" customHeight="1">
      <c r="B31" s="378" t="s">
        <v>232</v>
      </c>
      <c r="C31" s="404"/>
      <c r="D31" s="681">
        <v>176.145</v>
      </c>
      <c r="E31" s="265">
        <v>145.909</v>
      </c>
      <c r="F31" s="265">
        <v>153.589</v>
      </c>
      <c r="G31" s="265">
        <v>157.699</v>
      </c>
      <c r="H31" s="401">
        <v>154.053</v>
      </c>
      <c r="I31" s="239">
        <f t="shared" si="1"/>
        <v>-0.0231199944197491</v>
      </c>
    </row>
    <row r="32" spans="2:9" ht="12.75" customHeight="1">
      <c r="B32" s="203" t="s">
        <v>227</v>
      </c>
      <c r="C32" s="403"/>
      <c r="D32" s="680">
        <v>117.146</v>
      </c>
      <c r="E32" s="264">
        <v>46.792</v>
      </c>
      <c r="F32" s="264">
        <v>88.174</v>
      </c>
      <c r="G32" s="264">
        <v>115.776</v>
      </c>
      <c r="H32" s="400">
        <v>152.236</v>
      </c>
      <c r="I32" s="379">
        <f t="shared" si="1"/>
        <v>0.3149184632393587</v>
      </c>
    </row>
    <row r="33" spans="2:9" ht="12.75" customHeight="1">
      <c r="B33" s="378" t="s">
        <v>256</v>
      </c>
      <c r="C33" s="404"/>
      <c r="D33" s="681"/>
      <c r="E33" s="265">
        <v>111.592</v>
      </c>
      <c r="F33" s="265">
        <v>68.838</v>
      </c>
      <c r="G33" s="265">
        <v>82.787</v>
      </c>
      <c r="H33" s="401">
        <v>113.85</v>
      </c>
      <c r="I33" s="239">
        <f t="shared" si="1"/>
        <v>0.37521591554229516</v>
      </c>
    </row>
    <row r="34" spans="2:9" ht="12.75" customHeight="1">
      <c r="B34" s="203" t="s">
        <v>257</v>
      </c>
      <c r="C34" s="403"/>
      <c r="D34" s="680">
        <v>16.2</v>
      </c>
      <c r="E34" s="264">
        <v>33.61</v>
      </c>
      <c r="F34" s="264">
        <v>40.972</v>
      </c>
      <c r="G34" s="264">
        <v>46.746</v>
      </c>
      <c r="H34" s="400">
        <v>54.095</v>
      </c>
      <c r="I34" s="379">
        <f t="shared" si="1"/>
        <v>0.15721131219783513</v>
      </c>
    </row>
    <row r="35" spans="2:9" ht="12.75" customHeight="1">
      <c r="B35" s="378" t="s">
        <v>254</v>
      </c>
      <c r="C35" s="404"/>
      <c r="D35" s="681"/>
      <c r="E35" s="265">
        <v>19.925</v>
      </c>
      <c r="F35" s="265">
        <v>41.639</v>
      </c>
      <c r="G35" s="265">
        <v>42.816</v>
      </c>
      <c r="H35" s="401">
        <v>40.753</v>
      </c>
      <c r="I35" s="239">
        <f t="shared" si="1"/>
        <v>-0.0481829222720479</v>
      </c>
    </row>
    <row r="36" spans="2:9" ht="12.75" customHeight="1">
      <c r="B36" s="203" t="s">
        <v>233</v>
      </c>
      <c r="C36" s="403"/>
      <c r="D36" s="680"/>
      <c r="E36" s="264">
        <v>12.401</v>
      </c>
      <c r="F36" s="264">
        <v>15.876</v>
      </c>
      <c r="G36" s="264">
        <v>29.06</v>
      </c>
      <c r="H36" s="400">
        <v>37.525</v>
      </c>
      <c r="I36" s="379">
        <f t="shared" si="1"/>
        <v>0.2912938747419134</v>
      </c>
    </row>
    <row r="37" spans="2:9" ht="12.75" customHeight="1">
      <c r="B37" s="378" t="s">
        <v>253</v>
      </c>
      <c r="C37" s="404"/>
      <c r="D37" s="681"/>
      <c r="E37" s="265">
        <v>20.324</v>
      </c>
      <c r="F37" s="265">
        <v>22.479</v>
      </c>
      <c r="G37" s="265">
        <v>21.888</v>
      </c>
      <c r="H37" s="401">
        <v>30.701</v>
      </c>
      <c r="I37" s="239">
        <f t="shared" si="1"/>
        <v>0.4026407163742689</v>
      </c>
    </row>
    <row r="38" spans="2:9" ht="12.75" customHeight="1">
      <c r="B38" s="203" t="s">
        <v>440</v>
      </c>
      <c r="C38" s="403"/>
      <c r="D38" s="680"/>
      <c r="E38" s="264"/>
      <c r="F38" s="264">
        <v>10.083</v>
      </c>
      <c r="G38" s="264">
        <v>13.506</v>
      </c>
      <c r="H38" s="400">
        <v>18.081</v>
      </c>
      <c r="I38" s="379">
        <f t="shared" si="1"/>
        <v>0.33873833851621504</v>
      </c>
    </row>
    <row r="39" spans="2:9" ht="12.75" customHeight="1">
      <c r="B39" s="378" t="s">
        <v>229</v>
      </c>
      <c r="C39" s="404"/>
      <c r="D39" s="681"/>
      <c r="E39" s="265">
        <v>5.117</v>
      </c>
      <c r="F39" s="265">
        <v>12.474</v>
      </c>
      <c r="G39" s="265">
        <v>14.586</v>
      </c>
      <c r="H39" s="401">
        <v>13.059</v>
      </c>
      <c r="I39" s="239">
        <f t="shared" si="1"/>
        <v>-0.10468942821884009</v>
      </c>
    </row>
    <row r="40" spans="2:9" ht="12.75" customHeight="1">
      <c r="B40" s="376" t="s">
        <v>444</v>
      </c>
      <c r="C40" s="405"/>
      <c r="D40" s="682"/>
      <c r="E40" s="266">
        <v>11.496</v>
      </c>
      <c r="F40" s="266">
        <v>9.84</v>
      </c>
      <c r="G40" s="266">
        <v>11.28</v>
      </c>
      <c r="H40" s="406">
        <v>12.3</v>
      </c>
      <c r="I40" s="380">
        <f t="shared" si="1"/>
        <v>0.09042553191489366</v>
      </c>
    </row>
    <row r="41" spans="1:9" ht="15" customHeight="1">
      <c r="A41" s="1"/>
      <c r="B41" s="798" t="s">
        <v>429</v>
      </c>
      <c r="C41" s="798"/>
      <c r="D41" s="798"/>
      <c r="E41" s="798"/>
      <c r="F41" s="798"/>
      <c r="G41" s="798"/>
      <c r="H41" s="798"/>
      <c r="I41" s="798"/>
    </row>
    <row r="42" spans="2:9" ht="12.75" customHeight="1">
      <c r="B42" s="835" t="s">
        <v>427</v>
      </c>
      <c r="C42" s="835"/>
      <c r="D42" s="835"/>
      <c r="E42" s="835"/>
      <c r="F42" s="835"/>
      <c r="G42" s="835"/>
      <c r="H42" s="835"/>
      <c r="I42" s="835"/>
    </row>
    <row r="43" spans="2:9" ht="12.75" customHeight="1">
      <c r="B43" s="828" t="s">
        <v>420</v>
      </c>
      <c r="C43" s="832"/>
      <c r="D43" s="832"/>
      <c r="E43" s="832"/>
      <c r="F43" s="832"/>
      <c r="G43" s="832"/>
      <c r="H43" s="832"/>
      <c r="I43" s="832"/>
    </row>
  </sheetData>
  <mergeCells count="10">
    <mergeCell ref="B41:I41"/>
    <mergeCell ref="B42:I42"/>
    <mergeCell ref="B43:I43"/>
    <mergeCell ref="B2:I2"/>
    <mergeCell ref="B3:I3"/>
    <mergeCell ref="B26:I26"/>
    <mergeCell ref="B27:C28"/>
    <mergeCell ref="D27:G27"/>
    <mergeCell ref="B4:C5"/>
    <mergeCell ref="D4:G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51"/>
  <dimension ref="B1:H48"/>
  <sheetViews>
    <sheetView workbookViewId="0" topLeftCell="A1">
      <selection activeCell="K38" sqref="K38"/>
    </sheetView>
  </sheetViews>
  <sheetFormatPr defaultColWidth="9.140625" defaultRowHeight="12.75"/>
  <cols>
    <col min="1" max="1" width="1.1484375" style="0" customWidth="1"/>
    <col min="2" max="2" width="8.28125" style="0" customWidth="1"/>
    <col min="3" max="7" width="10.7109375" style="0" customWidth="1"/>
    <col min="8" max="8" width="5.00390625" style="0" customWidth="1"/>
  </cols>
  <sheetData>
    <row r="1" spans="2:7" ht="14.25" customHeight="1">
      <c r="B1" s="43"/>
      <c r="C1" s="43"/>
      <c r="D1" s="22"/>
      <c r="E1" s="22"/>
      <c r="F1" s="22"/>
      <c r="G1" s="11" t="s">
        <v>312</v>
      </c>
    </row>
    <row r="2" spans="2:7" s="10" customFormat="1" ht="30" customHeight="1">
      <c r="B2" s="790" t="s">
        <v>484</v>
      </c>
      <c r="C2" s="790"/>
      <c r="D2" s="790"/>
      <c r="E2" s="790"/>
      <c r="F2" s="790"/>
      <c r="G2" s="790"/>
    </row>
    <row r="3" spans="2:7" ht="18" customHeight="1">
      <c r="B3" s="47"/>
      <c r="C3" s="826" t="s">
        <v>487</v>
      </c>
      <c r="D3" s="782"/>
      <c r="E3" s="782"/>
      <c r="F3" s="782"/>
      <c r="G3" s="827"/>
    </row>
    <row r="4" spans="2:7" ht="14.25" customHeight="1">
      <c r="B4" s="223"/>
      <c r="C4" s="842" t="s">
        <v>189</v>
      </c>
      <c r="D4" s="843"/>
      <c r="E4" s="843"/>
      <c r="F4" s="843"/>
      <c r="G4" s="844"/>
    </row>
    <row r="5" spans="2:7" ht="15" customHeight="1">
      <c r="B5" s="45"/>
      <c r="C5" s="231" t="s">
        <v>243</v>
      </c>
      <c r="D5" s="232"/>
      <c r="E5" s="233" t="s">
        <v>295</v>
      </c>
      <c r="F5" s="234" t="s">
        <v>296</v>
      </c>
      <c r="G5" s="235" t="s">
        <v>319</v>
      </c>
    </row>
    <row r="6" spans="2:7" ht="12.75" customHeight="1">
      <c r="B6" s="45"/>
      <c r="C6" s="707" t="s">
        <v>241</v>
      </c>
      <c r="D6" s="705" t="s">
        <v>244</v>
      </c>
      <c r="E6" s="708" t="s">
        <v>242</v>
      </c>
      <c r="F6" s="708" t="s">
        <v>686</v>
      </c>
      <c r="G6" s="117"/>
    </row>
    <row r="7" spans="2:7" ht="12.75" customHeight="1">
      <c r="B7" s="45"/>
      <c r="C7" s="707"/>
      <c r="D7" s="690" t="s">
        <v>245</v>
      </c>
      <c r="E7" s="708" t="s">
        <v>685</v>
      </c>
      <c r="F7" s="708" t="s">
        <v>687</v>
      </c>
      <c r="G7" s="117"/>
    </row>
    <row r="8" spans="2:7" ht="12.75" customHeight="1">
      <c r="B8" s="45"/>
      <c r="C8" s="707"/>
      <c r="D8" s="690" t="s">
        <v>486</v>
      </c>
      <c r="E8" s="708"/>
      <c r="F8" s="706" t="s">
        <v>485</v>
      </c>
      <c r="G8" s="133"/>
    </row>
    <row r="9" spans="2:7" ht="12.75" customHeight="1">
      <c r="B9" s="206">
        <v>1985</v>
      </c>
      <c r="C9" s="327">
        <v>1.9</v>
      </c>
      <c r="D9" s="328">
        <v>0.8</v>
      </c>
      <c r="E9" s="328">
        <v>15</v>
      </c>
      <c r="F9" s="329">
        <v>12.3</v>
      </c>
      <c r="G9" s="389">
        <f aca="true" t="shared" si="0" ref="G9:G24">SUM(C9:F9)</f>
        <v>30</v>
      </c>
    </row>
    <row r="10" spans="2:7" ht="12.75" customHeight="1">
      <c r="B10" s="201">
        <v>1990</v>
      </c>
      <c r="C10" s="330">
        <v>3.1</v>
      </c>
      <c r="D10" s="331">
        <v>1.1</v>
      </c>
      <c r="E10" s="331">
        <v>14.6</v>
      </c>
      <c r="F10" s="332">
        <v>21.8</v>
      </c>
      <c r="G10" s="212">
        <f t="shared" si="0"/>
        <v>40.6</v>
      </c>
    </row>
    <row r="11" spans="2:7" ht="12.75" customHeight="1">
      <c r="B11" s="201">
        <v>1994</v>
      </c>
      <c r="C11" s="330">
        <v>5.1</v>
      </c>
      <c r="D11" s="331">
        <v>1.1</v>
      </c>
      <c r="E11" s="331">
        <v>18.4</v>
      </c>
      <c r="F11" s="332">
        <v>26.5</v>
      </c>
      <c r="G11" s="212">
        <f t="shared" si="0"/>
        <v>51.099999999999994</v>
      </c>
    </row>
    <row r="12" spans="2:7" ht="12.75" customHeight="1">
      <c r="B12" s="201">
        <v>1995</v>
      </c>
      <c r="C12" s="330">
        <v>5.5</v>
      </c>
      <c r="D12" s="331">
        <v>1.1</v>
      </c>
      <c r="E12" s="331">
        <v>21</v>
      </c>
      <c r="F12" s="332">
        <v>25.8</v>
      </c>
      <c r="G12" s="212">
        <f t="shared" si="0"/>
        <v>53.400000000000006</v>
      </c>
    </row>
    <row r="13" spans="2:7" ht="12.75" customHeight="1">
      <c r="B13" s="201">
        <v>1996</v>
      </c>
      <c r="C13" s="330">
        <v>5.9</v>
      </c>
      <c r="D13" s="331">
        <v>1.2</v>
      </c>
      <c r="E13" s="331">
        <v>20.1</v>
      </c>
      <c r="F13" s="332">
        <v>25</v>
      </c>
      <c r="G13" s="212">
        <f t="shared" si="0"/>
        <v>52.2</v>
      </c>
    </row>
    <row r="14" spans="2:7" ht="12.75" customHeight="1">
      <c r="B14" s="201">
        <v>1997</v>
      </c>
      <c r="C14" s="330">
        <v>6</v>
      </c>
      <c r="D14" s="331">
        <v>1</v>
      </c>
      <c r="E14" s="331">
        <v>21.3</v>
      </c>
      <c r="F14" s="332">
        <v>25.3</v>
      </c>
      <c r="G14" s="212">
        <f t="shared" si="0"/>
        <v>53.6</v>
      </c>
    </row>
    <row r="15" spans="2:7" ht="12.75" customHeight="1">
      <c r="B15" s="201">
        <v>1998</v>
      </c>
      <c r="C15" s="330">
        <v>6.5</v>
      </c>
      <c r="D15" s="331">
        <v>1.2</v>
      </c>
      <c r="E15" s="331">
        <v>23.9</v>
      </c>
      <c r="F15" s="332">
        <v>26.3</v>
      </c>
      <c r="G15" s="683">
        <f t="shared" si="0"/>
        <v>57.9</v>
      </c>
    </row>
    <row r="16" spans="2:7" ht="12.75" customHeight="1">
      <c r="B16" s="201">
        <v>1999</v>
      </c>
      <c r="C16" s="330">
        <v>7</v>
      </c>
      <c r="D16" s="331">
        <v>1.4</v>
      </c>
      <c r="E16" s="331">
        <v>26.4</v>
      </c>
      <c r="F16" s="329">
        <v>27.3</v>
      </c>
      <c r="G16" s="212">
        <f t="shared" si="0"/>
        <v>62.099999999999994</v>
      </c>
    </row>
    <row r="17" spans="2:7" ht="12.75" customHeight="1">
      <c r="B17" s="201">
        <v>2000</v>
      </c>
      <c r="C17" s="330">
        <v>7.6</v>
      </c>
      <c r="D17" s="331">
        <v>1.3</v>
      </c>
      <c r="E17" s="331">
        <v>26.6</v>
      </c>
      <c r="F17" s="332">
        <v>27.2</v>
      </c>
      <c r="G17" s="212">
        <f t="shared" si="0"/>
        <v>62.7</v>
      </c>
    </row>
    <row r="18" spans="2:7" ht="12.75" customHeight="1">
      <c r="B18" s="201">
        <v>2001</v>
      </c>
      <c r="C18" s="330">
        <v>7.4</v>
      </c>
      <c r="D18" s="331">
        <v>3</v>
      </c>
      <c r="E18" s="331">
        <v>26.3</v>
      </c>
      <c r="F18" s="332">
        <v>27.2</v>
      </c>
      <c r="G18" s="212">
        <f t="shared" si="0"/>
        <v>63.900000000000006</v>
      </c>
    </row>
    <row r="19" spans="2:7" ht="12.75" customHeight="1">
      <c r="B19" s="201">
        <v>2002</v>
      </c>
      <c r="C19" s="330">
        <v>7.5</v>
      </c>
      <c r="D19" s="331">
        <v>3</v>
      </c>
      <c r="E19" s="333">
        <v>27.3</v>
      </c>
      <c r="F19" s="334">
        <v>26.3</v>
      </c>
      <c r="G19" s="212">
        <f t="shared" si="0"/>
        <v>64.1</v>
      </c>
    </row>
    <row r="20" spans="2:7" ht="12.75" customHeight="1">
      <c r="B20" s="201">
        <v>2003</v>
      </c>
      <c r="C20" s="330">
        <v>9.2</v>
      </c>
      <c r="D20" s="331">
        <v>2.4</v>
      </c>
      <c r="E20" s="331">
        <v>28.7</v>
      </c>
      <c r="F20" s="332">
        <v>25.8</v>
      </c>
      <c r="G20" s="212">
        <f t="shared" si="0"/>
        <v>66.1</v>
      </c>
    </row>
    <row r="21" spans="2:7" ht="12.75" customHeight="1">
      <c r="B21" s="201">
        <v>2004</v>
      </c>
      <c r="C21" s="330">
        <v>9.9</v>
      </c>
      <c r="D21" s="331">
        <v>2.6</v>
      </c>
      <c r="E21" s="331">
        <v>33.5</v>
      </c>
      <c r="F21" s="332">
        <v>22.3</v>
      </c>
      <c r="G21" s="212">
        <f t="shared" si="0"/>
        <v>68.3</v>
      </c>
    </row>
    <row r="22" spans="2:7" ht="12.75" customHeight="1">
      <c r="B22" s="201">
        <v>2005</v>
      </c>
      <c r="C22" s="330">
        <v>10.2</v>
      </c>
      <c r="D22" s="331">
        <v>2.8</v>
      </c>
      <c r="E22" s="331">
        <v>33.6</v>
      </c>
      <c r="F22" s="332">
        <v>20.8</v>
      </c>
      <c r="G22" s="212">
        <f t="shared" si="0"/>
        <v>67.4</v>
      </c>
    </row>
    <row r="23" spans="2:7" ht="12.75" customHeight="1">
      <c r="B23" s="201">
        <v>2006</v>
      </c>
      <c r="C23" s="330">
        <v>10</v>
      </c>
      <c r="D23" s="331">
        <v>2.9</v>
      </c>
      <c r="E23" s="331">
        <v>36.1</v>
      </c>
      <c r="F23" s="332">
        <v>22.3</v>
      </c>
      <c r="G23" s="212">
        <f t="shared" si="0"/>
        <v>71.3</v>
      </c>
    </row>
    <row r="24" spans="2:7" ht="12.75" customHeight="1">
      <c r="B24" s="201">
        <v>2007</v>
      </c>
      <c r="C24" s="330">
        <v>10.9</v>
      </c>
      <c r="D24" s="331">
        <v>3.3</v>
      </c>
      <c r="E24" s="331">
        <v>36.4</v>
      </c>
      <c r="F24" s="332">
        <v>22.4</v>
      </c>
      <c r="G24" s="212">
        <f t="shared" si="0"/>
        <v>73</v>
      </c>
    </row>
    <row r="25" spans="2:7" ht="12.75" customHeight="1">
      <c r="B25" s="202">
        <v>2008</v>
      </c>
      <c r="C25" s="335">
        <v>11</v>
      </c>
      <c r="D25" s="336">
        <v>3.4</v>
      </c>
      <c r="E25" s="336">
        <v>35.1</v>
      </c>
      <c r="F25" s="337">
        <v>21.5</v>
      </c>
      <c r="G25" s="684">
        <f>SUM(C25:F25)</f>
        <v>71</v>
      </c>
    </row>
    <row r="26" spans="2:7" ht="19.5" customHeight="1">
      <c r="B26" s="48"/>
      <c r="C26" s="846" t="s">
        <v>554</v>
      </c>
      <c r="D26" s="847"/>
      <c r="E26" s="847"/>
      <c r="F26" s="847"/>
      <c r="G26" s="848"/>
    </row>
    <row r="27" spans="2:7" ht="12.75" customHeight="1">
      <c r="B27" s="207" t="s">
        <v>679</v>
      </c>
      <c r="C27" s="360">
        <f>(POWER((C14/C9),1/12)-1)</f>
        <v>0.1005669600559338</v>
      </c>
      <c r="D27" s="360">
        <f>(POWER((D14/D9),1/12)-1)</f>
        <v>0.018769265121506118</v>
      </c>
      <c r="E27" s="360">
        <f>(POWER((E14/E9),1/12)-1)</f>
        <v>0.02965254045707999</v>
      </c>
      <c r="F27" s="360">
        <f>(POWER((F14/F9),1/12)-1)</f>
        <v>0.06194318978690094</v>
      </c>
      <c r="G27" s="685">
        <f>(POWER((G14/G9),1/12)-1)</f>
        <v>0.04955119612734138</v>
      </c>
    </row>
    <row r="28" spans="2:7" ht="12.75" customHeight="1">
      <c r="B28" s="201" t="s">
        <v>680</v>
      </c>
      <c r="C28" s="361">
        <f>(POWER((C24/C14),1/10)-1)</f>
        <v>0.061518395784059265</v>
      </c>
      <c r="D28" s="361">
        <f>(POWER((D24/D14),1/10)-1)</f>
        <v>0.12681181999924207</v>
      </c>
      <c r="E28" s="361">
        <f>(POWER((E24/E14),1/10)-1)</f>
        <v>0.05504790153169514</v>
      </c>
      <c r="F28" s="361">
        <f>(POWER((F24/F14),1/10)-1)</f>
        <v>-0.012100536188051736</v>
      </c>
      <c r="G28" s="686">
        <f>(POWER((G24/G14),1/10)-1)</f>
        <v>0.031373116571520754</v>
      </c>
    </row>
    <row r="29" spans="2:7" ht="12.75" customHeight="1">
      <c r="B29" s="202" t="s">
        <v>681</v>
      </c>
      <c r="C29" s="362">
        <f>(C25/C24-1)</f>
        <v>0.00917431192660545</v>
      </c>
      <c r="D29" s="362">
        <f>(D25/D24-1)</f>
        <v>0.030303030303030276</v>
      </c>
      <c r="E29" s="362">
        <f>(E25/E24-1)</f>
        <v>-0.03571428571428559</v>
      </c>
      <c r="F29" s="362">
        <f>(F25/F24-1)</f>
        <v>-0.0401785714285714</v>
      </c>
      <c r="G29" s="522">
        <f>(G25/G24-1)</f>
        <v>-0.0273972602739726</v>
      </c>
    </row>
    <row r="30" spans="2:7" ht="12.75" customHeight="1">
      <c r="B30" s="365" t="s">
        <v>408</v>
      </c>
      <c r="C30" s="46"/>
      <c r="D30" s="46"/>
      <c r="E30" s="46"/>
      <c r="F30" s="46"/>
      <c r="G30" s="56"/>
    </row>
    <row r="31" ht="15.75" customHeight="1"/>
    <row r="32" spans="2:7" s="17" customFormat="1" ht="18" customHeight="1">
      <c r="B32" s="281"/>
      <c r="C32" s="826" t="s">
        <v>488</v>
      </c>
      <c r="D32" s="782"/>
      <c r="E32" s="782"/>
      <c r="F32" s="782"/>
      <c r="G32" s="827"/>
    </row>
    <row r="33" spans="2:7" ht="15" customHeight="1">
      <c r="B33" s="6"/>
      <c r="C33" s="231" t="s">
        <v>243</v>
      </c>
      <c r="D33" s="232"/>
      <c r="E33" s="233" t="s">
        <v>295</v>
      </c>
      <c r="F33" s="234" t="s">
        <v>296</v>
      </c>
      <c r="G33" s="235" t="s">
        <v>319</v>
      </c>
    </row>
    <row r="34" spans="2:7" ht="12.75" customHeight="1">
      <c r="B34" s="6"/>
      <c r="C34" s="707" t="s">
        <v>241</v>
      </c>
      <c r="D34" s="705" t="s">
        <v>244</v>
      </c>
      <c r="E34" s="708" t="s">
        <v>242</v>
      </c>
      <c r="F34" s="708" t="s">
        <v>686</v>
      </c>
      <c r="G34" s="117"/>
    </row>
    <row r="35" spans="2:7" ht="12.75" customHeight="1">
      <c r="B35" s="6"/>
      <c r="C35" s="707"/>
      <c r="D35" s="690" t="s">
        <v>245</v>
      </c>
      <c r="E35" s="708" t="s">
        <v>685</v>
      </c>
      <c r="F35" s="708" t="s">
        <v>687</v>
      </c>
      <c r="G35" s="117"/>
    </row>
    <row r="36" spans="2:7" ht="12.75" customHeight="1">
      <c r="B36" s="6"/>
      <c r="C36" s="707"/>
      <c r="D36" s="690" t="s">
        <v>486</v>
      </c>
      <c r="E36" s="708"/>
      <c r="F36" s="706" t="s">
        <v>485</v>
      </c>
      <c r="G36" s="133"/>
    </row>
    <row r="37" spans="2:7" ht="12.75" customHeight="1">
      <c r="B37" s="206">
        <v>1999</v>
      </c>
      <c r="C37" s="338">
        <v>1101</v>
      </c>
      <c r="D37" s="339">
        <v>216</v>
      </c>
      <c r="E37" s="339">
        <v>1639</v>
      </c>
      <c r="F37" s="340">
        <v>1674</v>
      </c>
      <c r="G37" s="390">
        <f aca="true" t="shared" si="1" ref="G37:G45">SUM(C37:F37)</f>
        <v>4630</v>
      </c>
    </row>
    <row r="38" spans="2:7" ht="12.75" customHeight="1">
      <c r="B38" s="201">
        <v>2000</v>
      </c>
      <c r="C38" s="341">
        <v>1187</v>
      </c>
      <c r="D38" s="342">
        <v>217</v>
      </c>
      <c r="E38" s="342">
        <v>1653</v>
      </c>
      <c r="F38" s="343">
        <v>1672</v>
      </c>
      <c r="G38" s="236">
        <f t="shared" si="1"/>
        <v>4729</v>
      </c>
    </row>
    <row r="39" spans="2:7" ht="12.75" customHeight="1">
      <c r="B39" s="201">
        <v>2001</v>
      </c>
      <c r="C39" s="341">
        <v>966</v>
      </c>
      <c r="D39" s="342">
        <v>405</v>
      </c>
      <c r="E39" s="342">
        <v>1647</v>
      </c>
      <c r="F39" s="343">
        <v>1673</v>
      </c>
      <c r="G39" s="236">
        <f t="shared" si="1"/>
        <v>4691</v>
      </c>
    </row>
    <row r="40" spans="2:7" ht="12.75" customHeight="1">
      <c r="B40" s="201">
        <v>2002</v>
      </c>
      <c r="C40" s="341">
        <v>858</v>
      </c>
      <c r="D40" s="342">
        <v>391</v>
      </c>
      <c r="E40" s="344">
        <v>1710</v>
      </c>
      <c r="F40" s="345">
        <v>1581</v>
      </c>
      <c r="G40" s="236">
        <f t="shared" si="1"/>
        <v>4540</v>
      </c>
    </row>
    <row r="41" spans="2:7" ht="12.75" customHeight="1">
      <c r="B41" s="201">
        <v>2003</v>
      </c>
      <c r="C41" s="341">
        <v>1004</v>
      </c>
      <c r="D41" s="342">
        <v>287</v>
      </c>
      <c r="E41" s="342">
        <v>1775</v>
      </c>
      <c r="F41" s="343">
        <v>1572</v>
      </c>
      <c r="G41" s="236">
        <f t="shared" si="1"/>
        <v>4638</v>
      </c>
    </row>
    <row r="42" spans="2:7" ht="12.75" customHeight="1">
      <c r="B42" s="201">
        <v>2004</v>
      </c>
      <c r="C42" s="341">
        <v>969</v>
      </c>
      <c r="D42" s="342">
        <v>286</v>
      </c>
      <c r="E42" s="342">
        <v>2118</v>
      </c>
      <c r="F42" s="343">
        <v>1515</v>
      </c>
      <c r="G42" s="236">
        <f t="shared" si="1"/>
        <v>4888</v>
      </c>
    </row>
    <row r="43" spans="2:7" ht="12.75" customHeight="1">
      <c r="B43" s="201">
        <v>2005</v>
      </c>
      <c r="C43" s="341">
        <v>925</v>
      </c>
      <c r="D43" s="342">
        <v>279</v>
      </c>
      <c r="E43" s="342">
        <v>2121</v>
      </c>
      <c r="F43" s="343">
        <v>1435</v>
      </c>
      <c r="G43" s="236">
        <f t="shared" si="1"/>
        <v>4760</v>
      </c>
    </row>
    <row r="44" spans="2:7" ht="12.75" customHeight="1">
      <c r="B44" s="201">
        <v>2006</v>
      </c>
      <c r="C44" s="341">
        <v>856</v>
      </c>
      <c r="D44" s="342">
        <v>326</v>
      </c>
      <c r="E44" s="342">
        <v>2268</v>
      </c>
      <c r="F44" s="343">
        <v>1529</v>
      </c>
      <c r="G44" s="236">
        <f t="shared" si="1"/>
        <v>4979</v>
      </c>
    </row>
    <row r="45" spans="2:7" ht="12.75" customHeight="1">
      <c r="B45" s="201">
        <v>2007</v>
      </c>
      <c r="C45" s="342">
        <v>963</v>
      </c>
      <c r="D45" s="342">
        <v>299</v>
      </c>
      <c r="E45" s="342">
        <v>2277</v>
      </c>
      <c r="F45" s="343">
        <v>1531</v>
      </c>
      <c r="G45" s="236">
        <f t="shared" si="1"/>
        <v>5070</v>
      </c>
    </row>
    <row r="46" spans="2:7" ht="12.75" customHeight="1">
      <c r="B46" s="202">
        <v>2008</v>
      </c>
      <c r="C46" s="346">
        <v>973</v>
      </c>
      <c r="D46" s="346">
        <v>302</v>
      </c>
      <c r="E46" s="346">
        <v>2200</v>
      </c>
      <c r="F46" s="347">
        <v>1474</v>
      </c>
      <c r="G46" s="237">
        <f>SUM(C46:F46)</f>
        <v>4949</v>
      </c>
    </row>
    <row r="47" spans="2:8" ht="15" customHeight="1">
      <c r="B47" s="845" t="s">
        <v>435</v>
      </c>
      <c r="C47" s="845"/>
      <c r="D47" s="845"/>
      <c r="E47" s="845"/>
      <c r="F47" s="845"/>
      <c r="G47" s="845"/>
      <c r="H47" s="845"/>
    </row>
    <row r="48" spans="2:7" ht="12.75" customHeight="1">
      <c r="B48" s="749" t="s">
        <v>409</v>
      </c>
      <c r="C48" s="749"/>
      <c r="D48" s="749"/>
      <c r="E48" s="749"/>
      <c r="F48" s="749"/>
      <c r="G48" s="749"/>
    </row>
    <row r="49" ht="15" customHeight="1"/>
  </sheetData>
  <mergeCells count="7">
    <mergeCell ref="B2:G2"/>
    <mergeCell ref="C3:G3"/>
    <mergeCell ref="C4:G4"/>
    <mergeCell ref="B48:G48"/>
    <mergeCell ref="B47:H47"/>
    <mergeCell ref="C26:G26"/>
    <mergeCell ref="C32:G3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631"/>
  <dimension ref="B1:V100"/>
  <sheetViews>
    <sheetView workbookViewId="0" topLeftCell="A1">
      <selection activeCell="J19" sqref="J19"/>
    </sheetView>
  </sheetViews>
  <sheetFormatPr defaultColWidth="9.140625" defaultRowHeight="12.75"/>
  <cols>
    <col min="1" max="1" width="2.8515625" style="0" customWidth="1"/>
    <col min="2" max="2" width="5.7109375" style="0" customWidth="1"/>
    <col min="3" max="6" width="11.7109375" style="0" customWidth="1"/>
    <col min="8" max="9" width="6.7109375" style="0" customWidth="1"/>
    <col min="10" max="10" width="11.7109375" style="0" customWidth="1"/>
    <col min="11" max="12" width="6.7109375" style="0" customWidth="1"/>
    <col min="14" max="15" width="6.7109375" style="0" customWidth="1"/>
    <col min="17" max="18" width="6.7109375" style="0" customWidth="1"/>
  </cols>
  <sheetData>
    <row r="1" spans="2:6" ht="14.25" customHeight="1">
      <c r="B1" s="24"/>
      <c r="C1" s="24"/>
      <c r="D1" s="24"/>
      <c r="E1" s="24"/>
      <c r="F1" s="21" t="s">
        <v>313</v>
      </c>
    </row>
    <row r="2" spans="2:12" ht="30" customHeight="1">
      <c r="B2" s="849" t="s">
        <v>13</v>
      </c>
      <c r="C2" s="849"/>
      <c r="D2" s="849"/>
      <c r="E2" s="849"/>
      <c r="F2" s="849"/>
      <c r="G2" s="241"/>
      <c r="H2" s="241"/>
      <c r="I2" s="241"/>
      <c r="J2" s="241"/>
      <c r="K2" s="241"/>
      <c r="L2" s="241"/>
    </row>
    <row r="3" spans="2:6" ht="19.5" customHeight="1">
      <c r="B3" s="13"/>
      <c r="C3" s="826" t="s">
        <v>167</v>
      </c>
      <c r="D3" s="782"/>
      <c r="E3" s="782"/>
      <c r="F3" s="827"/>
    </row>
    <row r="4" spans="2:7" ht="15" customHeight="1">
      <c r="B4" s="242"/>
      <c r="C4" s="852" t="s">
        <v>250</v>
      </c>
      <c r="D4" s="853"/>
      <c r="E4" s="853"/>
      <c r="F4" s="854"/>
      <c r="G4" s="242"/>
    </row>
    <row r="5" spans="2:6" ht="12.75" customHeight="1">
      <c r="B5" s="49"/>
      <c r="C5" s="276" t="s">
        <v>246</v>
      </c>
      <c r="D5" s="293" t="s">
        <v>247</v>
      </c>
      <c r="E5" s="850" t="s">
        <v>337</v>
      </c>
      <c r="F5" s="211" t="s">
        <v>319</v>
      </c>
    </row>
    <row r="6" spans="2:6" ht="12.75" customHeight="1">
      <c r="B6" s="49"/>
      <c r="C6" s="218" t="s">
        <v>333</v>
      </c>
      <c r="D6" s="219" t="s">
        <v>335</v>
      </c>
      <c r="E6" s="850"/>
      <c r="F6" s="211"/>
    </row>
    <row r="7" spans="2:6" ht="12.75" customHeight="1">
      <c r="B7" s="45"/>
      <c r="C7" s="220" t="s">
        <v>334</v>
      </c>
      <c r="D7" s="221" t="s">
        <v>336</v>
      </c>
      <c r="E7" s="851"/>
      <c r="F7" s="243"/>
    </row>
    <row r="8" spans="2:6" ht="12.75" customHeight="1">
      <c r="B8" s="208">
        <v>1997</v>
      </c>
      <c r="C8" s="354">
        <v>5657</v>
      </c>
      <c r="D8" s="355">
        <v>6729</v>
      </c>
      <c r="E8" s="356">
        <v>880</v>
      </c>
      <c r="F8" s="356">
        <f aca="true" t="shared" si="0" ref="F8:F17">SUM(C8:E8)</f>
        <v>13266</v>
      </c>
    </row>
    <row r="9" spans="2:6" ht="12.75" customHeight="1">
      <c r="B9" s="209">
        <v>1998</v>
      </c>
      <c r="C9" s="348">
        <v>6447</v>
      </c>
      <c r="D9" s="349">
        <v>7413</v>
      </c>
      <c r="E9" s="350">
        <v>905</v>
      </c>
      <c r="F9" s="350">
        <f t="shared" si="0"/>
        <v>14765</v>
      </c>
    </row>
    <row r="10" spans="2:6" ht="12.75" customHeight="1">
      <c r="B10" s="209">
        <v>1999</v>
      </c>
      <c r="C10" s="348">
        <v>6914</v>
      </c>
      <c r="D10" s="349">
        <v>8018</v>
      </c>
      <c r="E10" s="350">
        <v>914</v>
      </c>
      <c r="F10" s="350">
        <f t="shared" si="0"/>
        <v>15846</v>
      </c>
    </row>
    <row r="11" spans="2:6" ht="12.75" customHeight="1">
      <c r="B11" s="209">
        <v>2000</v>
      </c>
      <c r="C11" s="348">
        <v>8224</v>
      </c>
      <c r="D11" s="349">
        <v>8200</v>
      </c>
      <c r="E11" s="350">
        <v>1519</v>
      </c>
      <c r="F11" s="350">
        <f t="shared" si="0"/>
        <v>17943</v>
      </c>
    </row>
    <row r="12" spans="2:6" ht="12.75" customHeight="1">
      <c r="B12" s="209">
        <v>2001</v>
      </c>
      <c r="C12" s="348">
        <v>8806</v>
      </c>
      <c r="D12" s="349">
        <v>8050</v>
      </c>
      <c r="E12" s="350">
        <v>1172</v>
      </c>
      <c r="F12" s="350">
        <f t="shared" si="0"/>
        <v>18028</v>
      </c>
    </row>
    <row r="13" spans="2:6" ht="12.75" customHeight="1">
      <c r="B13" s="209">
        <v>2002</v>
      </c>
      <c r="C13" s="348">
        <v>8864</v>
      </c>
      <c r="D13" s="349">
        <v>8535</v>
      </c>
      <c r="E13" s="350">
        <v>1505</v>
      </c>
      <c r="F13" s="350">
        <f t="shared" si="0"/>
        <v>18904</v>
      </c>
    </row>
    <row r="14" spans="2:6" ht="12.75" customHeight="1">
      <c r="B14" s="209">
        <v>2003</v>
      </c>
      <c r="C14" s="348">
        <v>9276</v>
      </c>
      <c r="D14" s="349">
        <v>8920</v>
      </c>
      <c r="E14" s="350">
        <v>1758</v>
      </c>
      <c r="F14" s="350">
        <f t="shared" si="0"/>
        <v>19954</v>
      </c>
    </row>
    <row r="15" spans="2:6" ht="12.75" customHeight="1">
      <c r="B15" s="209">
        <v>2004</v>
      </c>
      <c r="C15" s="348">
        <v>10655</v>
      </c>
      <c r="D15" s="349">
        <v>9302</v>
      </c>
      <c r="E15" s="350">
        <v>1875</v>
      </c>
      <c r="F15" s="350">
        <f t="shared" si="0"/>
        <v>21832</v>
      </c>
    </row>
    <row r="16" spans="2:6" ht="12.75" customHeight="1">
      <c r="B16" s="209">
        <v>2005</v>
      </c>
      <c r="C16" s="348">
        <v>9970</v>
      </c>
      <c r="D16" s="349">
        <v>9243</v>
      </c>
      <c r="E16" s="350">
        <v>1825</v>
      </c>
      <c r="F16" s="350">
        <f t="shared" si="0"/>
        <v>21038</v>
      </c>
    </row>
    <row r="17" spans="2:6" ht="12.75" customHeight="1">
      <c r="B17" s="210">
        <v>2006</v>
      </c>
      <c r="C17" s="351">
        <v>10390</v>
      </c>
      <c r="D17" s="352">
        <v>9602</v>
      </c>
      <c r="E17" s="353">
        <v>1939</v>
      </c>
      <c r="F17" s="353">
        <f t="shared" si="0"/>
        <v>21931</v>
      </c>
    </row>
    <row r="18" spans="2:6" ht="12.75" customHeight="1">
      <c r="B18" s="1"/>
      <c r="C18" s="1"/>
      <c r="D18" s="1"/>
      <c r="E18" s="1"/>
      <c r="F18" s="1"/>
    </row>
    <row r="19" spans="2:6" ht="19.5" customHeight="1">
      <c r="B19" s="13"/>
      <c r="C19" s="826" t="s">
        <v>168</v>
      </c>
      <c r="D19" s="782"/>
      <c r="E19" s="782"/>
      <c r="F19" s="827"/>
    </row>
    <row r="20" spans="2:6" ht="15" customHeight="1">
      <c r="B20" s="283"/>
      <c r="C20" s="855" t="s">
        <v>250</v>
      </c>
      <c r="D20" s="856"/>
      <c r="E20" s="856"/>
      <c r="F20" s="857"/>
    </row>
    <row r="21" spans="2:6" ht="12.75" customHeight="1">
      <c r="B21" s="49"/>
      <c r="C21" s="284" t="s">
        <v>246</v>
      </c>
      <c r="D21" s="294" t="s">
        <v>247</v>
      </c>
      <c r="E21" s="850" t="s">
        <v>337</v>
      </c>
      <c r="F21" s="211" t="s">
        <v>319</v>
      </c>
    </row>
    <row r="22" spans="2:6" ht="12.75" customHeight="1">
      <c r="B22" s="49"/>
      <c r="C22" s="218" t="s">
        <v>333</v>
      </c>
      <c r="D22" s="219" t="s">
        <v>335</v>
      </c>
      <c r="E22" s="850"/>
      <c r="F22" s="211"/>
    </row>
    <row r="23" spans="2:6" ht="12.75" customHeight="1">
      <c r="B23" s="50"/>
      <c r="C23" s="220" t="s">
        <v>334</v>
      </c>
      <c r="D23" s="221" t="s">
        <v>336</v>
      </c>
      <c r="E23" s="851"/>
      <c r="F23" s="136"/>
    </row>
    <row r="24" spans="2:6" ht="12.75" customHeight="1">
      <c r="B24" s="208">
        <v>1997</v>
      </c>
      <c r="C24" s="354">
        <v>30200</v>
      </c>
      <c r="D24" s="355">
        <v>19400</v>
      </c>
      <c r="E24" s="356">
        <v>27800</v>
      </c>
      <c r="F24" s="357">
        <f aca="true" t="shared" si="1" ref="F24:F33">SUM(C24:E24)</f>
        <v>77400</v>
      </c>
    </row>
    <row r="25" spans="2:6" ht="12.75" customHeight="1">
      <c r="B25" s="209">
        <v>1998</v>
      </c>
      <c r="C25" s="348">
        <v>30230</v>
      </c>
      <c r="D25" s="349">
        <v>20601</v>
      </c>
      <c r="E25" s="350">
        <v>33168</v>
      </c>
      <c r="F25" s="358">
        <f t="shared" si="1"/>
        <v>83999</v>
      </c>
    </row>
    <row r="26" spans="2:6" ht="12.75" customHeight="1">
      <c r="B26" s="209">
        <v>1999</v>
      </c>
      <c r="C26" s="348">
        <v>33188</v>
      </c>
      <c r="D26" s="349">
        <v>20678</v>
      </c>
      <c r="E26" s="350">
        <v>33412</v>
      </c>
      <c r="F26" s="358">
        <f t="shared" si="1"/>
        <v>87278</v>
      </c>
    </row>
    <row r="27" spans="2:6" ht="12.75" customHeight="1">
      <c r="B27" s="209">
        <v>2000</v>
      </c>
      <c r="C27" s="348">
        <v>40923</v>
      </c>
      <c r="D27" s="349">
        <v>24390</v>
      </c>
      <c r="E27" s="350">
        <v>31962</v>
      </c>
      <c r="F27" s="358">
        <f t="shared" si="1"/>
        <v>97275</v>
      </c>
    </row>
    <row r="28" spans="2:6" ht="12.75" customHeight="1">
      <c r="B28" s="209">
        <v>2001</v>
      </c>
      <c r="C28" s="348">
        <v>41847</v>
      </c>
      <c r="D28" s="349">
        <v>25201</v>
      </c>
      <c r="E28" s="350">
        <v>34096</v>
      </c>
      <c r="F28" s="358">
        <f t="shared" si="1"/>
        <v>101144</v>
      </c>
    </row>
    <row r="29" spans="2:6" ht="12.75" customHeight="1">
      <c r="B29" s="209">
        <v>2002</v>
      </c>
      <c r="C29" s="348">
        <v>41812</v>
      </c>
      <c r="D29" s="349">
        <v>28544</v>
      </c>
      <c r="E29" s="350">
        <v>37654</v>
      </c>
      <c r="F29" s="358">
        <f t="shared" si="1"/>
        <v>108010</v>
      </c>
    </row>
    <row r="30" spans="2:6" ht="12.75" customHeight="1">
      <c r="B30" s="209">
        <v>2003</v>
      </c>
      <c r="C30" s="348">
        <v>44165</v>
      </c>
      <c r="D30" s="349">
        <v>29201</v>
      </c>
      <c r="E30" s="350">
        <v>41267</v>
      </c>
      <c r="F30" s="358">
        <f t="shared" si="1"/>
        <v>114633</v>
      </c>
    </row>
    <row r="31" spans="2:6" ht="12.75" customHeight="1">
      <c r="B31" s="209">
        <v>2004</v>
      </c>
      <c r="C31" s="348">
        <v>45041</v>
      </c>
      <c r="D31" s="349">
        <v>30923</v>
      </c>
      <c r="E31" s="350">
        <v>41196</v>
      </c>
      <c r="F31" s="358">
        <f t="shared" si="1"/>
        <v>117160</v>
      </c>
    </row>
    <row r="32" spans="2:6" ht="12.75" customHeight="1">
      <c r="B32" s="209">
        <v>2005</v>
      </c>
      <c r="C32" s="348">
        <v>47142</v>
      </c>
      <c r="D32" s="349">
        <v>31896</v>
      </c>
      <c r="E32" s="350">
        <v>42465</v>
      </c>
      <c r="F32" s="358">
        <f t="shared" si="1"/>
        <v>121503</v>
      </c>
    </row>
    <row r="33" spans="2:6" ht="12.75" customHeight="1">
      <c r="B33" s="210">
        <v>2006</v>
      </c>
      <c r="C33" s="351">
        <v>47172</v>
      </c>
      <c r="D33" s="352">
        <v>32180</v>
      </c>
      <c r="E33" s="353">
        <v>43228</v>
      </c>
      <c r="F33" s="359">
        <f t="shared" si="1"/>
        <v>122580</v>
      </c>
    </row>
    <row r="34" spans="2:7" ht="15" customHeight="1">
      <c r="B34" s="845" t="s">
        <v>407</v>
      </c>
      <c r="C34" s="845"/>
      <c r="D34" s="845"/>
      <c r="E34" s="845"/>
      <c r="F34" s="845"/>
      <c r="G34" s="240"/>
    </row>
    <row r="35" spans="2:6" ht="12.75" customHeight="1">
      <c r="B35" s="1"/>
      <c r="C35" s="1"/>
      <c r="D35" s="1"/>
      <c r="E35" s="1"/>
      <c r="F35" s="1"/>
    </row>
    <row r="36" ht="22.5" customHeight="1"/>
    <row r="37" spans="2:22" ht="16.5" customHeight="1">
      <c r="B37" s="51"/>
      <c r="C37" s="51"/>
      <c r="D37" s="51"/>
      <c r="E37" s="51"/>
      <c r="F37" s="51"/>
      <c r="G37" s="51"/>
      <c r="H37" s="51"/>
      <c r="I37" s="51"/>
      <c r="J37" s="51"/>
      <c r="K37" s="51"/>
      <c r="L37" s="51"/>
      <c r="M37" s="51"/>
      <c r="N37" s="51"/>
      <c r="O37" s="51"/>
      <c r="P37" s="51"/>
      <c r="Q37" s="51"/>
      <c r="R37" s="51"/>
      <c r="S37" s="51"/>
      <c r="T37" s="51"/>
      <c r="U37" s="51"/>
      <c r="V37" s="51"/>
    </row>
    <row r="38" spans="2:22" ht="19.5" customHeight="1">
      <c r="B38" s="51"/>
      <c r="C38" s="51"/>
      <c r="D38" s="51"/>
      <c r="E38" s="51"/>
      <c r="F38" s="51"/>
      <c r="G38" s="51"/>
      <c r="H38" s="51"/>
      <c r="I38" s="51"/>
      <c r="J38" s="51"/>
      <c r="K38" s="51"/>
      <c r="L38" s="51"/>
      <c r="M38" s="51"/>
      <c r="N38" s="51"/>
      <c r="O38" s="51"/>
      <c r="P38" s="51"/>
      <c r="Q38" s="51"/>
      <c r="R38" s="51"/>
      <c r="S38" s="51"/>
      <c r="T38" s="51"/>
      <c r="U38" s="51"/>
      <c r="V38" s="51"/>
    </row>
    <row r="39" spans="2:22" ht="12" customHeight="1">
      <c r="B39" s="51"/>
      <c r="C39" s="51"/>
      <c r="D39" s="51"/>
      <c r="E39" s="51"/>
      <c r="F39" s="51"/>
      <c r="G39" s="51"/>
      <c r="H39" s="51"/>
      <c r="I39" s="51"/>
      <c r="J39" s="51"/>
      <c r="K39" s="51"/>
      <c r="L39" s="51"/>
      <c r="M39" s="51"/>
      <c r="N39" s="51"/>
      <c r="O39" s="51"/>
      <c r="P39" s="51"/>
      <c r="Q39" s="51"/>
      <c r="R39" s="51"/>
      <c r="S39" s="51"/>
      <c r="T39" s="51"/>
      <c r="U39" s="51"/>
      <c r="V39" s="51"/>
    </row>
    <row r="40" spans="2:22" ht="12" customHeight="1">
      <c r="B40" s="51"/>
      <c r="C40" s="51"/>
      <c r="D40" s="51"/>
      <c r="E40" s="51"/>
      <c r="F40" s="51"/>
      <c r="G40" s="51"/>
      <c r="H40" s="51"/>
      <c r="I40" s="51"/>
      <c r="J40" s="51"/>
      <c r="K40" s="51"/>
      <c r="L40" s="51"/>
      <c r="M40" s="51"/>
      <c r="N40" s="51"/>
      <c r="O40" s="51"/>
      <c r="P40" s="51"/>
      <c r="Q40" s="51"/>
      <c r="R40" s="51"/>
      <c r="S40" s="51"/>
      <c r="T40" s="51"/>
      <c r="U40" s="51"/>
      <c r="V40" s="51"/>
    </row>
    <row r="41" spans="2:22" ht="12" customHeight="1">
      <c r="B41" s="51"/>
      <c r="C41" s="51"/>
      <c r="D41" s="51"/>
      <c r="E41" s="51"/>
      <c r="F41" s="51"/>
      <c r="G41" s="51"/>
      <c r="H41" s="51"/>
      <c r="I41" s="51"/>
      <c r="J41" s="51"/>
      <c r="K41" s="51"/>
      <c r="L41" s="51"/>
      <c r="M41" s="51"/>
      <c r="N41" s="51"/>
      <c r="O41" s="51"/>
      <c r="P41" s="51"/>
      <c r="Q41" s="51"/>
      <c r="R41" s="51"/>
      <c r="S41" s="51"/>
      <c r="T41" s="51"/>
      <c r="U41" s="51"/>
      <c r="V41" s="51"/>
    </row>
    <row r="42" spans="2:22" ht="12" customHeight="1">
      <c r="B42" s="51"/>
      <c r="C42" s="51"/>
      <c r="D42" s="51"/>
      <c r="E42" s="51"/>
      <c r="F42" s="51"/>
      <c r="G42" s="51"/>
      <c r="H42" s="51"/>
      <c r="I42" s="51"/>
      <c r="J42" s="51"/>
      <c r="K42" s="51"/>
      <c r="L42" s="51"/>
      <c r="M42" s="51"/>
      <c r="N42" s="51"/>
      <c r="O42" s="51"/>
      <c r="P42" s="51"/>
      <c r="Q42" s="51"/>
      <c r="R42" s="51"/>
      <c r="S42" s="51"/>
      <c r="T42" s="51"/>
      <c r="U42" s="51"/>
      <c r="V42" s="51"/>
    </row>
    <row r="43" spans="2:22" ht="12" customHeight="1">
      <c r="B43" s="51"/>
      <c r="C43" s="51"/>
      <c r="D43" s="51"/>
      <c r="E43" s="51"/>
      <c r="F43" s="51"/>
      <c r="G43" s="51"/>
      <c r="H43" s="51"/>
      <c r="I43" s="51"/>
      <c r="J43" s="51"/>
      <c r="K43" s="51"/>
      <c r="L43" s="51"/>
      <c r="M43" s="51"/>
      <c r="N43" s="51"/>
      <c r="O43" s="51"/>
      <c r="P43" s="51"/>
      <c r="Q43" s="51"/>
      <c r="R43" s="51"/>
      <c r="S43" s="51"/>
      <c r="T43" s="51"/>
      <c r="U43" s="51"/>
      <c r="V43" s="51"/>
    </row>
    <row r="44" spans="2:22" ht="12" customHeight="1">
      <c r="B44" s="51"/>
      <c r="C44" s="51"/>
      <c r="D44" s="51"/>
      <c r="E44" s="51"/>
      <c r="F44" s="51"/>
      <c r="G44" s="51"/>
      <c r="H44" s="51"/>
      <c r="I44" s="51"/>
      <c r="J44" s="51"/>
      <c r="K44" s="51"/>
      <c r="L44" s="51"/>
      <c r="M44" s="51"/>
      <c r="N44" s="51"/>
      <c r="O44" s="51"/>
      <c r="P44" s="51"/>
      <c r="Q44" s="51"/>
      <c r="R44" s="51"/>
      <c r="S44" s="51"/>
      <c r="T44" s="51"/>
      <c r="U44" s="51"/>
      <c r="V44" s="51"/>
    </row>
    <row r="45" spans="2:22" ht="12" customHeight="1">
      <c r="B45" s="51"/>
      <c r="C45" s="51"/>
      <c r="D45" s="51"/>
      <c r="E45" s="51"/>
      <c r="F45" s="51"/>
      <c r="G45" s="51"/>
      <c r="H45" s="51"/>
      <c r="I45" s="51"/>
      <c r="J45" s="51"/>
      <c r="K45" s="51"/>
      <c r="L45" s="51"/>
      <c r="M45" s="51"/>
      <c r="N45" s="51"/>
      <c r="O45" s="51"/>
      <c r="P45" s="51"/>
      <c r="Q45" s="51"/>
      <c r="R45" s="51"/>
      <c r="S45" s="51"/>
      <c r="T45" s="51"/>
      <c r="U45" s="51"/>
      <c r="V45" s="51"/>
    </row>
    <row r="46" spans="2:22" ht="12" customHeight="1">
      <c r="B46" s="51"/>
      <c r="C46" s="51"/>
      <c r="D46" s="51"/>
      <c r="E46" s="51"/>
      <c r="F46" s="51"/>
      <c r="G46" s="51"/>
      <c r="H46" s="51"/>
      <c r="I46" s="51"/>
      <c r="J46" s="51"/>
      <c r="K46" s="51"/>
      <c r="L46" s="51"/>
      <c r="M46" s="51"/>
      <c r="N46" s="51"/>
      <c r="O46" s="51"/>
      <c r="P46" s="51"/>
      <c r="Q46" s="51"/>
      <c r="R46" s="51"/>
      <c r="S46" s="51"/>
      <c r="T46" s="51"/>
      <c r="U46" s="51"/>
      <c r="V46" s="51"/>
    </row>
    <row r="47" spans="2:22" ht="12" customHeight="1">
      <c r="B47" s="51"/>
      <c r="C47" s="51"/>
      <c r="D47" s="51"/>
      <c r="E47" s="51"/>
      <c r="F47" s="51"/>
      <c r="G47" s="51"/>
      <c r="H47" s="51"/>
      <c r="I47" s="51"/>
      <c r="J47" s="51"/>
      <c r="K47" s="51"/>
      <c r="L47" s="51"/>
      <c r="M47" s="51"/>
      <c r="N47" s="51"/>
      <c r="O47" s="51"/>
      <c r="P47" s="51"/>
      <c r="Q47" s="51"/>
      <c r="R47" s="51"/>
      <c r="S47" s="51"/>
      <c r="T47" s="51"/>
      <c r="U47" s="51"/>
      <c r="V47" s="51"/>
    </row>
    <row r="48" spans="2:22" ht="12" customHeight="1">
      <c r="B48" s="51"/>
      <c r="C48" s="51"/>
      <c r="D48" s="51"/>
      <c r="E48" s="51"/>
      <c r="F48" s="51"/>
      <c r="G48" s="51"/>
      <c r="H48" s="51"/>
      <c r="I48" s="51"/>
      <c r="J48" s="51"/>
      <c r="K48" s="51"/>
      <c r="L48" s="51"/>
      <c r="M48" s="51"/>
      <c r="N48" s="51"/>
      <c r="O48" s="51"/>
      <c r="P48" s="51"/>
      <c r="Q48" s="51"/>
      <c r="R48" s="51"/>
      <c r="S48" s="51"/>
      <c r="T48" s="51"/>
      <c r="U48" s="51"/>
      <c r="V48" s="51"/>
    </row>
    <row r="49" spans="2:22" ht="12" customHeight="1">
      <c r="B49" s="51"/>
      <c r="C49" s="51"/>
      <c r="D49" s="51"/>
      <c r="E49" s="51"/>
      <c r="F49" s="51"/>
      <c r="G49" s="51"/>
      <c r="H49" s="51"/>
      <c r="I49" s="51"/>
      <c r="J49" s="51"/>
      <c r="K49" s="51"/>
      <c r="L49" s="51"/>
      <c r="M49" s="51"/>
      <c r="N49" s="51"/>
      <c r="O49" s="51"/>
      <c r="P49" s="51"/>
      <c r="Q49" s="51"/>
      <c r="R49" s="51"/>
      <c r="S49" s="51"/>
      <c r="T49" s="51"/>
      <c r="U49" s="51"/>
      <c r="V49" s="51"/>
    </row>
    <row r="50" spans="2:22" ht="12" customHeight="1">
      <c r="B50" s="51"/>
      <c r="C50" s="51"/>
      <c r="D50" s="51"/>
      <c r="E50" s="51"/>
      <c r="F50" s="51"/>
      <c r="G50" s="51"/>
      <c r="H50" s="51"/>
      <c r="I50" s="51"/>
      <c r="J50" s="51"/>
      <c r="K50" s="51"/>
      <c r="L50" s="51"/>
      <c r="M50" s="51"/>
      <c r="N50" s="51"/>
      <c r="O50" s="51"/>
      <c r="P50" s="51"/>
      <c r="Q50" s="51"/>
      <c r="R50" s="51"/>
      <c r="S50" s="51"/>
      <c r="T50" s="51"/>
      <c r="U50" s="51"/>
      <c r="V50" s="51"/>
    </row>
    <row r="51" spans="2:22" ht="12" customHeight="1">
      <c r="B51" s="51"/>
      <c r="C51" s="51"/>
      <c r="D51" s="51"/>
      <c r="E51" s="51"/>
      <c r="F51" s="51"/>
      <c r="G51" s="51"/>
      <c r="H51" s="51"/>
      <c r="I51" s="51"/>
      <c r="J51" s="51"/>
      <c r="K51" s="51"/>
      <c r="L51" s="51"/>
      <c r="M51" s="51"/>
      <c r="N51" s="51"/>
      <c r="O51" s="51"/>
      <c r="P51" s="51"/>
      <c r="Q51" s="51"/>
      <c r="R51" s="51"/>
      <c r="S51" s="51"/>
      <c r="T51" s="51"/>
      <c r="U51" s="51"/>
      <c r="V51" s="51"/>
    </row>
    <row r="52" spans="2:22" ht="12" customHeight="1">
      <c r="B52" s="51"/>
      <c r="C52" s="51"/>
      <c r="D52" s="51"/>
      <c r="E52" s="51"/>
      <c r="F52" s="51"/>
      <c r="G52" s="51"/>
      <c r="H52" s="51"/>
      <c r="I52" s="51"/>
      <c r="J52" s="51"/>
      <c r="K52" s="51"/>
      <c r="L52" s="51"/>
      <c r="M52" s="51"/>
      <c r="N52" s="51"/>
      <c r="O52" s="51"/>
      <c r="P52" s="51"/>
      <c r="Q52" s="51"/>
      <c r="R52" s="51"/>
      <c r="S52" s="51"/>
      <c r="T52" s="51"/>
      <c r="U52" s="51"/>
      <c r="V52" s="51"/>
    </row>
    <row r="53" spans="2:22" ht="12" customHeight="1">
      <c r="B53" s="51"/>
      <c r="C53" s="51"/>
      <c r="D53" s="51"/>
      <c r="E53" s="51"/>
      <c r="F53" s="51"/>
      <c r="G53" s="51"/>
      <c r="H53" s="51"/>
      <c r="I53" s="51"/>
      <c r="J53" s="51"/>
      <c r="K53" s="51"/>
      <c r="L53" s="51"/>
      <c r="M53" s="51"/>
      <c r="N53" s="51"/>
      <c r="O53" s="51"/>
      <c r="P53" s="51"/>
      <c r="Q53" s="51"/>
      <c r="R53" s="51"/>
      <c r="S53" s="51"/>
      <c r="T53" s="51"/>
      <c r="U53" s="51"/>
      <c r="V53" s="51"/>
    </row>
    <row r="54" spans="2:22" ht="12" customHeight="1">
      <c r="B54" s="51"/>
      <c r="C54" s="51"/>
      <c r="D54" s="51"/>
      <c r="E54" s="51"/>
      <c r="F54" s="51"/>
      <c r="G54" s="51"/>
      <c r="H54" s="51"/>
      <c r="I54" s="51"/>
      <c r="J54" s="51"/>
      <c r="K54" s="51"/>
      <c r="L54" s="51"/>
      <c r="M54" s="51"/>
      <c r="N54" s="51"/>
      <c r="O54" s="51"/>
      <c r="P54" s="51"/>
      <c r="Q54" s="51"/>
      <c r="R54" s="51"/>
      <c r="S54" s="51"/>
      <c r="T54" s="51"/>
      <c r="U54" s="51"/>
      <c r="V54" s="51"/>
    </row>
    <row r="55" spans="2:22" ht="12" customHeight="1">
      <c r="B55" s="51"/>
      <c r="C55" s="51"/>
      <c r="D55" s="51"/>
      <c r="E55" s="51"/>
      <c r="F55" s="51"/>
      <c r="G55" s="51"/>
      <c r="H55" s="51"/>
      <c r="I55" s="51"/>
      <c r="J55" s="51"/>
      <c r="K55" s="51"/>
      <c r="L55" s="51"/>
      <c r="M55" s="51"/>
      <c r="N55" s="51"/>
      <c r="O55" s="51"/>
      <c r="P55" s="51"/>
      <c r="Q55" s="51"/>
      <c r="R55" s="51"/>
      <c r="S55" s="51"/>
      <c r="T55" s="51"/>
      <c r="U55" s="51"/>
      <c r="V55" s="51"/>
    </row>
    <row r="56" spans="2:22" ht="12" customHeight="1">
      <c r="B56" s="51"/>
      <c r="C56" s="51"/>
      <c r="D56" s="51"/>
      <c r="E56" s="51"/>
      <c r="F56" s="51"/>
      <c r="G56" s="51"/>
      <c r="H56" s="51"/>
      <c r="I56" s="51"/>
      <c r="J56" s="51"/>
      <c r="K56" s="51"/>
      <c r="L56" s="51"/>
      <c r="M56" s="51"/>
      <c r="N56" s="51"/>
      <c r="O56" s="51"/>
      <c r="P56" s="51"/>
      <c r="Q56" s="51"/>
      <c r="R56" s="51"/>
      <c r="S56" s="51"/>
      <c r="T56" s="51"/>
      <c r="U56" s="51"/>
      <c r="V56" s="51"/>
    </row>
    <row r="57" spans="2:22" ht="12" customHeight="1">
      <c r="B57" s="51"/>
      <c r="C57" s="51"/>
      <c r="D57" s="51"/>
      <c r="E57" s="51"/>
      <c r="F57" s="51"/>
      <c r="G57" s="51"/>
      <c r="H57" s="51"/>
      <c r="I57" s="51"/>
      <c r="J57" s="51"/>
      <c r="K57" s="51"/>
      <c r="L57" s="51"/>
      <c r="M57" s="51"/>
      <c r="N57" s="51"/>
      <c r="O57" s="51"/>
      <c r="P57" s="51"/>
      <c r="Q57" s="51"/>
      <c r="R57" s="51"/>
      <c r="S57" s="51"/>
      <c r="T57" s="51"/>
      <c r="U57" s="51"/>
      <c r="V57" s="51"/>
    </row>
    <row r="58" spans="2:22" ht="12" customHeight="1">
      <c r="B58" s="51"/>
      <c r="C58" s="51"/>
      <c r="D58" s="51"/>
      <c r="E58" s="51"/>
      <c r="F58" s="51"/>
      <c r="G58" s="51"/>
      <c r="H58" s="51"/>
      <c r="I58" s="51"/>
      <c r="J58" s="51"/>
      <c r="K58" s="51"/>
      <c r="L58" s="51"/>
      <c r="M58" s="51"/>
      <c r="N58" s="51"/>
      <c r="O58" s="51"/>
      <c r="P58" s="51"/>
      <c r="Q58" s="51"/>
      <c r="R58" s="51"/>
      <c r="S58" s="51"/>
      <c r="T58" s="51"/>
      <c r="U58" s="51"/>
      <c r="V58" s="51"/>
    </row>
    <row r="59" spans="2:22" ht="12" customHeight="1">
      <c r="B59" s="51"/>
      <c r="C59" s="51"/>
      <c r="D59" s="51"/>
      <c r="E59" s="51"/>
      <c r="F59" s="51"/>
      <c r="G59" s="51"/>
      <c r="H59" s="51"/>
      <c r="I59" s="51"/>
      <c r="J59" s="51"/>
      <c r="K59" s="51"/>
      <c r="L59" s="51"/>
      <c r="M59" s="51"/>
      <c r="N59" s="51"/>
      <c r="O59" s="51"/>
      <c r="P59" s="51"/>
      <c r="Q59" s="51"/>
      <c r="R59" s="51"/>
      <c r="S59" s="51"/>
      <c r="T59" s="51"/>
      <c r="U59" s="51"/>
      <c r="V59" s="51"/>
    </row>
    <row r="60" spans="2:22" ht="12" customHeight="1">
      <c r="B60" s="51"/>
      <c r="C60" s="51"/>
      <c r="D60" s="51"/>
      <c r="E60" s="51"/>
      <c r="F60" s="51"/>
      <c r="G60" s="51"/>
      <c r="H60" s="51"/>
      <c r="I60" s="51"/>
      <c r="J60" s="51"/>
      <c r="K60" s="51"/>
      <c r="L60" s="51"/>
      <c r="M60" s="51"/>
      <c r="N60" s="51"/>
      <c r="O60" s="51"/>
      <c r="P60" s="51"/>
      <c r="Q60" s="51"/>
      <c r="R60" s="51"/>
      <c r="S60" s="51"/>
      <c r="T60" s="51"/>
      <c r="U60" s="51"/>
      <c r="V60" s="51"/>
    </row>
    <row r="61" spans="2:22" ht="12" customHeight="1">
      <c r="B61" s="51"/>
      <c r="C61" s="51"/>
      <c r="D61" s="51"/>
      <c r="E61" s="51"/>
      <c r="F61" s="51"/>
      <c r="G61" s="51"/>
      <c r="H61" s="51"/>
      <c r="I61" s="51"/>
      <c r="J61" s="51"/>
      <c r="K61" s="51"/>
      <c r="L61" s="51"/>
      <c r="M61" s="51"/>
      <c r="N61" s="51"/>
      <c r="O61" s="51"/>
      <c r="P61" s="51"/>
      <c r="Q61" s="51"/>
      <c r="R61" s="51"/>
      <c r="S61" s="51"/>
      <c r="T61" s="51"/>
      <c r="U61" s="51"/>
      <c r="V61" s="51"/>
    </row>
    <row r="62" spans="2:22" ht="12" customHeight="1">
      <c r="B62" s="51"/>
      <c r="C62" s="51"/>
      <c r="D62" s="51"/>
      <c r="E62" s="51"/>
      <c r="F62" s="51"/>
      <c r="G62" s="51"/>
      <c r="H62" s="51"/>
      <c r="I62" s="51"/>
      <c r="J62" s="51"/>
      <c r="K62" s="51"/>
      <c r="L62" s="51"/>
      <c r="M62" s="51"/>
      <c r="N62" s="51"/>
      <c r="O62" s="51"/>
      <c r="P62" s="51"/>
      <c r="Q62" s="51"/>
      <c r="R62" s="51"/>
      <c r="S62" s="51"/>
      <c r="T62" s="51"/>
      <c r="U62" s="51"/>
      <c r="V62" s="51"/>
    </row>
    <row r="63" spans="2:22" ht="12" customHeight="1">
      <c r="B63" s="51"/>
      <c r="C63" s="51"/>
      <c r="D63" s="51"/>
      <c r="E63" s="51"/>
      <c r="F63" s="51"/>
      <c r="G63" s="51"/>
      <c r="H63" s="51"/>
      <c r="I63" s="51"/>
      <c r="J63" s="51"/>
      <c r="K63" s="51"/>
      <c r="L63" s="51"/>
      <c r="M63" s="51"/>
      <c r="N63" s="51"/>
      <c r="O63" s="51"/>
      <c r="P63" s="51"/>
      <c r="Q63" s="51"/>
      <c r="R63" s="51"/>
      <c r="S63" s="51"/>
      <c r="T63" s="51"/>
      <c r="U63" s="51"/>
      <c r="V63" s="51"/>
    </row>
    <row r="64" spans="2:22" ht="12.75">
      <c r="B64" s="51"/>
      <c r="C64" s="51"/>
      <c r="D64" s="51"/>
      <c r="E64" s="51"/>
      <c r="F64" s="51"/>
      <c r="G64" s="51"/>
      <c r="H64" s="51"/>
      <c r="I64" s="51"/>
      <c r="J64" s="51"/>
      <c r="K64" s="51"/>
      <c r="L64" s="51"/>
      <c r="M64" s="51"/>
      <c r="N64" s="51"/>
      <c r="O64" s="51"/>
      <c r="P64" s="51"/>
      <c r="Q64" s="51"/>
      <c r="R64" s="51"/>
      <c r="S64" s="51"/>
      <c r="T64" s="51"/>
      <c r="U64" s="51"/>
      <c r="V64" s="51"/>
    </row>
    <row r="65" spans="2:22" ht="12.75">
      <c r="B65" s="51"/>
      <c r="C65" s="51"/>
      <c r="D65" s="51"/>
      <c r="E65" s="51"/>
      <c r="F65" s="51"/>
      <c r="G65" s="51"/>
      <c r="H65" s="51"/>
      <c r="I65" s="51"/>
      <c r="J65" s="51"/>
      <c r="K65" s="51"/>
      <c r="L65" s="51"/>
      <c r="M65" s="51"/>
      <c r="N65" s="51"/>
      <c r="O65" s="51"/>
      <c r="P65" s="51"/>
      <c r="Q65" s="51"/>
      <c r="R65" s="51"/>
      <c r="S65" s="51"/>
      <c r="T65" s="51"/>
      <c r="U65" s="51"/>
      <c r="V65" s="51"/>
    </row>
    <row r="66" spans="2:22" ht="12.75">
      <c r="B66" s="51"/>
      <c r="C66" s="51"/>
      <c r="D66" s="51"/>
      <c r="E66" s="51"/>
      <c r="F66" s="51"/>
      <c r="G66" s="51"/>
      <c r="H66" s="51"/>
      <c r="I66" s="51"/>
      <c r="J66" s="51"/>
      <c r="K66" s="51"/>
      <c r="L66" s="51"/>
      <c r="M66" s="51"/>
      <c r="N66" s="51"/>
      <c r="O66" s="51"/>
      <c r="P66" s="51"/>
      <c r="Q66" s="51"/>
      <c r="R66" s="51"/>
      <c r="S66" s="51"/>
      <c r="T66" s="51"/>
      <c r="U66" s="51"/>
      <c r="V66" s="51"/>
    </row>
    <row r="67" spans="2:22" ht="12.75">
      <c r="B67" s="51"/>
      <c r="C67" s="51"/>
      <c r="D67" s="51"/>
      <c r="E67" s="51"/>
      <c r="F67" s="51"/>
      <c r="G67" s="51"/>
      <c r="H67" s="51"/>
      <c r="I67" s="51"/>
      <c r="J67" s="51"/>
      <c r="K67" s="51"/>
      <c r="L67" s="51"/>
      <c r="M67" s="51"/>
      <c r="N67" s="51"/>
      <c r="O67" s="51"/>
      <c r="P67" s="51"/>
      <c r="Q67" s="51"/>
      <c r="R67" s="51"/>
      <c r="S67" s="51"/>
      <c r="T67" s="51"/>
      <c r="U67" s="51"/>
      <c r="V67" s="51"/>
    </row>
    <row r="68" spans="2:22" ht="12.75">
      <c r="B68" s="51"/>
      <c r="C68" s="51"/>
      <c r="D68" s="51"/>
      <c r="E68" s="51"/>
      <c r="F68" s="51"/>
      <c r="G68" s="51"/>
      <c r="H68" s="51"/>
      <c r="I68" s="51"/>
      <c r="J68" s="51"/>
      <c r="K68" s="51"/>
      <c r="L68" s="51"/>
      <c r="M68" s="51"/>
      <c r="N68" s="51"/>
      <c r="O68" s="51"/>
      <c r="P68" s="51"/>
      <c r="Q68" s="51"/>
      <c r="R68" s="51"/>
      <c r="S68" s="51"/>
      <c r="T68" s="51"/>
      <c r="U68" s="51"/>
      <c r="V68" s="51"/>
    </row>
    <row r="69" spans="2:22" ht="12.75">
      <c r="B69" s="51"/>
      <c r="C69" s="51"/>
      <c r="D69" s="51"/>
      <c r="E69" s="51"/>
      <c r="F69" s="51"/>
      <c r="G69" s="51"/>
      <c r="H69" s="51"/>
      <c r="I69" s="51"/>
      <c r="J69" s="51"/>
      <c r="K69" s="51"/>
      <c r="L69" s="51"/>
      <c r="M69" s="51"/>
      <c r="N69" s="51"/>
      <c r="O69" s="51"/>
      <c r="P69" s="51"/>
      <c r="Q69" s="51"/>
      <c r="R69" s="51"/>
      <c r="S69" s="51"/>
      <c r="T69" s="51"/>
      <c r="U69" s="51"/>
      <c r="V69" s="51"/>
    </row>
    <row r="70" spans="2:22" ht="12.75">
      <c r="B70" s="51"/>
      <c r="C70" s="51"/>
      <c r="D70" s="51"/>
      <c r="E70" s="51"/>
      <c r="F70" s="51"/>
      <c r="G70" s="51"/>
      <c r="H70" s="51"/>
      <c r="I70" s="51"/>
      <c r="J70" s="51"/>
      <c r="K70" s="51"/>
      <c r="L70" s="51"/>
      <c r="M70" s="51"/>
      <c r="N70" s="51"/>
      <c r="O70" s="51"/>
      <c r="P70" s="51"/>
      <c r="Q70" s="51"/>
      <c r="R70" s="51"/>
      <c r="S70" s="51"/>
      <c r="T70" s="51"/>
      <c r="U70" s="51"/>
      <c r="V70" s="51"/>
    </row>
    <row r="71" spans="2:22" ht="12.75">
      <c r="B71" s="51"/>
      <c r="C71" s="51"/>
      <c r="D71" s="51"/>
      <c r="E71" s="51"/>
      <c r="F71" s="51"/>
      <c r="G71" s="51"/>
      <c r="H71" s="51"/>
      <c r="I71" s="51"/>
      <c r="J71" s="51"/>
      <c r="K71" s="51"/>
      <c r="L71" s="51"/>
      <c r="M71" s="51"/>
      <c r="N71" s="51"/>
      <c r="O71" s="51"/>
      <c r="P71" s="51"/>
      <c r="Q71" s="51"/>
      <c r="R71" s="51"/>
      <c r="S71" s="51"/>
      <c r="T71" s="51"/>
      <c r="U71" s="51"/>
      <c r="V71" s="51"/>
    </row>
    <row r="72" spans="2:22" ht="12.75">
      <c r="B72" s="51"/>
      <c r="C72" s="51"/>
      <c r="D72" s="51"/>
      <c r="E72" s="51"/>
      <c r="F72" s="51"/>
      <c r="G72" s="51"/>
      <c r="H72" s="51"/>
      <c r="I72" s="51"/>
      <c r="J72" s="51"/>
      <c r="K72" s="51"/>
      <c r="L72" s="51"/>
      <c r="M72" s="51"/>
      <c r="N72" s="51"/>
      <c r="O72" s="51"/>
      <c r="P72" s="51"/>
      <c r="Q72" s="51"/>
      <c r="R72" s="51"/>
      <c r="S72" s="51"/>
      <c r="T72" s="51"/>
      <c r="U72" s="51"/>
      <c r="V72" s="51"/>
    </row>
    <row r="73" spans="2:22" ht="12.75">
      <c r="B73" s="51"/>
      <c r="C73" s="51"/>
      <c r="D73" s="51"/>
      <c r="E73" s="51"/>
      <c r="F73" s="51"/>
      <c r="G73" s="51"/>
      <c r="H73" s="51"/>
      <c r="I73" s="51"/>
      <c r="J73" s="51"/>
      <c r="K73" s="51"/>
      <c r="L73" s="51"/>
      <c r="M73" s="51"/>
      <c r="N73" s="51"/>
      <c r="O73" s="51"/>
      <c r="P73" s="51"/>
      <c r="Q73" s="51"/>
      <c r="R73" s="51"/>
      <c r="S73" s="51"/>
      <c r="T73" s="51"/>
      <c r="U73" s="51"/>
      <c r="V73" s="51"/>
    </row>
    <row r="74" spans="2:22" ht="12.75">
      <c r="B74" s="51"/>
      <c r="C74" s="51"/>
      <c r="D74" s="51"/>
      <c r="E74" s="51"/>
      <c r="F74" s="51"/>
      <c r="G74" s="51"/>
      <c r="H74" s="51"/>
      <c r="I74" s="51"/>
      <c r="J74" s="51"/>
      <c r="K74" s="51"/>
      <c r="L74" s="51"/>
      <c r="M74" s="51"/>
      <c r="N74" s="51"/>
      <c r="O74" s="51"/>
      <c r="P74" s="51"/>
      <c r="Q74" s="51"/>
      <c r="R74" s="51"/>
      <c r="S74" s="51"/>
      <c r="T74" s="51"/>
      <c r="U74" s="51"/>
      <c r="V74" s="51"/>
    </row>
    <row r="75" spans="2:22" ht="12.75">
      <c r="B75" s="51"/>
      <c r="C75" s="51"/>
      <c r="D75" s="51"/>
      <c r="E75" s="51"/>
      <c r="F75" s="51"/>
      <c r="G75" s="51"/>
      <c r="H75" s="51"/>
      <c r="I75" s="51"/>
      <c r="J75" s="51"/>
      <c r="K75" s="51"/>
      <c r="L75" s="51"/>
      <c r="M75" s="51"/>
      <c r="N75" s="51"/>
      <c r="O75" s="51"/>
      <c r="P75" s="51"/>
      <c r="Q75" s="51"/>
      <c r="R75" s="51"/>
      <c r="S75" s="51"/>
      <c r="T75" s="51"/>
      <c r="U75" s="51"/>
      <c r="V75" s="51"/>
    </row>
    <row r="76" spans="2:22" ht="12.75">
      <c r="B76" s="51"/>
      <c r="C76" s="51"/>
      <c r="D76" s="51"/>
      <c r="E76" s="51"/>
      <c r="F76" s="51"/>
      <c r="G76" s="51"/>
      <c r="H76" s="51"/>
      <c r="I76" s="51"/>
      <c r="J76" s="51"/>
      <c r="K76" s="51"/>
      <c r="L76" s="51"/>
      <c r="M76" s="51"/>
      <c r="N76" s="51"/>
      <c r="O76" s="51"/>
      <c r="P76" s="51"/>
      <c r="Q76" s="51"/>
      <c r="R76" s="51"/>
      <c r="S76" s="51"/>
      <c r="T76" s="51"/>
      <c r="U76" s="51"/>
      <c r="V76" s="51"/>
    </row>
    <row r="77" spans="2:22" ht="12.75">
      <c r="B77" s="51"/>
      <c r="C77" s="51"/>
      <c r="D77" s="51"/>
      <c r="E77" s="51"/>
      <c r="F77" s="51"/>
      <c r="G77" s="51"/>
      <c r="H77" s="51"/>
      <c r="I77" s="51"/>
      <c r="J77" s="51"/>
      <c r="K77" s="51"/>
      <c r="L77" s="51"/>
      <c r="M77" s="51"/>
      <c r="N77" s="51"/>
      <c r="O77" s="51"/>
      <c r="P77" s="51"/>
      <c r="Q77" s="51"/>
      <c r="R77" s="51"/>
      <c r="S77" s="51"/>
      <c r="T77" s="51"/>
      <c r="U77" s="51"/>
      <c r="V77" s="51"/>
    </row>
    <row r="78" spans="2:22" ht="12.75">
      <c r="B78" s="51"/>
      <c r="C78" s="51"/>
      <c r="D78" s="51"/>
      <c r="E78" s="51"/>
      <c r="F78" s="51"/>
      <c r="G78" s="51"/>
      <c r="H78" s="51"/>
      <c r="I78" s="51"/>
      <c r="J78" s="51"/>
      <c r="K78" s="51"/>
      <c r="L78" s="51"/>
      <c r="M78" s="51"/>
      <c r="N78" s="51"/>
      <c r="O78" s="51"/>
      <c r="P78" s="51"/>
      <c r="Q78" s="51"/>
      <c r="R78" s="51"/>
      <c r="S78" s="51"/>
      <c r="T78" s="51"/>
      <c r="U78" s="51"/>
      <c r="V78" s="51"/>
    </row>
    <row r="79" spans="2:22" ht="12.75">
      <c r="B79" s="51"/>
      <c r="C79" s="51"/>
      <c r="D79" s="51"/>
      <c r="E79" s="51"/>
      <c r="F79" s="51"/>
      <c r="G79" s="51"/>
      <c r="H79" s="51"/>
      <c r="I79" s="51"/>
      <c r="J79" s="51"/>
      <c r="K79" s="51"/>
      <c r="L79" s="51"/>
      <c r="M79" s="51"/>
      <c r="N79" s="51"/>
      <c r="O79" s="51"/>
      <c r="P79" s="51"/>
      <c r="Q79" s="51"/>
      <c r="R79" s="51"/>
      <c r="S79" s="51"/>
      <c r="T79" s="51"/>
      <c r="U79" s="51"/>
      <c r="V79" s="51"/>
    </row>
    <row r="80" spans="2:22" ht="12.75">
      <c r="B80" s="51"/>
      <c r="C80" s="51"/>
      <c r="D80" s="51"/>
      <c r="E80" s="51"/>
      <c r="F80" s="51"/>
      <c r="G80" s="51"/>
      <c r="H80" s="51"/>
      <c r="I80" s="51"/>
      <c r="J80" s="51"/>
      <c r="K80" s="51"/>
      <c r="L80" s="51"/>
      <c r="M80" s="51"/>
      <c r="N80" s="51"/>
      <c r="O80" s="51"/>
      <c r="P80" s="51"/>
      <c r="Q80" s="51"/>
      <c r="R80" s="51"/>
      <c r="S80" s="51"/>
      <c r="T80" s="51"/>
      <c r="U80" s="51"/>
      <c r="V80" s="51"/>
    </row>
    <row r="81" spans="2:22" ht="12.75">
      <c r="B81" s="51"/>
      <c r="C81" s="51"/>
      <c r="D81" s="51"/>
      <c r="E81" s="51"/>
      <c r="F81" s="51"/>
      <c r="G81" s="51"/>
      <c r="H81" s="51"/>
      <c r="I81" s="51"/>
      <c r="J81" s="51"/>
      <c r="K81" s="51"/>
      <c r="L81" s="51"/>
      <c r="M81" s="51"/>
      <c r="N81" s="51"/>
      <c r="O81" s="51"/>
      <c r="P81" s="51"/>
      <c r="Q81" s="51"/>
      <c r="R81" s="51"/>
      <c r="S81" s="51"/>
      <c r="T81" s="51"/>
      <c r="U81" s="51"/>
      <c r="V81" s="51"/>
    </row>
    <row r="82" spans="2:22" ht="12.75">
      <c r="B82" s="51"/>
      <c r="C82" s="51"/>
      <c r="D82" s="51"/>
      <c r="E82" s="51"/>
      <c r="F82" s="51"/>
      <c r="G82" s="51"/>
      <c r="H82" s="51"/>
      <c r="I82" s="51"/>
      <c r="J82" s="51"/>
      <c r="K82" s="51"/>
      <c r="L82" s="51"/>
      <c r="M82" s="51"/>
      <c r="N82" s="51"/>
      <c r="O82" s="51"/>
      <c r="P82" s="51"/>
      <c r="Q82" s="51"/>
      <c r="R82" s="51"/>
      <c r="S82" s="51"/>
      <c r="T82" s="51"/>
      <c r="U82" s="51"/>
      <c r="V82" s="51"/>
    </row>
    <row r="83" spans="2:22" ht="12.75">
      <c r="B83" s="51"/>
      <c r="C83" s="51"/>
      <c r="D83" s="51"/>
      <c r="E83" s="51"/>
      <c r="F83" s="51"/>
      <c r="G83" s="51"/>
      <c r="H83" s="51"/>
      <c r="I83" s="51"/>
      <c r="J83" s="51"/>
      <c r="K83" s="51"/>
      <c r="L83" s="51"/>
      <c r="M83" s="51"/>
      <c r="N83" s="51"/>
      <c r="O83" s="51"/>
      <c r="P83" s="51"/>
      <c r="Q83" s="51"/>
      <c r="R83" s="51"/>
      <c r="S83" s="51"/>
      <c r="T83" s="51"/>
      <c r="U83" s="51"/>
      <c r="V83" s="51"/>
    </row>
    <row r="84" spans="2:22" ht="12.75">
      <c r="B84" s="51"/>
      <c r="C84" s="51"/>
      <c r="D84" s="51"/>
      <c r="E84" s="51"/>
      <c r="F84" s="51"/>
      <c r="G84" s="51"/>
      <c r="H84" s="51"/>
      <c r="I84" s="51"/>
      <c r="J84" s="51"/>
      <c r="K84" s="51"/>
      <c r="L84" s="51"/>
      <c r="M84" s="51"/>
      <c r="N84" s="51"/>
      <c r="O84" s="51"/>
      <c r="P84" s="51"/>
      <c r="Q84" s="51"/>
      <c r="R84" s="51"/>
      <c r="S84" s="51"/>
      <c r="T84" s="51"/>
      <c r="U84" s="51"/>
      <c r="V84" s="51"/>
    </row>
    <row r="85" spans="2:22" ht="12.75">
      <c r="B85" s="51"/>
      <c r="C85" s="51"/>
      <c r="D85" s="51"/>
      <c r="E85" s="51"/>
      <c r="F85" s="51"/>
      <c r="G85" s="51"/>
      <c r="H85" s="51"/>
      <c r="I85" s="51"/>
      <c r="J85" s="51"/>
      <c r="K85" s="51"/>
      <c r="L85" s="51"/>
      <c r="M85" s="51"/>
      <c r="N85" s="51"/>
      <c r="O85" s="51"/>
      <c r="P85" s="51"/>
      <c r="Q85" s="51"/>
      <c r="R85" s="51"/>
      <c r="S85" s="51"/>
      <c r="T85" s="51"/>
      <c r="U85" s="51"/>
      <c r="V85" s="51"/>
    </row>
    <row r="86" spans="2:22" ht="12.75">
      <c r="B86" s="51"/>
      <c r="C86" s="51"/>
      <c r="D86" s="51"/>
      <c r="E86" s="51"/>
      <c r="F86" s="51"/>
      <c r="G86" s="51"/>
      <c r="H86" s="51"/>
      <c r="I86" s="51"/>
      <c r="J86" s="51"/>
      <c r="K86" s="51"/>
      <c r="L86" s="51"/>
      <c r="M86" s="51"/>
      <c r="N86" s="51"/>
      <c r="O86" s="51"/>
      <c r="P86" s="51"/>
      <c r="Q86" s="51"/>
      <c r="R86" s="51"/>
      <c r="S86" s="51"/>
      <c r="T86" s="51"/>
      <c r="U86" s="51"/>
      <c r="V86" s="51"/>
    </row>
    <row r="87" spans="2:22" ht="12.75">
      <c r="B87" s="51"/>
      <c r="C87" s="51"/>
      <c r="D87" s="51"/>
      <c r="E87" s="51"/>
      <c r="F87" s="51"/>
      <c r="G87" s="51"/>
      <c r="H87" s="51"/>
      <c r="I87" s="51"/>
      <c r="J87" s="51"/>
      <c r="K87" s="51"/>
      <c r="L87" s="51"/>
      <c r="M87" s="51"/>
      <c r="N87" s="51"/>
      <c r="O87" s="51"/>
      <c r="P87" s="51"/>
      <c r="Q87" s="51"/>
      <c r="R87" s="51"/>
      <c r="S87" s="51"/>
      <c r="T87" s="51"/>
      <c r="U87" s="51"/>
      <c r="V87" s="51"/>
    </row>
    <row r="88" spans="2:22" ht="12.75">
      <c r="B88" s="51"/>
      <c r="C88" s="51"/>
      <c r="D88" s="51"/>
      <c r="E88" s="51"/>
      <c r="F88" s="51"/>
      <c r="G88" s="51"/>
      <c r="H88" s="51"/>
      <c r="I88" s="51"/>
      <c r="J88" s="51"/>
      <c r="K88" s="51"/>
      <c r="L88" s="51"/>
      <c r="M88" s="51"/>
      <c r="N88" s="51"/>
      <c r="O88" s="51"/>
      <c r="P88" s="51"/>
      <c r="Q88" s="51"/>
      <c r="R88" s="51"/>
      <c r="S88" s="51"/>
      <c r="T88" s="51"/>
      <c r="U88" s="51"/>
      <c r="V88" s="51"/>
    </row>
    <row r="89" spans="2:22" ht="12.75">
      <c r="B89" s="51"/>
      <c r="C89" s="51"/>
      <c r="D89" s="51"/>
      <c r="E89" s="51"/>
      <c r="F89" s="51"/>
      <c r="G89" s="51"/>
      <c r="H89" s="51"/>
      <c r="I89" s="51"/>
      <c r="J89" s="51"/>
      <c r="K89" s="51"/>
      <c r="L89" s="51"/>
      <c r="M89" s="51"/>
      <c r="N89" s="51"/>
      <c r="O89" s="51"/>
      <c r="P89" s="51"/>
      <c r="Q89" s="51"/>
      <c r="R89" s="51"/>
      <c r="S89" s="51"/>
      <c r="T89" s="51"/>
      <c r="U89" s="51"/>
      <c r="V89" s="51"/>
    </row>
    <row r="90" spans="2:22" ht="12.75">
      <c r="B90" s="51"/>
      <c r="C90" s="51"/>
      <c r="D90" s="51"/>
      <c r="E90" s="51"/>
      <c r="F90" s="51"/>
      <c r="G90" s="51"/>
      <c r="H90" s="51"/>
      <c r="I90" s="51"/>
      <c r="J90" s="51"/>
      <c r="K90" s="51"/>
      <c r="L90" s="51"/>
      <c r="M90" s="51"/>
      <c r="N90" s="51"/>
      <c r="O90" s="51"/>
      <c r="P90" s="51"/>
      <c r="Q90" s="51"/>
      <c r="R90" s="51"/>
      <c r="S90" s="51"/>
      <c r="T90" s="51"/>
      <c r="U90" s="51"/>
      <c r="V90" s="51"/>
    </row>
    <row r="91" spans="2:22" ht="12.75">
      <c r="B91" s="51"/>
      <c r="C91" s="51"/>
      <c r="D91" s="51"/>
      <c r="E91" s="51"/>
      <c r="F91" s="51"/>
      <c r="G91" s="51"/>
      <c r="H91" s="51"/>
      <c r="I91" s="51"/>
      <c r="J91" s="51"/>
      <c r="K91" s="51"/>
      <c r="L91" s="51"/>
      <c r="M91" s="51"/>
      <c r="N91" s="51"/>
      <c r="O91" s="51"/>
      <c r="P91" s="51"/>
      <c r="Q91" s="51"/>
      <c r="R91" s="51"/>
      <c r="S91" s="51"/>
      <c r="T91" s="51"/>
      <c r="U91" s="51"/>
      <c r="V91" s="51"/>
    </row>
    <row r="92" spans="2:22" ht="12.75">
      <c r="B92" s="51"/>
      <c r="C92" s="51"/>
      <c r="D92" s="51"/>
      <c r="E92" s="51"/>
      <c r="F92" s="51"/>
      <c r="G92" s="51"/>
      <c r="H92" s="51"/>
      <c r="I92" s="51"/>
      <c r="J92" s="51"/>
      <c r="K92" s="51"/>
      <c r="L92" s="51"/>
      <c r="M92" s="51"/>
      <c r="N92" s="51"/>
      <c r="O92" s="51"/>
      <c r="P92" s="51"/>
      <c r="Q92" s="51"/>
      <c r="R92" s="51"/>
      <c r="S92" s="51"/>
      <c r="T92" s="51"/>
      <c r="U92" s="51"/>
      <c r="V92" s="51"/>
    </row>
    <row r="93" spans="2:22" ht="12.75">
      <c r="B93" s="51"/>
      <c r="C93" s="51"/>
      <c r="D93" s="51"/>
      <c r="E93" s="51"/>
      <c r="F93" s="51"/>
      <c r="G93" s="51"/>
      <c r="H93" s="51"/>
      <c r="I93" s="51"/>
      <c r="J93" s="51"/>
      <c r="K93" s="51"/>
      <c r="L93" s="51"/>
      <c r="M93" s="51"/>
      <c r="N93" s="51"/>
      <c r="O93" s="51"/>
      <c r="P93" s="51"/>
      <c r="Q93" s="51"/>
      <c r="R93" s="51"/>
      <c r="S93" s="51"/>
      <c r="T93" s="51"/>
      <c r="U93" s="51"/>
      <c r="V93" s="51"/>
    </row>
    <row r="94" spans="2:22" ht="12.75">
      <c r="B94" s="51"/>
      <c r="C94" s="51"/>
      <c r="D94" s="51"/>
      <c r="E94" s="51"/>
      <c r="F94" s="51"/>
      <c r="G94" s="51"/>
      <c r="H94" s="51"/>
      <c r="I94" s="51"/>
      <c r="J94" s="51"/>
      <c r="K94" s="51"/>
      <c r="L94" s="51"/>
      <c r="M94" s="51"/>
      <c r="N94" s="51"/>
      <c r="O94" s="51"/>
      <c r="P94" s="51"/>
      <c r="Q94" s="51"/>
      <c r="R94" s="51"/>
      <c r="S94" s="51"/>
      <c r="T94" s="51"/>
      <c r="U94" s="51"/>
      <c r="V94" s="51"/>
    </row>
    <row r="95" spans="2:22" ht="12.75">
      <c r="B95" s="51"/>
      <c r="C95" s="51"/>
      <c r="D95" s="51"/>
      <c r="E95" s="51"/>
      <c r="F95" s="51"/>
      <c r="G95" s="51"/>
      <c r="H95" s="51"/>
      <c r="I95" s="51"/>
      <c r="J95" s="51"/>
      <c r="K95" s="51"/>
      <c r="L95" s="51"/>
      <c r="M95" s="51"/>
      <c r="N95" s="51"/>
      <c r="O95" s="51"/>
      <c r="P95" s="51"/>
      <c r="Q95" s="51"/>
      <c r="R95" s="51"/>
      <c r="S95" s="51"/>
      <c r="T95" s="51"/>
      <c r="U95" s="51"/>
      <c r="V95" s="51"/>
    </row>
    <row r="96" spans="2:22" ht="12.75">
      <c r="B96" s="51"/>
      <c r="C96" s="51"/>
      <c r="D96" s="51"/>
      <c r="E96" s="51"/>
      <c r="F96" s="51"/>
      <c r="G96" s="51"/>
      <c r="H96" s="51"/>
      <c r="I96" s="51"/>
      <c r="J96" s="51"/>
      <c r="K96" s="51"/>
      <c r="L96" s="51"/>
      <c r="M96" s="51"/>
      <c r="N96" s="51"/>
      <c r="O96" s="51"/>
      <c r="P96" s="51"/>
      <c r="Q96" s="51"/>
      <c r="R96" s="51"/>
      <c r="S96" s="51"/>
      <c r="T96" s="51"/>
      <c r="U96" s="51"/>
      <c r="V96" s="51"/>
    </row>
    <row r="97" spans="2:22" ht="12.75">
      <c r="B97" s="51"/>
      <c r="C97" s="51"/>
      <c r="D97" s="51"/>
      <c r="E97" s="51"/>
      <c r="F97" s="51"/>
      <c r="G97" s="51"/>
      <c r="H97" s="51"/>
      <c r="I97" s="51"/>
      <c r="J97" s="51"/>
      <c r="K97" s="51"/>
      <c r="L97" s="51"/>
      <c r="M97" s="51"/>
      <c r="N97" s="51"/>
      <c r="O97" s="51"/>
      <c r="P97" s="51"/>
      <c r="Q97" s="51"/>
      <c r="R97" s="51"/>
      <c r="S97" s="51"/>
      <c r="T97" s="51"/>
      <c r="U97" s="51"/>
      <c r="V97" s="51"/>
    </row>
    <row r="98" spans="2:22" ht="12.75">
      <c r="B98" s="51"/>
      <c r="C98" s="51"/>
      <c r="D98" s="51"/>
      <c r="E98" s="51"/>
      <c r="F98" s="51"/>
      <c r="G98" s="51"/>
      <c r="H98" s="51"/>
      <c r="I98" s="51"/>
      <c r="J98" s="51"/>
      <c r="K98" s="51"/>
      <c r="L98" s="51"/>
      <c r="M98" s="51"/>
      <c r="N98" s="51"/>
      <c r="O98" s="51"/>
      <c r="P98" s="51"/>
      <c r="Q98" s="51"/>
      <c r="R98" s="51"/>
      <c r="S98" s="51"/>
      <c r="T98" s="51"/>
      <c r="U98" s="51"/>
      <c r="V98" s="51"/>
    </row>
    <row r="99" spans="2:22" ht="12.75">
      <c r="B99" s="51"/>
      <c r="C99" s="51"/>
      <c r="D99" s="51"/>
      <c r="E99" s="51"/>
      <c r="F99" s="51"/>
      <c r="G99" s="51"/>
      <c r="H99" s="51"/>
      <c r="I99" s="51"/>
      <c r="J99" s="51"/>
      <c r="K99" s="51"/>
      <c r="L99" s="51"/>
      <c r="M99" s="51"/>
      <c r="N99" s="51"/>
      <c r="O99" s="51"/>
      <c r="P99" s="51"/>
      <c r="Q99" s="51"/>
      <c r="R99" s="51"/>
      <c r="S99" s="51"/>
      <c r="T99" s="51"/>
      <c r="U99" s="51"/>
      <c r="V99" s="51"/>
    </row>
    <row r="100" spans="2:22" ht="12.75">
      <c r="B100" s="51"/>
      <c r="C100" s="51"/>
      <c r="D100" s="51"/>
      <c r="E100" s="51"/>
      <c r="F100" s="51"/>
      <c r="G100" s="51"/>
      <c r="H100" s="51"/>
      <c r="I100" s="51"/>
      <c r="J100" s="51"/>
      <c r="K100" s="51"/>
      <c r="L100" s="51"/>
      <c r="M100" s="51"/>
      <c r="N100" s="51"/>
      <c r="O100" s="51"/>
      <c r="P100" s="51"/>
      <c r="Q100" s="51"/>
      <c r="R100" s="51"/>
      <c r="S100" s="51"/>
      <c r="T100" s="51"/>
      <c r="U100" s="51"/>
      <c r="V100" s="51"/>
    </row>
  </sheetData>
  <mergeCells count="8">
    <mergeCell ref="B2:F2"/>
    <mergeCell ref="B34:F34"/>
    <mergeCell ref="E21:E23"/>
    <mergeCell ref="E5:E7"/>
    <mergeCell ref="C3:F3"/>
    <mergeCell ref="C4:F4"/>
    <mergeCell ref="C19:F19"/>
    <mergeCell ref="C20:F20"/>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54"/>
  <dimension ref="A1:H50"/>
  <sheetViews>
    <sheetView workbookViewId="0" topLeftCell="A1">
      <selection activeCell="K13" sqref="K13"/>
    </sheetView>
  </sheetViews>
  <sheetFormatPr defaultColWidth="9.140625" defaultRowHeight="12.75"/>
  <cols>
    <col min="1" max="1" width="4.28125" style="0" customWidth="1"/>
    <col min="2" max="2" width="8.28125" style="0" customWidth="1"/>
    <col min="3" max="7" width="10.7109375" style="0" customWidth="1"/>
    <col min="8" max="8" width="5.140625" style="0" customWidth="1"/>
  </cols>
  <sheetData>
    <row r="1" spans="1:8" ht="14.25" customHeight="1">
      <c r="A1" s="1"/>
      <c r="B1" s="28"/>
      <c r="C1" s="724"/>
      <c r="D1" s="724"/>
      <c r="E1" s="29"/>
      <c r="F1" s="13"/>
      <c r="H1" s="11" t="s">
        <v>489</v>
      </c>
    </row>
    <row r="2" spans="2:7" ht="30" customHeight="1">
      <c r="B2" s="796" t="s">
        <v>483</v>
      </c>
      <c r="C2" s="796"/>
      <c r="D2" s="796"/>
      <c r="E2" s="796"/>
      <c r="F2" s="796"/>
      <c r="G2" s="796"/>
    </row>
    <row r="3" spans="2:7" ht="19.5" customHeight="1">
      <c r="B3" s="224"/>
      <c r="C3" s="826" t="s">
        <v>394</v>
      </c>
      <c r="D3" s="782"/>
      <c r="E3" s="782"/>
      <c r="F3" s="782"/>
      <c r="G3" s="827"/>
    </row>
    <row r="4" spans="2:7" ht="12.75" customHeight="1">
      <c r="B4" s="223"/>
      <c r="C4" s="842" t="s">
        <v>188</v>
      </c>
      <c r="D4" s="843"/>
      <c r="E4" s="843"/>
      <c r="F4" s="843"/>
      <c r="G4" s="844"/>
    </row>
    <row r="5" spans="2:7" ht="12.75" customHeight="1">
      <c r="B5" s="223"/>
      <c r="C5" s="841" t="s">
        <v>240</v>
      </c>
      <c r="D5" s="786"/>
      <c r="E5" s="786"/>
      <c r="F5" s="786"/>
      <c r="G5" s="794"/>
    </row>
    <row r="6" spans="2:7" ht="12.75" customHeight="1">
      <c r="B6" s="45"/>
      <c r="C6" s="858" t="s">
        <v>243</v>
      </c>
      <c r="D6" s="859"/>
      <c r="E6" s="233" t="s">
        <v>295</v>
      </c>
      <c r="F6" s="234" t="s">
        <v>296</v>
      </c>
      <c r="G6" s="235" t="s">
        <v>319</v>
      </c>
    </row>
    <row r="7" spans="2:7" ht="12.75" customHeight="1">
      <c r="B7" s="23"/>
      <c r="C7" s="860" t="s">
        <v>241</v>
      </c>
      <c r="D7" s="862" t="s">
        <v>244</v>
      </c>
      <c r="E7" s="864" t="s">
        <v>242</v>
      </c>
      <c r="F7" s="581" t="s">
        <v>439</v>
      </c>
      <c r="G7" s="120"/>
    </row>
    <row r="8" spans="2:7" ht="12.75" customHeight="1">
      <c r="B8" s="23"/>
      <c r="C8" s="861"/>
      <c r="D8" s="863"/>
      <c r="E8" s="865"/>
      <c r="F8" s="582"/>
      <c r="G8" s="280"/>
    </row>
    <row r="9" spans="2:7" ht="12.75" customHeight="1">
      <c r="B9" s="206">
        <v>1985</v>
      </c>
      <c r="C9" s="330">
        <v>11.2</v>
      </c>
      <c r="D9" s="331">
        <v>2.8</v>
      </c>
      <c r="E9" s="331">
        <v>4.7</v>
      </c>
      <c r="F9" s="332">
        <v>7.5</v>
      </c>
      <c r="G9" s="212">
        <f aca="true" t="shared" si="0" ref="G9:G24">SUM(C9:F9)</f>
        <v>26.2</v>
      </c>
    </row>
    <row r="10" spans="2:7" ht="12.75" customHeight="1">
      <c r="B10" s="201">
        <v>1990</v>
      </c>
      <c r="C10" s="330">
        <v>13.6</v>
      </c>
      <c r="D10" s="331">
        <v>4.3</v>
      </c>
      <c r="E10" s="331">
        <v>5.5</v>
      </c>
      <c r="F10" s="332">
        <v>7.2</v>
      </c>
      <c r="G10" s="212">
        <f t="shared" si="0"/>
        <v>30.599999999999998</v>
      </c>
    </row>
    <row r="11" spans="2:7" ht="12.75" customHeight="1">
      <c r="B11" s="201">
        <v>1994</v>
      </c>
      <c r="C11" s="330">
        <v>13.2</v>
      </c>
      <c r="D11" s="331">
        <v>4.7</v>
      </c>
      <c r="E11" s="331">
        <v>8.3</v>
      </c>
      <c r="F11" s="332">
        <v>7.7</v>
      </c>
      <c r="G11" s="212">
        <f t="shared" si="0"/>
        <v>33.9</v>
      </c>
    </row>
    <row r="12" spans="2:7" ht="12.75" customHeight="1">
      <c r="B12" s="201">
        <v>1995</v>
      </c>
      <c r="C12" s="330">
        <v>13.6</v>
      </c>
      <c r="D12" s="331">
        <v>4.4</v>
      </c>
      <c r="E12" s="331">
        <v>8.4</v>
      </c>
      <c r="F12" s="332">
        <v>8</v>
      </c>
      <c r="G12" s="212">
        <f t="shared" si="0"/>
        <v>34.4</v>
      </c>
    </row>
    <row r="13" spans="2:7" ht="12.75" customHeight="1">
      <c r="B13" s="201">
        <v>1996</v>
      </c>
      <c r="C13" s="330">
        <v>11.7</v>
      </c>
      <c r="D13" s="331">
        <v>4</v>
      </c>
      <c r="E13" s="331">
        <v>7.9</v>
      </c>
      <c r="F13" s="332">
        <v>9.7</v>
      </c>
      <c r="G13" s="212">
        <f t="shared" si="0"/>
        <v>33.3</v>
      </c>
    </row>
    <row r="14" spans="2:7" ht="12.75" customHeight="1">
      <c r="B14" s="201">
        <v>1997</v>
      </c>
      <c r="C14" s="330">
        <v>13.7</v>
      </c>
      <c r="D14" s="331">
        <v>4.3</v>
      </c>
      <c r="E14" s="331">
        <v>7.8</v>
      </c>
      <c r="F14" s="332">
        <v>10.1</v>
      </c>
      <c r="G14" s="212">
        <f t="shared" si="0"/>
        <v>35.9</v>
      </c>
    </row>
    <row r="15" spans="2:7" ht="12.75" customHeight="1">
      <c r="B15" s="201">
        <v>1998</v>
      </c>
      <c r="C15" s="330">
        <v>15</v>
      </c>
      <c r="D15" s="331">
        <v>4.3</v>
      </c>
      <c r="E15" s="331">
        <v>8.6</v>
      </c>
      <c r="F15" s="332">
        <v>9.3</v>
      </c>
      <c r="G15" s="212">
        <f t="shared" si="0"/>
        <v>37.2</v>
      </c>
    </row>
    <row r="16" spans="2:7" ht="12.75" customHeight="1">
      <c r="B16" s="201">
        <v>1999</v>
      </c>
      <c r="C16" s="330">
        <v>14.9</v>
      </c>
      <c r="D16" s="331">
        <v>3.5</v>
      </c>
      <c r="E16" s="331">
        <v>8.3</v>
      </c>
      <c r="F16" s="332">
        <v>8.4</v>
      </c>
      <c r="G16" s="212">
        <f t="shared" si="0"/>
        <v>35.1</v>
      </c>
    </row>
    <row r="17" spans="2:7" ht="12.75" customHeight="1">
      <c r="B17" s="201">
        <v>2000</v>
      </c>
      <c r="C17" s="330">
        <v>16.8</v>
      </c>
      <c r="D17" s="331">
        <v>3.8</v>
      </c>
      <c r="E17" s="331">
        <v>8.7</v>
      </c>
      <c r="F17" s="332">
        <v>8.6</v>
      </c>
      <c r="G17" s="212">
        <f t="shared" si="0"/>
        <v>37.9</v>
      </c>
    </row>
    <row r="18" spans="2:7" ht="12.75" customHeight="1">
      <c r="B18" s="201">
        <v>2001</v>
      </c>
      <c r="C18" s="330">
        <v>15.8</v>
      </c>
      <c r="D18" s="331">
        <v>4.8</v>
      </c>
      <c r="E18" s="331">
        <v>10.7</v>
      </c>
      <c r="F18" s="332">
        <v>8.6</v>
      </c>
      <c r="G18" s="212">
        <f t="shared" si="0"/>
        <v>39.9</v>
      </c>
    </row>
    <row r="19" spans="2:7" ht="12.75" customHeight="1">
      <c r="B19" s="201">
        <v>2002</v>
      </c>
      <c r="C19" s="330">
        <v>14.2</v>
      </c>
      <c r="D19" s="331">
        <v>4.8</v>
      </c>
      <c r="E19" s="331">
        <v>10.5</v>
      </c>
      <c r="F19" s="332">
        <v>8.6</v>
      </c>
      <c r="G19" s="212">
        <f t="shared" si="0"/>
        <v>38.1</v>
      </c>
    </row>
    <row r="20" spans="2:7" ht="12.75" customHeight="1">
      <c r="B20" s="201">
        <v>2003</v>
      </c>
      <c r="C20" s="330">
        <v>14.3</v>
      </c>
      <c r="D20" s="331">
        <v>5.6</v>
      </c>
      <c r="E20" s="331">
        <v>10.7</v>
      </c>
      <c r="F20" s="332">
        <v>7.8</v>
      </c>
      <c r="G20" s="212">
        <f t="shared" si="0"/>
        <v>38.4</v>
      </c>
    </row>
    <row r="21" spans="2:7" ht="12.75" customHeight="1">
      <c r="B21" s="201">
        <v>2004</v>
      </c>
      <c r="C21" s="330">
        <v>16.1</v>
      </c>
      <c r="D21" s="331">
        <v>6.8</v>
      </c>
      <c r="E21" s="331">
        <v>10.7</v>
      </c>
      <c r="F21" s="332">
        <v>6.4</v>
      </c>
      <c r="G21" s="212">
        <f t="shared" si="0"/>
        <v>40</v>
      </c>
    </row>
    <row r="22" spans="2:7" ht="12.75" customHeight="1">
      <c r="B22" s="201">
        <v>2005</v>
      </c>
      <c r="C22" s="330">
        <v>15.6</v>
      </c>
      <c r="D22" s="331">
        <v>8.1</v>
      </c>
      <c r="E22" s="331">
        <v>10</v>
      </c>
      <c r="F22" s="332">
        <v>5.2</v>
      </c>
      <c r="G22" s="212">
        <f t="shared" si="0"/>
        <v>38.900000000000006</v>
      </c>
    </row>
    <row r="23" spans="2:7" ht="12.75" customHeight="1">
      <c r="B23" s="201">
        <v>2006</v>
      </c>
      <c r="C23" s="330">
        <v>16.2</v>
      </c>
      <c r="D23" s="331">
        <v>9</v>
      </c>
      <c r="E23" s="331">
        <v>11.6</v>
      </c>
      <c r="F23" s="332">
        <v>4.8</v>
      </c>
      <c r="G23" s="212">
        <f t="shared" si="0"/>
        <v>41.599999999999994</v>
      </c>
    </row>
    <row r="24" spans="2:7" ht="12.75" customHeight="1">
      <c r="B24" s="201">
        <v>2007</v>
      </c>
      <c r="C24" s="330">
        <v>15.5</v>
      </c>
      <c r="D24" s="331">
        <v>9.7</v>
      </c>
      <c r="E24" s="331">
        <v>13.3</v>
      </c>
      <c r="F24" s="332">
        <v>5.7</v>
      </c>
      <c r="G24" s="212">
        <f t="shared" si="0"/>
        <v>44.2</v>
      </c>
    </row>
    <row r="25" spans="2:7" ht="12.75" customHeight="1">
      <c r="B25" s="202">
        <v>2008</v>
      </c>
      <c r="C25" s="335">
        <v>15.5</v>
      </c>
      <c r="D25" s="336">
        <v>10</v>
      </c>
      <c r="E25" s="336">
        <v>14</v>
      </c>
      <c r="F25" s="337">
        <v>4.6</v>
      </c>
      <c r="G25" s="684">
        <f>SUM(C25:F25)</f>
        <v>44.1</v>
      </c>
    </row>
    <row r="26" spans="2:7" ht="19.5" customHeight="1">
      <c r="B26" s="521"/>
      <c r="C26" s="866" t="s">
        <v>555</v>
      </c>
      <c r="D26" s="785"/>
      <c r="E26" s="785"/>
      <c r="F26" s="785"/>
      <c r="G26" s="793"/>
    </row>
    <row r="27" spans="2:7" ht="12.75" customHeight="1">
      <c r="B27" s="560" t="s">
        <v>679</v>
      </c>
      <c r="C27" s="523">
        <f>(POWER((C14/C9),1/12)-1)</f>
        <v>0.016931918344039953</v>
      </c>
      <c r="D27" s="523">
        <f>(POWER((D14/D9),1/12)-1)</f>
        <v>0.03639633538663811</v>
      </c>
      <c r="E27" s="523">
        <f>(POWER((E14/E9),1/12)-1)</f>
        <v>0.04311709312264633</v>
      </c>
      <c r="F27" s="523">
        <f>(POWER((F14/F9),1/12)-1)</f>
        <v>0.025112846088535257</v>
      </c>
      <c r="G27" s="687">
        <f>(POWER((G14/G9),1/12)-1)</f>
        <v>0.02659567383102801</v>
      </c>
    </row>
    <row r="28" spans="2:7" ht="12.75" customHeight="1">
      <c r="B28" s="561" t="s">
        <v>680</v>
      </c>
      <c r="C28" s="524">
        <f>(POWER((C24/C14),1/10)-1)</f>
        <v>0.012420925937354443</v>
      </c>
      <c r="D28" s="524">
        <f>(POWER((D24/D14),1/10)-1)</f>
        <v>0.08475167115049609</v>
      </c>
      <c r="E28" s="524">
        <f>(POWER((E24/E14),1/10)-1)</f>
        <v>0.0548135591785317</v>
      </c>
      <c r="F28" s="524">
        <f>(POWER((F24/F14),1/10)-1)</f>
        <v>-0.05560137044607538</v>
      </c>
      <c r="G28" s="688">
        <f>(POWER((G24/G14),1/10)-1)</f>
        <v>0.021016550724262784</v>
      </c>
    </row>
    <row r="29" spans="2:7" ht="12.75" customHeight="1">
      <c r="B29" s="562" t="s">
        <v>681</v>
      </c>
      <c r="C29" s="363">
        <f>(C25/C24-1)</f>
        <v>0</v>
      </c>
      <c r="D29" s="363">
        <f>(D25/D24-1)</f>
        <v>0.030927835051546504</v>
      </c>
      <c r="E29" s="363">
        <f>(E25/E24-1)</f>
        <v>0.05263157894736836</v>
      </c>
      <c r="F29" s="363">
        <f>(F25/F24-1)</f>
        <v>-0.19298245614035092</v>
      </c>
      <c r="G29" s="364">
        <f>(G25/G24-1)</f>
        <v>-0.002262443438914019</v>
      </c>
    </row>
    <row r="30" spans="2:8" ht="15" customHeight="1">
      <c r="B30" s="845" t="s">
        <v>435</v>
      </c>
      <c r="C30" s="845"/>
      <c r="D30" s="845"/>
      <c r="E30" s="845"/>
      <c r="F30" s="845"/>
      <c r="G30" s="845"/>
      <c r="H30" s="845"/>
    </row>
    <row r="31" spans="2:7" ht="18" customHeight="1">
      <c r="B31" s="13"/>
      <c r="C31" s="13"/>
      <c r="D31" s="13"/>
      <c r="E31" s="13"/>
      <c r="F31" s="13"/>
      <c r="G31" s="13"/>
    </row>
    <row r="32" spans="2:7" ht="19.5" customHeight="1">
      <c r="B32" s="277"/>
      <c r="C32" s="826" t="s">
        <v>164</v>
      </c>
      <c r="D32" s="782"/>
      <c r="E32" s="782"/>
      <c r="F32" s="827"/>
      <c r="G32" s="13"/>
    </row>
    <row r="33" spans="2:7" ht="12.75" customHeight="1">
      <c r="B33" s="278"/>
      <c r="C33" s="842" t="s">
        <v>165</v>
      </c>
      <c r="D33" s="843"/>
      <c r="E33" s="843"/>
      <c r="F33" s="844"/>
      <c r="G33" s="13"/>
    </row>
    <row r="34" spans="2:6" ht="12.75" customHeight="1">
      <c r="B34" s="279"/>
      <c r="C34" s="842" t="s">
        <v>240</v>
      </c>
      <c r="D34" s="843"/>
      <c r="E34" s="843"/>
      <c r="F34" s="844"/>
    </row>
    <row r="35" spans="2:6" ht="12.75">
      <c r="B35" s="274"/>
      <c r="C35" s="276" t="s">
        <v>246</v>
      </c>
      <c r="D35" s="269" t="s">
        <v>247</v>
      </c>
      <c r="E35" s="867" t="s">
        <v>258</v>
      </c>
      <c r="F35" s="815" t="s">
        <v>338</v>
      </c>
    </row>
    <row r="36" spans="2:6" ht="12.75">
      <c r="B36" s="274"/>
      <c r="C36" s="870" t="s">
        <v>248</v>
      </c>
      <c r="D36" s="838" t="s">
        <v>249</v>
      </c>
      <c r="E36" s="867"/>
      <c r="F36" s="815"/>
    </row>
    <row r="37" spans="2:6" ht="12.75">
      <c r="B37" s="275"/>
      <c r="C37" s="871"/>
      <c r="D37" s="840"/>
      <c r="E37" s="868"/>
      <c r="F37" s="869"/>
    </row>
    <row r="38" spans="2:6" ht="12.75" customHeight="1">
      <c r="B38" s="209">
        <v>1995</v>
      </c>
      <c r="C38" s="60"/>
      <c r="D38" s="61"/>
      <c r="E38" s="244">
        <v>3.553</v>
      </c>
      <c r="F38" s="61"/>
    </row>
    <row r="39" spans="2:6" ht="12.75" customHeight="1">
      <c r="B39" s="209">
        <v>1996</v>
      </c>
      <c r="C39" s="60"/>
      <c r="D39" s="61"/>
      <c r="E39" s="244">
        <v>3.995</v>
      </c>
      <c r="F39" s="61"/>
    </row>
    <row r="40" spans="2:6" ht="12.75" customHeight="1">
      <c r="B40" s="209">
        <v>1997</v>
      </c>
      <c r="C40" s="244">
        <v>2</v>
      </c>
      <c r="D40" s="246">
        <v>2.8</v>
      </c>
      <c r="E40" s="244">
        <v>4.795</v>
      </c>
      <c r="F40" s="61"/>
    </row>
    <row r="41" spans="2:6" ht="12.75" customHeight="1">
      <c r="B41" s="209">
        <v>1998</v>
      </c>
      <c r="C41" s="244">
        <v>1.934</v>
      </c>
      <c r="D41" s="246">
        <v>2.5</v>
      </c>
      <c r="E41" s="244">
        <v>4.442</v>
      </c>
      <c r="F41" s="61"/>
    </row>
    <row r="42" spans="2:6" ht="12.75" customHeight="1">
      <c r="B42" s="209">
        <v>1999</v>
      </c>
      <c r="C42" s="244">
        <v>1.6</v>
      </c>
      <c r="D42" s="246">
        <v>2.6</v>
      </c>
      <c r="E42" s="244">
        <v>4.241</v>
      </c>
      <c r="F42" s="246">
        <v>2.793</v>
      </c>
    </row>
    <row r="43" spans="2:6" ht="12.75" customHeight="1">
      <c r="B43" s="209">
        <v>2000</v>
      </c>
      <c r="C43" s="244">
        <v>1.8</v>
      </c>
      <c r="D43" s="246">
        <v>2.8</v>
      </c>
      <c r="E43" s="244">
        <v>4.583</v>
      </c>
      <c r="F43" s="246">
        <v>2.995</v>
      </c>
    </row>
    <row r="44" spans="2:6" ht="12.75" customHeight="1">
      <c r="B44" s="209">
        <v>2001</v>
      </c>
      <c r="C44" s="244">
        <v>1.8</v>
      </c>
      <c r="D44" s="246">
        <v>2.4</v>
      </c>
      <c r="E44" s="244">
        <v>4.188</v>
      </c>
      <c r="F44" s="246">
        <v>2.739</v>
      </c>
    </row>
    <row r="45" spans="2:6" ht="12.75" customHeight="1">
      <c r="B45" s="209">
        <v>2002</v>
      </c>
      <c r="C45" s="244">
        <v>1.739</v>
      </c>
      <c r="D45" s="246">
        <v>2.413</v>
      </c>
      <c r="E45" s="244">
        <v>4.161</v>
      </c>
      <c r="F45" s="246">
        <v>3.033</v>
      </c>
    </row>
    <row r="46" spans="2:6" ht="12.75" customHeight="1">
      <c r="B46" s="209">
        <v>2003</v>
      </c>
      <c r="C46" s="60"/>
      <c r="D46" s="61"/>
      <c r="E46" s="244">
        <v>4.284</v>
      </c>
      <c r="F46" s="246">
        <v>2.841</v>
      </c>
    </row>
    <row r="47" spans="2:6" ht="12.75" customHeight="1">
      <c r="B47" s="209">
        <v>2004</v>
      </c>
      <c r="C47" s="60"/>
      <c r="D47" s="61"/>
      <c r="E47" s="244">
        <v>4.563</v>
      </c>
      <c r="F47" s="246">
        <v>3.05</v>
      </c>
    </row>
    <row r="48" spans="2:6" ht="12.75" customHeight="1">
      <c r="B48" s="209">
        <v>2005</v>
      </c>
      <c r="C48" s="60"/>
      <c r="D48" s="61"/>
      <c r="E48" s="244">
        <v>4.503</v>
      </c>
      <c r="F48" s="246">
        <v>3.074</v>
      </c>
    </row>
    <row r="49" spans="2:6" ht="12.75" customHeight="1">
      <c r="B49" s="210">
        <v>2006</v>
      </c>
      <c r="C49" s="62"/>
      <c r="D49" s="63"/>
      <c r="E49" s="245">
        <v>4.471</v>
      </c>
      <c r="F49" s="520">
        <v>3.366</v>
      </c>
    </row>
    <row r="50" spans="2:7" ht="15" customHeight="1">
      <c r="B50" s="788" t="s">
        <v>407</v>
      </c>
      <c r="C50" s="788"/>
      <c r="D50" s="788"/>
      <c r="E50" s="788"/>
      <c r="F50" s="788"/>
      <c r="G50" s="240"/>
    </row>
  </sheetData>
  <mergeCells count="19">
    <mergeCell ref="B50:F50"/>
    <mergeCell ref="C26:G26"/>
    <mergeCell ref="B30:H30"/>
    <mergeCell ref="C34:F34"/>
    <mergeCell ref="E35:E37"/>
    <mergeCell ref="F35:F37"/>
    <mergeCell ref="C36:C37"/>
    <mergeCell ref="D36:D37"/>
    <mergeCell ref="C6:D6"/>
    <mergeCell ref="C33:F33"/>
    <mergeCell ref="C5:G5"/>
    <mergeCell ref="C32:F32"/>
    <mergeCell ref="C7:C8"/>
    <mergeCell ref="D7:D8"/>
    <mergeCell ref="E7:E8"/>
    <mergeCell ref="C1:D1"/>
    <mergeCell ref="B2:G2"/>
    <mergeCell ref="C3:G3"/>
    <mergeCell ref="C4:G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D36"/>
  <sheetViews>
    <sheetView workbookViewId="0" topLeftCell="C1">
      <selection activeCell="S24" sqref="S24"/>
    </sheetView>
  </sheetViews>
  <sheetFormatPr defaultColWidth="9.140625" defaultRowHeight="12.75"/>
  <cols>
    <col min="1" max="1" width="0.71875" style="0" customWidth="1"/>
    <col min="2" max="2" width="11.7109375" style="0" customWidth="1"/>
    <col min="3" max="29" width="7.7109375" style="0" customWidth="1"/>
    <col min="30" max="30" width="11.8515625" style="0" customWidth="1"/>
  </cols>
  <sheetData>
    <row r="1" ht="14.25" customHeight="1">
      <c r="AD1" s="11" t="s">
        <v>311</v>
      </c>
    </row>
    <row r="2" spans="2:30" ht="19.5" customHeight="1">
      <c r="B2" s="778" t="s">
        <v>476</v>
      </c>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row>
    <row r="3" spans="2:30" ht="19.5" customHeight="1">
      <c r="B3" s="779" t="s">
        <v>477</v>
      </c>
      <c r="C3" s="779"/>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c r="AD3" s="779"/>
    </row>
    <row r="4" spans="2:30" ht="12.75">
      <c r="B4" s="780">
        <v>2008</v>
      </c>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row>
    <row r="5" spans="3:29" ht="13.5" customHeight="1">
      <c r="C5" s="226" t="s">
        <v>369</v>
      </c>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8"/>
    </row>
    <row r="6" spans="2:30" ht="24" customHeight="1">
      <c r="B6" s="225" t="s">
        <v>341</v>
      </c>
      <c r="C6" s="480" t="s">
        <v>342</v>
      </c>
      <c r="D6" s="481" t="s">
        <v>343</v>
      </c>
      <c r="E6" s="481" t="s">
        <v>344</v>
      </c>
      <c r="F6" s="481" t="s">
        <v>345</v>
      </c>
      <c r="G6" s="481" t="s">
        <v>346</v>
      </c>
      <c r="H6" s="481" t="s">
        <v>347</v>
      </c>
      <c r="I6" s="481" t="s">
        <v>348</v>
      </c>
      <c r="J6" s="481" t="s">
        <v>349</v>
      </c>
      <c r="K6" s="481" t="s">
        <v>350</v>
      </c>
      <c r="L6" s="481" t="s">
        <v>296</v>
      </c>
      <c r="M6" s="481" t="s">
        <v>351</v>
      </c>
      <c r="N6" s="481" t="s">
        <v>352</v>
      </c>
      <c r="O6" s="481" t="s">
        <v>353</v>
      </c>
      <c r="P6" s="481" t="s">
        <v>354</v>
      </c>
      <c r="Q6" s="481" t="s">
        <v>355</v>
      </c>
      <c r="R6" s="481" t="s">
        <v>356</v>
      </c>
      <c r="S6" s="481" t="s">
        <v>357</v>
      </c>
      <c r="T6" s="481" t="s">
        <v>358</v>
      </c>
      <c r="U6" s="481" t="s">
        <v>295</v>
      </c>
      <c r="V6" s="481" t="s">
        <v>359</v>
      </c>
      <c r="W6" s="481" t="s">
        <v>360</v>
      </c>
      <c r="X6" s="481" t="s">
        <v>361</v>
      </c>
      <c r="Y6" s="481" t="s">
        <v>362</v>
      </c>
      <c r="Z6" s="481" t="s">
        <v>363</v>
      </c>
      <c r="AA6" s="481" t="s">
        <v>364</v>
      </c>
      <c r="AB6" s="481" t="s">
        <v>365</v>
      </c>
      <c r="AC6" s="482" t="s">
        <v>366</v>
      </c>
      <c r="AD6" s="9"/>
    </row>
    <row r="7" spans="2:30" ht="15" customHeight="1">
      <c r="B7" s="478" t="s">
        <v>342</v>
      </c>
      <c r="C7" s="486">
        <v>47.981</v>
      </c>
      <c r="D7" s="487">
        <v>146.775</v>
      </c>
      <c r="E7" s="487">
        <v>309.323</v>
      </c>
      <c r="F7" s="487">
        <v>474.896</v>
      </c>
      <c r="G7" s="487">
        <v>1376.479</v>
      </c>
      <c r="H7" s="487">
        <v>30.458</v>
      </c>
      <c r="I7" s="487">
        <v>398.887</v>
      </c>
      <c r="J7" s="487">
        <v>773.806</v>
      </c>
      <c r="K7" s="487">
        <v>3545.944</v>
      </c>
      <c r="L7" s="487">
        <v>1293.269</v>
      </c>
      <c r="M7" s="487">
        <v>2298.404</v>
      </c>
      <c r="N7" s="487">
        <v>55.03</v>
      </c>
      <c r="O7" s="487">
        <v>72.164</v>
      </c>
      <c r="P7" s="487">
        <v>66.484</v>
      </c>
      <c r="Q7" s="487">
        <v>0.711</v>
      </c>
      <c r="R7" s="487">
        <v>273.762</v>
      </c>
      <c r="S7" s="487">
        <v>84.39</v>
      </c>
      <c r="T7" s="487">
        <v>219.396</v>
      </c>
      <c r="U7" s="487">
        <v>472.466</v>
      </c>
      <c r="V7" s="487">
        <v>351.713</v>
      </c>
      <c r="W7" s="487">
        <v>744.591</v>
      </c>
      <c r="X7" s="487">
        <v>184.813</v>
      </c>
      <c r="Y7" s="487">
        <v>101.038</v>
      </c>
      <c r="Z7" s="487">
        <v>0.021</v>
      </c>
      <c r="AA7" s="487">
        <v>214.526</v>
      </c>
      <c r="AB7" s="487">
        <v>375.85</v>
      </c>
      <c r="AC7" s="487">
        <v>1396.285</v>
      </c>
      <c r="AD7" s="483" t="s">
        <v>342</v>
      </c>
    </row>
    <row r="8" spans="2:30" ht="15" customHeight="1">
      <c r="B8" s="478" t="s">
        <v>343</v>
      </c>
      <c r="C8" s="488">
        <v>144.289</v>
      </c>
      <c r="D8" s="486">
        <v>140.75</v>
      </c>
      <c r="E8" s="488">
        <v>305.901</v>
      </c>
      <c r="F8" s="488">
        <v>134.212</v>
      </c>
      <c r="G8" s="488">
        <v>1269.305</v>
      </c>
      <c r="H8" s="488">
        <v>14.276</v>
      </c>
      <c r="I8" s="488">
        <v>90.178</v>
      </c>
      <c r="J8" s="488">
        <v>116.065</v>
      </c>
      <c r="K8" s="488">
        <v>206.664</v>
      </c>
      <c r="L8" s="488">
        <v>213.034</v>
      </c>
      <c r="M8" s="488">
        <v>294.111</v>
      </c>
      <c r="N8" s="488">
        <v>81.214</v>
      </c>
      <c r="O8" s="488">
        <v>11.05</v>
      </c>
      <c r="P8" s="488">
        <v>7.835</v>
      </c>
      <c r="Q8" s="488">
        <v>10.905</v>
      </c>
      <c r="R8" s="488">
        <v>137.044</v>
      </c>
      <c r="S8" s="488">
        <v>15.289</v>
      </c>
      <c r="T8" s="488">
        <v>145.938</v>
      </c>
      <c r="U8" s="488">
        <v>395.769</v>
      </c>
      <c r="V8" s="488">
        <v>138.607</v>
      </c>
      <c r="W8" s="488">
        <v>10.041</v>
      </c>
      <c r="X8" s="488">
        <v>31.244</v>
      </c>
      <c r="Y8" s="488">
        <v>3.84</v>
      </c>
      <c r="Z8" s="488">
        <v>81.588</v>
      </c>
      <c r="AA8" s="488">
        <v>104.329</v>
      </c>
      <c r="AB8" s="488">
        <v>123.93</v>
      </c>
      <c r="AC8" s="488">
        <v>953.359</v>
      </c>
      <c r="AD8" s="484" t="s">
        <v>343</v>
      </c>
    </row>
    <row r="9" spans="2:30" ht="15" customHeight="1">
      <c r="B9" s="478" t="s">
        <v>344</v>
      </c>
      <c r="C9" s="487">
        <v>307.019</v>
      </c>
      <c r="D9" s="487">
        <v>300.91</v>
      </c>
      <c r="E9" s="486">
        <v>271.075</v>
      </c>
      <c r="F9" s="487">
        <v>272.321</v>
      </c>
      <c r="G9" s="487">
        <v>1104.197</v>
      </c>
      <c r="H9" s="487">
        <v>85.082</v>
      </c>
      <c r="I9" s="487">
        <v>320.062</v>
      </c>
      <c r="J9" s="487">
        <v>802.768</v>
      </c>
      <c r="K9" s="487">
        <v>837.091</v>
      </c>
      <c r="L9" s="487">
        <v>846.627</v>
      </c>
      <c r="M9" s="487">
        <v>914.017</v>
      </c>
      <c r="N9" s="487">
        <v>113.947</v>
      </c>
      <c r="O9" s="487">
        <v>79.638</v>
      </c>
      <c r="P9" s="487">
        <v>91.5</v>
      </c>
      <c r="Q9" s="487">
        <v>5.532</v>
      </c>
      <c r="R9" s="487">
        <v>169.315</v>
      </c>
      <c r="S9" s="487">
        <v>8.371</v>
      </c>
      <c r="T9" s="487">
        <v>443.99</v>
      </c>
      <c r="U9" s="487">
        <v>142.877</v>
      </c>
      <c r="V9" s="487">
        <v>171.079</v>
      </c>
      <c r="W9" s="487">
        <v>66.934</v>
      </c>
      <c r="X9" s="487">
        <v>119.021</v>
      </c>
      <c r="Y9" s="487">
        <v>36.666</v>
      </c>
      <c r="Z9" s="487">
        <v>274.308</v>
      </c>
      <c r="AA9" s="487">
        <v>142.788</v>
      </c>
      <c r="AB9" s="487">
        <v>158.966</v>
      </c>
      <c r="AC9" s="487">
        <v>1811.421</v>
      </c>
      <c r="AD9" s="484" t="s">
        <v>344</v>
      </c>
    </row>
    <row r="10" spans="2:30" ht="15" customHeight="1">
      <c r="B10" s="478" t="s">
        <v>345</v>
      </c>
      <c r="C10" s="488">
        <v>467.11</v>
      </c>
      <c r="D10" s="488">
        <v>144.459</v>
      </c>
      <c r="E10" s="488">
        <v>274.824</v>
      </c>
      <c r="F10" s="486">
        <v>2004.053</v>
      </c>
      <c r="G10" s="488">
        <v>2159.451</v>
      </c>
      <c r="H10" s="488">
        <v>146.837</v>
      </c>
      <c r="I10" s="488">
        <v>250.629</v>
      </c>
      <c r="J10" s="488">
        <v>657.263</v>
      </c>
      <c r="K10" s="488">
        <v>2113.411</v>
      </c>
      <c r="L10" s="488">
        <v>1182.315</v>
      </c>
      <c r="M10" s="488">
        <v>873.151</v>
      </c>
      <c r="N10" s="488">
        <v>74.671</v>
      </c>
      <c r="O10" s="488">
        <v>176.925</v>
      </c>
      <c r="P10" s="488">
        <v>221.446</v>
      </c>
      <c r="Q10" s="488">
        <v>76.323</v>
      </c>
      <c r="R10" s="488">
        <v>171.893</v>
      </c>
      <c r="S10" s="488">
        <v>35.576</v>
      </c>
      <c r="T10" s="488">
        <v>994.854</v>
      </c>
      <c r="U10" s="488">
        <v>399.127</v>
      </c>
      <c r="V10" s="488">
        <v>395.119</v>
      </c>
      <c r="W10" s="488">
        <v>213.396</v>
      </c>
      <c r="X10" s="488">
        <v>35.975</v>
      </c>
      <c r="Y10" s="488">
        <v>19.969</v>
      </c>
      <c r="Z10" s="488">
        <v>0.212</v>
      </c>
      <c r="AA10" s="488">
        <v>762.429</v>
      </c>
      <c r="AB10" s="488">
        <v>1746.509</v>
      </c>
      <c r="AC10" s="488">
        <v>2404.537</v>
      </c>
      <c r="AD10" s="484" t="s">
        <v>345</v>
      </c>
    </row>
    <row r="11" spans="2:30" ht="15" customHeight="1">
      <c r="B11" s="478" t="s">
        <v>346</v>
      </c>
      <c r="C11" s="487">
        <v>1357.386</v>
      </c>
      <c r="D11" s="487">
        <v>1252.018</v>
      </c>
      <c r="E11" s="487">
        <v>1081.444</v>
      </c>
      <c r="F11" s="487">
        <v>2145.295</v>
      </c>
      <c r="G11" s="486">
        <v>25183.134</v>
      </c>
      <c r="H11" s="487">
        <v>184.895</v>
      </c>
      <c r="I11" s="487">
        <v>1548.323</v>
      </c>
      <c r="J11" s="487">
        <v>4756.76</v>
      </c>
      <c r="K11" s="487">
        <v>21701.849</v>
      </c>
      <c r="L11" s="487">
        <v>6994.793</v>
      </c>
      <c r="M11" s="487">
        <v>10504.574</v>
      </c>
      <c r="N11" s="487">
        <v>334.125</v>
      </c>
      <c r="O11" s="487">
        <v>554.163</v>
      </c>
      <c r="P11" s="487">
        <v>464.387</v>
      </c>
      <c r="Q11" s="487">
        <v>207.086</v>
      </c>
      <c r="R11" s="487">
        <v>1474.85</v>
      </c>
      <c r="S11" s="487">
        <v>479.045</v>
      </c>
      <c r="T11" s="487">
        <v>2672.411</v>
      </c>
      <c r="U11" s="487">
        <v>5820.565</v>
      </c>
      <c r="V11" s="487">
        <v>2801.842</v>
      </c>
      <c r="W11" s="487">
        <v>2503.411</v>
      </c>
      <c r="X11" s="487">
        <v>1108.122</v>
      </c>
      <c r="Y11" s="487">
        <v>225.406</v>
      </c>
      <c r="Z11" s="487">
        <v>147.408</v>
      </c>
      <c r="AA11" s="487">
        <v>1481.331</v>
      </c>
      <c r="AB11" s="487">
        <v>2591.05</v>
      </c>
      <c r="AC11" s="487">
        <v>11025.572</v>
      </c>
      <c r="AD11" s="484" t="s">
        <v>346</v>
      </c>
    </row>
    <row r="12" spans="2:30" ht="15" customHeight="1">
      <c r="B12" s="478" t="s">
        <v>347</v>
      </c>
      <c r="C12" s="488">
        <v>30.296</v>
      </c>
      <c r="D12" s="488">
        <v>14.538</v>
      </c>
      <c r="E12" s="488">
        <v>85.028</v>
      </c>
      <c r="F12" s="488">
        <v>146.67</v>
      </c>
      <c r="G12" s="488">
        <v>185.892</v>
      </c>
      <c r="H12" s="486">
        <v>21.043</v>
      </c>
      <c r="I12" s="488">
        <v>14.061</v>
      </c>
      <c r="J12" s="488">
        <v>40.677</v>
      </c>
      <c r="K12" s="488">
        <v>67.037</v>
      </c>
      <c r="L12" s="488">
        <v>16.673</v>
      </c>
      <c r="M12" s="488">
        <v>45.084</v>
      </c>
      <c r="N12" s="488">
        <v>0.707</v>
      </c>
      <c r="O12" s="488">
        <v>77.658</v>
      </c>
      <c r="P12" s="488">
        <v>83.229</v>
      </c>
      <c r="Q12" s="488"/>
      <c r="R12" s="488"/>
      <c r="S12" s="488">
        <v>0.262</v>
      </c>
      <c r="T12" s="488">
        <v>86.45</v>
      </c>
      <c r="U12" s="488">
        <v>29.705</v>
      </c>
      <c r="V12" s="488">
        <v>14.267</v>
      </c>
      <c r="W12" s="488">
        <v>10.251</v>
      </c>
      <c r="X12" s="488"/>
      <c r="Y12" s="488">
        <v>0.006</v>
      </c>
      <c r="Z12" s="488">
        <v>0.515</v>
      </c>
      <c r="AA12" s="488">
        <v>174.03</v>
      </c>
      <c r="AB12" s="488">
        <v>163.596</v>
      </c>
      <c r="AC12" s="488">
        <v>158.093</v>
      </c>
      <c r="AD12" s="484" t="s">
        <v>347</v>
      </c>
    </row>
    <row r="13" spans="2:30" ht="15" customHeight="1">
      <c r="B13" s="478" t="s">
        <v>348</v>
      </c>
      <c r="C13" s="487">
        <v>399.394</v>
      </c>
      <c r="D13" s="487">
        <v>104.413</v>
      </c>
      <c r="E13" s="487">
        <v>323.335</v>
      </c>
      <c r="F13" s="487">
        <v>250.541</v>
      </c>
      <c r="G13" s="487">
        <v>1558.878</v>
      </c>
      <c r="H13" s="487">
        <v>13.871</v>
      </c>
      <c r="I13" s="486">
        <v>845.324</v>
      </c>
      <c r="J13" s="487">
        <v>154.71</v>
      </c>
      <c r="K13" s="487">
        <v>3544.099</v>
      </c>
      <c r="L13" s="487">
        <v>2027.222</v>
      </c>
      <c r="M13" s="487">
        <v>1158.531</v>
      </c>
      <c r="N13" s="487">
        <v>40.256</v>
      </c>
      <c r="O13" s="487">
        <v>216.494</v>
      </c>
      <c r="P13" s="487">
        <v>237.555</v>
      </c>
      <c r="Q13" s="487">
        <v>17.692</v>
      </c>
      <c r="R13" s="487">
        <v>276.728</v>
      </c>
      <c r="S13" s="487">
        <v>61.046</v>
      </c>
      <c r="T13" s="487">
        <v>773.94</v>
      </c>
      <c r="U13" s="487">
        <v>188.293</v>
      </c>
      <c r="V13" s="487">
        <v>1227.929</v>
      </c>
      <c r="W13" s="487">
        <v>633.018</v>
      </c>
      <c r="X13" s="487">
        <v>47.674</v>
      </c>
      <c r="Y13" s="487">
        <v>3.207</v>
      </c>
      <c r="Z13" s="487">
        <v>208.985</v>
      </c>
      <c r="AA13" s="487">
        <v>82.515</v>
      </c>
      <c r="AB13" s="487">
        <v>165.185</v>
      </c>
      <c r="AC13" s="487">
        <v>12195.248</v>
      </c>
      <c r="AD13" s="484" t="s">
        <v>348</v>
      </c>
    </row>
    <row r="14" spans="2:30" ht="15" customHeight="1">
      <c r="B14" s="478" t="s">
        <v>349</v>
      </c>
      <c r="C14" s="488">
        <v>757.342</v>
      </c>
      <c r="D14" s="488">
        <v>117.447</v>
      </c>
      <c r="E14" s="488">
        <v>815.438</v>
      </c>
      <c r="F14" s="488">
        <v>654.051</v>
      </c>
      <c r="G14" s="488">
        <v>4834.062</v>
      </c>
      <c r="H14" s="488">
        <v>40.732</v>
      </c>
      <c r="I14" s="488">
        <v>155.907</v>
      </c>
      <c r="J14" s="486">
        <v>6564.226</v>
      </c>
      <c r="K14" s="488">
        <v>546.755</v>
      </c>
      <c r="L14" s="488">
        <v>1659.433</v>
      </c>
      <c r="M14" s="488">
        <v>2159.038</v>
      </c>
      <c r="N14" s="488">
        <v>1215.441</v>
      </c>
      <c r="O14" s="488">
        <v>52.684</v>
      </c>
      <c r="P14" s="488">
        <v>62.695</v>
      </c>
      <c r="Q14" s="488">
        <v>55.958</v>
      </c>
      <c r="R14" s="488">
        <v>283.167</v>
      </c>
      <c r="S14" s="488">
        <v>25.638</v>
      </c>
      <c r="T14" s="488">
        <v>1469.958</v>
      </c>
      <c r="U14" s="488">
        <v>878.438</v>
      </c>
      <c r="V14" s="488">
        <v>566.259</v>
      </c>
      <c r="W14" s="488">
        <v>9.25</v>
      </c>
      <c r="X14" s="488">
        <v>298.709</v>
      </c>
      <c r="Y14" s="488">
        <v>101.288</v>
      </c>
      <c r="Z14" s="488">
        <v>159.231</v>
      </c>
      <c r="AA14" s="488">
        <v>353.573</v>
      </c>
      <c r="AB14" s="488">
        <v>710.952</v>
      </c>
      <c r="AC14" s="488">
        <v>5196.303</v>
      </c>
      <c r="AD14" s="484" t="s">
        <v>349</v>
      </c>
    </row>
    <row r="15" spans="2:30" ht="15" customHeight="1">
      <c r="B15" s="478" t="s">
        <v>350</v>
      </c>
      <c r="C15" s="487">
        <v>3588.086</v>
      </c>
      <c r="D15" s="487">
        <v>209.305</v>
      </c>
      <c r="E15" s="487">
        <v>868.058</v>
      </c>
      <c r="F15" s="487">
        <v>2029.996</v>
      </c>
      <c r="G15" s="487">
        <v>22038.362</v>
      </c>
      <c r="H15" s="487">
        <v>66.805</v>
      </c>
      <c r="I15" s="487">
        <v>3519.29</v>
      </c>
      <c r="J15" s="487">
        <v>549.177</v>
      </c>
      <c r="K15" s="486">
        <v>40791.918</v>
      </c>
      <c r="L15" s="487">
        <v>8435.036</v>
      </c>
      <c r="M15" s="487">
        <v>9909.908</v>
      </c>
      <c r="N15" s="487">
        <v>1.629</v>
      </c>
      <c r="O15" s="487">
        <v>63.603</v>
      </c>
      <c r="P15" s="487">
        <v>69.654</v>
      </c>
      <c r="Q15" s="487">
        <v>237.476</v>
      </c>
      <c r="R15" s="487">
        <v>320.323</v>
      </c>
      <c r="S15" s="487">
        <v>127.164</v>
      </c>
      <c r="T15" s="487">
        <v>4891.49</v>
      </c>
      <c r="U15" s="487">
        <v>1227.53</v>
      </c>
      <c r="V15" s="487">
        <v>649.175</v>
      </c>
      <c r="W15" s="487">
        <v>2822.809</v>
      </c>
      <c r="X15" s="487">
        <v>905.891</v>
      </c>
      <c r="Y15" s="487">
        <v>23.371</v>
      </c>
      <c r="Z15" s="487">
        <v>86.72</v>
      </c>
      <c r="AA15" s="487">
        <v>1002.004</v>
      </c>
      <c r="AB15" s="487">
        <v>2152.237</v>
      </c>
      <c r="AC15" s="487">
        <v>34773.097</v>
      </c>
      <c r="AD15" s="484" t="s">
        <v>350</v>
      </c>
    </row>
    <row r="16" spans="2:30" ht="15" customHeight="1">
      <c r="B16" s="478" t="s">
        <v>296</v>
      </c>
      <c r="C16" s="488">
        <v>1233.591</v>
      </c>
      <c r="D16" s="488">
        <v>212.196</v>
      </c>
      <c r="E16" s="488">
        <v>845.744</v>
      </c>
      <c r="F16" s="488">
        <v>1109.038</v>
      </c>
      <c r="G16" s="488">
        <v>7108.454</v>
      </c>
      <c r="H16" s="488">
        <v>16.768</v>
      </c>
      <c r="I16" s="488">
        <v>1981.041</v>
      </c>
      <c r="J16" s="488">
        <v>1554.871</v>
      </c>
      <c r="K16" s="488">
        <v>8401.704</v>
      </c>
      <c r="L16" s="486">
        <v>26933.866</v>
      </c>
      <c r="M16" s="488">
        <v>8020.45</v>
      </c>
      <c r="N16" s="488">
        <v>113.565</v>
      </c>
      <c r="O16" s="488">
        <v>81.442</v>
      </c>
      <c r="P16" s="488">
        <v>58.554</v>
      </c>
      <c r="Q16" s="488">
        <v>119.13</v>
      </c>
      <c r="R16" s="488">
        <v>459.78</v>
      </c>
      <c r="S16" s="488">
        <v>154.436</v>
      </c>
      <c r="T16" s="488">
        <v>2429.444</v>
      </c>
      <c r="U16" s="488">
        <v>1015.113</v>
      </c>
      <c r="V16" s="488">
        <v>785.119</v>
      </c>
      <c r="W16" s="488">
        <v>2360.477</v>
      </c>
      <c r="X16" s="488">
        <v>490.81</v>
      </c>
      <c r="Y16" s="488">
        <v>142.2</v>
      </c>
      <c r="Z16" s="488">
        <v>114.514</v>
      </c>
      <c r="AA16" s="488">
        <v>516.542</v>
      </c>
      <c r="AB16" s="488">
        <v>1156.225</v>
      </c>
      <c r="AC16" s="488">
        <v>11618.77</v>
      </c>
      <c r="AD16" s="484" t="s">
        <v>296</v>
      </c>
    </row>
    <row r="17" spans="2:30" ht="15" customHeight="1">
      <c r="B17" s="478" t="s">
        <v>351</v>
      </c>
      <c r="C17" s="487">
        <v>2306.06</v>
      </c>
      <c r="D17" s="487">
        <v>293.571</v>
      </c>
      <c r="E17" s="487">
        <v>915.962</v>
      </c>
      <c r="F17" s="487">
        <v>877.354</v>
      </c>
      <c r="G17" s="487">
        <v>10359.444</v>
      </c>
      <c r="H17" s="487">
        <v>44.907</v>
      </c>
      <c r="I17" s="487">
        <v>1154.668</v>
      </c>
      <c r="J17" s="487">
        <v>2188.332</v>
      </c>
      <c r="K17" s="487">
        <v>9852.61</v>
      </c>
      <c r="L17" s="487">
        <v>8257.3</v>
      </c>
      <c r="M17" s="486">
        <v>28337.945</v>
      </c>
      <c r="N17" s="487">
        <v>84.138</v>
      </c>
      <c r="O17" s="487">
        <v>171.269</v>
      </c>
      <c r="P17" s="487">
        <v>107.458</v>
      </c>
      <c r="Q17" s="487">
        <v>103.439</v>
      </c>
      <c r="R17" s="487">
        <v>477.668</v>
      </c>
      <c r="S17" s="487">
        <v>516.052</v>
      </c>
      <c r="T17" s="487">
        <v>2744.977</v>
      </c>
      <c r="U17" s="487">
        <v>1075.56</v>
      </c>
      <c r="V17" s="487">
        <v>788.655</v>
      </c>
      <c r="W17" s="487">
        <v>1067.371</v>
      </c>
      <c r="X17" s="487">
        <v>1657.226</v>
      </c>
      <c r="Y17" s="487">
        <v>2.576</v>
      </c>
      <c r="Z17" s="487">
        <v>192.77</v>
      </c>
      <c r="AA17" s="487">
        <v>532.056</v>
      </c>
      <c r="AB17" s="487">
        <v>739.35</v>
      </c>
      <c r="AC17" s="487">
        <v>10693.857</v>
      </c>
      <c r="AD17" s="484" t="s">
        <v>351</v>
      </c>
    </row>
    <row r="18" spans="2:30" ht="15" customHeight="1">
      <c r="B18" s="478" t="s">
        <v>352</v>
      </c>
      <c r="C18" s="488">
        <v>41.479</v>
      </c>
      <c r="D18" s="488">
        <v>81.868</v>
      </c>
      <c r="E18" s="488">
        <v>118.03</v>
      </c>
      <c r="F18" s="488">
        <v>73.988</v>
      </c>
      <c r="G18" s="488">
        <v>336.2</v>
      </c>
      <c r="H18" s="488">
        <v>1.06</v>
      </c>
      <c r="I18" s="488">
        <v>38.853</v>
      </c>
      <c r="J18" s="488">
        <v>1215.658</v>
      </c>
      <c r="K18" s="488">
        <v>1.62</v>
      </c>
      <c r="L18" s="488">
        <v>124.35</v>
      </c>
      <c r="M18" s="488">
        <v>83.969</v>
      </c>
      <c r="N18" s="486">
        <v>0.152</v>
      </c>
      <c r="O18" s="488">
        <v>2.77</v>
      </c>
      <c r="P18" s="488">
        <v>4.607</v>
      </c>
      <c r="Q18" s="488">
        <v>8.599</v>
      </c>
      <c r="R18" s="488">
        <v>57.804</v>
      </c>
      <c r="S18" s="488">
        <v>26.731</v>
      </c>
      <c r="T18" s="488">
        <v>104.185</v>
      </c>
      <c r="U18" s="488">
        <v>172.56</v>
      </c>
      <c r="V18" s="488">
        <v>62.792</v>
      </c>
      <c r="W18" s="488">
        <v>0.133</v>
      </c>
      <c r="X18" s="488">
        <v>101.607</v>
      </c>
      <c r="Y18" s="488">
        <v>1.148</v>
      </c>
      <c r="Z18" s="488">
        <v>6.446</v>
      </c>
      <c r="AA18" s="488">
        <v>63.146</v>
      </c>
      <c r="AB18" s="488">
        <v>239.153</v>
      </c>
      <c r="AC18" s="488">
        <v>2959.659</v>
      </c>
      <c r="AD18" s="484" t="s">
        <v>352</v>
      </c>
    </row>
    <row r="19" spans="2:30" ht="15" customHeight="1">
      <c r="B19" s="478" t="s">
        <v>353</v>
      </c>
      <c r="C19" s="487">
        <v>70.792</v>
      </c>
      <c r="D19" s="487">
        <v>10.629</v>
      </c>
      <c r="E19" s="487">
        <v>79.686</v>
      </c>
      <c r="F19" s="487">
        <v>179.514</v>
      </c>
      <c r="G19" s="487">
        <v>558.058</v>
      </c>
      <c r="H19" s="487">
        <v>78.104</v>
      </c>
      <c r="I19" s="487">
        <v>217.165</v>
      </c>
      <c r="J19" s="487">
        <v>52.36</v>
      </c>
      <c r="K19" s="487">
        <v>60.61</v>
      </c>
      <c r="L19" s="487">
        <v>81.536</v>
      </c>
      <c r="M19" s="487">
        <v>169.624</v>
      </c>
      <c r="N19" s="487">
        <v>2.78</v>
      </c>
      <c r="O19" s="486">
        <v>30.941</v>
      </c>
      <c r="P19" s="487">
        <v>86.534</v>
      </c>
      <c r="Q19" s="487">
        <v>0.119</v>
      </c>
      <c r="R19" s="487">
        <v>0.01</v>
      </c>
      <c r="S19" s="487">
        <v>0.174</v>
      </c>
      <c r="T19" s="487">
        <v>103.137</v>
      </c>
      <c r="U19" s="487">
        <v>63.012</v>
      </c>
      <c r="V19" s="487">
        <v>33.401</v>
      </c>
      <c r="W19" s="487">
        <v>0.491</v>
      </c>
      <c r="X19" s="487">
        <v>0.28</v>
      </c>
      <c r="Y19" s="487">
        <v>0.123</v>
      </c>
      <c r="Z19" s="487">
        <v>0.053</v>
      </c>
      <c r="AA19" s="487">
        <v>239.961</v>
      </c>
      <c r="AB19" s="487">
        <v>217.312</v>
      </c>
      <c r="AC19" s="487">
        <v>464.36</v>
      </c>
      <c r="AD19" s="484" t="s">
        <v>353</v>
      </c>
    </row>
    <row r="20" spans="2:30" ht="15" customHeight="1">
      <c r="B20" s="478" t="s">
        <v>354</v>
      </c>
      <c r="C20" s="488">
        <v>59.437</v>
      </c>
      <c r="D20" s="488">
        <v>7.947</v>
      </c>
      <c r="E20" s="488">
        <v>91.877</v>
      </c>
      <c r="F20" s="488">
        <v>220.435</v>
      </c>
      <c r="G20" s="488">
        <v>258.844</v>
      </c>
      <c r="H20" s="488">
        <v>83.075</v>
      </c>
      <c r="I20" s="488">
        <v>235.231</v>
      </c>
      <c r="J20" s="488">
        <v>62.109</v>
      </c>
      <c r="K20" s="488">
        <v>71.532</v>
      </c>
      <c r="L20" s="488">
        <v>60.467</v>
      </c>
      <c r="M20" s="488">
        <v>107.166</v>
      </c>
      <c r="N20" s="488">
        <v>4.531</v>
      </c>
      <c r="O20" s="488">
        <v>85.865</v>
      </c>
      <c r="P20" s="486">
        <v>0.211</v>
      </c>
      <c r="Q20" s="488">
        <v>0.002</v>
      </c>
      <c r="R20" s="488">
        <v>0.972</v>
      </c>
      <c r="S20" s="488">
        <v>5.739</v>
      </c>
      <c r="T20" s="488">
        <v>94.161</v>
      </c>
      <c r="U20" s="488">
        <v>38.53</v>
      </c>
      <c r="V20" s="488">
        <v>46.14</v>
      </c>
      <c r="W20" s="488">
        <v>1.198</v>
      </c>
      <c r="X20" s="488">
        <v>0.158</v>
      </c>
      <c r="Y20" s="488"/>
      <c r="Z20" s="488">
        <v>0.107</v>
      </c>
      <c r="AA20" s="488">
        <v>104.439</v>
      </c>
      <c r="AB20" s="488">
        <v>47.633</v>
      </c>
      <c r="AC20" s="488">
        <v>356.934</v>
      </c>
      <c r="AD20" s="484" t="s">
        <v>354</v>
      </c>
    </row>
    <row r="21" spans="2:30" ht="15" customHeight="1">
      <c r="B21" s="478" t="s">
        <v>367</v>
      </c>
      <c r="C21" s="487">
        <v>2.233</v>
      </c>
      <c r="D21" s="487">
        <v>11.824</v>
      </c>
      <c r="E21" s="487">
        <v>5.717</v>
      </c>
      <c r="F21" s="487">
        <v>76.247</v>
      </c>
      <c r="G21" s="487">
        <v>236.546</v>
      </c>
      <c r="H21" s="487">
        <v>0.001</v>
      </c>
      <c r="I21" s="487">
        <v>17.715</v>
      </c>
      <c r="J21" s="487">
        <v>57</v>
      </c>
      <c r="K21" s="487">
        <v>234.799</v>
      </c>
      <c r="L21" s="487">
        <v>122.024</v>
      </c>
      <c r="M21" s="487">
        <v>103.744</v>
      </c>
      <c r="N21" s="487">
        <v>8.623</v>
      </c>
      <c r="O21" s="487">
        <v>0.109</v>
      </c>
      <c r="P21" s="487">
        <v>0</v>
      </c>
      <c r="Q21" s="486">
        <v>0.295</v>
      </c>
      <c r="R21" s="487">
        <v>0.001</v>
      </c>
      <c r="S21" s="487">
        <v>4.611</v>
      </c>
      <c r="T21" s="487">
        <v>74.448</v>
      </c>
      <c r="U21" s="487">
        <v>64.258</v>
      </c>
      <c r="V21" s="487">
        <v>0.04</v>
      </c>
      <c r="W21" s="487">
        <v>131.379</v>
      </c>
      <c r="X21" s="487">
        <v>1.559</v>
      </c>
      <c r="Y21" s="487">
        <v>0.214</v>
      </c>
      <c r="Z21" s="487">
        <v>0.003</v>
      </c>
      <c r="AA21" s="487">
        <v>0.006</v>
      </c>
      <c r="AB21" s="487">
        <v>3.096</v>
      </c>
      <c r="AC21" s="487">
        <v>227.249</v>
      </c>
      <c r="AD21" s="484" t="s">
        <v>367</v>
      </c>
    </row>
    <row r="22" spans="2:30" ht="15" customHeight="1">
      <c r="B22" s="478" t="s">
        <v>356</v>
      </c>
      <c r="C22" s="488">
        <v>269.012</v>
      </c>
      <c r="D22" s="488">
        <v>128.151</v>
      </c>
      <c r="E22" s="488">
        <v>157.769</v>
      </c>
      <c r="F22" s="488">
        <v>170.836</v>
      </c>
      <c r="G22" s="488">
        <v>1428.293</v>
      </c>
      <c r="H22" s="488">
        <v>0</v>
      </c>
      <c r="I22" s="488">
        <v>258.76</v>
      </c>
      <c r="J22" s="488">
        <v>275.505</v>
      </c>
      <c r="K22" s="488">
        <v>306.904</v>
      </c>
      <c r="L22" s="488">
        <v>448.485</v>
      </c>
      <c r="M22" s="488">
        <v>473.938</v>
      </c>
      <c r="N22" s="488">
        <v>57.742</v>
      </c>
      <c r="O22" s="488">
        <v>0</v>
      </c>
      <c r="P22" s="488">
        <v>0.967</v>
      </c>
      <c r="Q22" s="488">
        <v>0.042</v>
      </c>
      <c r="R22" s="486">
        <v>0</v>
      </c>
      <c r="S22" s="488">
        <v>18.82</v>
      </c>
      <c r="T22" s="488">
        <v>357.063</v>
      </c>
      <c r="U22" s="488">
        <v>71.894</v>
      </c>
      <c r="V22" s="488">
        <v>120.529</v>
      </c>
      <c r="W22" s="488">
        <v>55.253</v>
      </c>
      <c r="X22" s="488">
        <v>265.692</v>
      </c>
      <c r="Y22" s="488">
        <v>21.355</v>
      </c>
      <c r="Z22" s="488">
        <v>0.337</v>
      </c>
      <c r="AA22" s="488">
        <v>179.242</v>
      </c>
      <c r="AB22" s="488">
        <v>272.774</v>
      </c>
      <c r="AC22" s="488">
        <v>1053.111</v>
      </c>
      <c r="AD22" s="484" t="s">
        <v>356</v>
      </c>
    </row>
    <row r="23" spans="2:30" ht="15" customHeight="1">
      <c r="B23" s="478" t="s">
        <v>357</v>
      </c>
      <c r="C23" s="487">
        <v>82.397</v>
      </c>
      <c r="D23" s="487">
        <v>15.845</v>
      </c>
      <c r="E23" s="487">
        <v>8.361</v>
      </c>
      <c r="F23" s="487">
        <v>38.18</v>
      </c>
      <c r="G23" s="487">
        <v>477.134</v>
      </c>
      <c r="H23" s="487">
        <v>0.227</v>
      </c>
      <c r="I23" s="487">
        <v>60.524</v>
      </c>
      <c r="J23" s="487">
        <v>25.29</v>
      </c>
      <c r="K23" s="487">
        <v>126.386</v>
      </c>
      <c r="L23" s="487">
        <v>154.002</v>
      </c>
      <c r="M23" s="487">
        <v>485.676</v>
      </c>
      <c r="N23" s="487">
        <v>26.695</v>
      </c>
      <c r="O23" s="487">
        <v>0.174</v>
      </c>
      <c r="P23" s="487">
        <v>5.744</v>
      </c>
      <c r="Q23" s="487">
        <v>4.237</v>
      </c>
      <c r="R23" s="487">
        <v>18.798</v>
      </c>
      <c r="S23" s="486">
        <v>0</v>
      </c>
      <c r="T23" s="487">
        <v>76.593</v>
      </c>
      <c r="U23" s="487">
        <v>73.633</v>
      </c>
      <c r="V23" s="487">
        <v>6.053</v>
      </c>
      <c r="W23" s="487">
        <v>4.641</v>
      </c>
      <c r="X23" s="487">
        <v>8.145</v>
      </c>
      <c r="Y23" s="487">
        <v>3.811</v>
      </c>
      <c r="Z23" s="487">
        <v>0</v>
      </c>
      <c r="AA23" s="487">
        <v>17.19</v>
      </c>
      <c r="AB23" s="487">
        <v>57.638</v>
      </c>
      <c r="AC23" s="487">
        <v>1071.346</v>
      </c>
      <c r="AD23" s="484" t="s">
        <v>357</v>
      </c>
    </row>
    <row r="24" spans="2:30" ht="15" customHeight="1">
      <c r="B24" s="478" t="s">
        <v>368</v>
      </c>
      <c r="C24" s="488">
        <v>206.376</v>
      </c>
      <c r="D24" s="488">
        <v>146.414</v>
      </c>
      <c r="E24" s="488">
        <v>446.929</v>
      </c>
      <c r="F24" s="488">
        <v>993.655</v>
      </c>
      <c r="G24" s="488">
        <v>2683.294</v>
      </c>
      <c r="H24" s="488">
        <v>86.092</v>
      </c>
      <c r="I24" s="488">
        <v>778.2</v>
      </c>
      <c r="J24" s="488">
        <v>1480.41</v>
      </c>
      <c r="K24" s="488">
        <v>4893.192</v>
      </c>
      <c r="L24" s="488">
        <v>2597.919</v>
      </c>
      <c r="M24" s="488">
        <v>2746.236</v>
      </c>
      <c r="N24" s="488">
        <v>103.84</v>
      </c>
      <c r="O24" s="488">
        <v>103.729</v>
      </c>
      <c r="P24" s="488">
        <v>93</v>
      </c>
      <c r="Q24" s="488">
        <v>74.926</v>
      </c>
      <c r="R24" s="488">
        <v>358.723</v>
      </c>
      <c r="S24" s="488">
        <v>76.162</v>
      </c>
      <c r="T24" s="486">
        <v>43.642</v>
      </c>
      <c r="U24" s="488">
        <v>603.788</v>
      </c>
      <c r="V24" s="488">
        <v>379.315</v>
      </c>
      <c r="W24" s="488">
        <v>1028.523</v>
      </c>
      <c r="X24" s="488">
        <v>302.019</v>
      </c>
      <c r="Y24" s="488">
        <v>29.254</v>
      </c>
      <c r="Z24" s="488">
        <v>0.433</v>
      </c>
      <c r="AA24" s="488">
        <v>427.678</v>
      </c>
      <c r="AB24" s="488">
        <v>1005.122</v>
      </c>
      <c r="AC24" s="488">
        <v>7678.689</v>
      </c>
      <c r="AD24" s="484" t="s">
        <v>368</v>
      </c>
    </row>
    <row r="25" spans="2:30" ht="15" customHeight="1">
      <c r="B25" s="478" t="s">
        <v>295</v>
      </c>
      <c r="C25" s="487">
        <v>468.767</v>
      </c>
      <c r="D25" s="487">
        <v>395.351</v>
      </c>
      <c r="E25" s="487">
        <v>141.253</v>
      </c>
      <c r="F25" s="487">
        <v>396.475</v>
      </c>
      <c r="G25" s="487">
        <v>5824.919</v>
      </c>
      <c r="H25" s="487">
        <v>29.847</v>
      </c>
      <c r="I25" s="487">
        <v>186.519</v>
      </c>
      <c r="J25" s="487">
        <v>872.377</v>
      </c>
      <c r="K25" s="487">
        <v>1205.662</v>
      </c>
      <c r="L25" s="487">
        <v>1011.03</v>
      </c>
      <c r="M25" s="487">
        <v>1072.033</v>
      </c>
      <c r="N25" s="487">
        <v>170.607</v>
      </c>
      <c r="O25" s="487">
        <v>62.509</v>
      </c>
      <c r="P25" s="487">
        <v>38.697</v>
      </c>
      <c r="Q25" s="487">
        <v>60.135</v>
      </c>
      <c r="R25" s="487">
        <v>72.29</v>
      </c>
      <c r="S25" s="487">
        <v>60.582</v>
      </c>
      <c r="T25" s="487">
        <v>600.541</v>
      </c>
      <c r="U25" s="486">
        <v>701.922</v>
      </c>
      <c r="V25" s="487">
        <v>274.325</v>
      </c>
      <c r="W25" s="487">
        <v>93.713</v>
      </c>
      <c r="X25" s="487">
        <v>502.952</v>
      </c>
      <c r="Y25" s="487">
        <v>80.857</v>
      </c>
      <c r="Z25" s="487">
        <v>32.301</v>
      </c>
      <c r="AA25" s="487">
        <v>211.466</v>
      </c>
      <c r="AB25" s="487">
        <v>340.812</v>
      </c>
      <c r="AC25" s="487">
        <v>1808.845</v>
      </c>
      <c r="AD25" s="484" t="s">
        <v>295</v>
      </c>
    </row>
    <row r="26" spans="2:30" ht="15" customHeight="1">
      <c r="B26" s="478" t="s">
        <v>359</v>
      </c>
      <c r="C26" s="488">
        <v>351.054</v>
      </c>
      <c r="D26" s="488">
        <v>134.613</v>
      </c>
      <c r="E26" s="488">
        <v>171.289</v>
      </c>
      <c r="F26" s="488">
        <v>390.743</v>
      </c>
      <c r="G26" s="488">
        <v>2789.377</v>
      </c>
      <c r="H26" s="488">
        <v>14.217</v>
      </c>
      <c r="I26" s="488">
        <v>1040.88</v>
      </c>
      <c r="J26" s="488">
        <v>545.183</v>
      </c>
      <c r="K26" s="488">
        <v>653.314</v>
      </c>
      <c r="L26" s="488">
        <v>808.358</v>
      </c>
      <c r="M26" s="488">
        <v>800.505</v>
      </c>
      <c r="N26" s="488">
        <v>62.836</v>
      </c>
      <c r="O26" s="488">
        <v>33.246</v>
      </c>
      <c r="P26" s="488">
        <v>46.169</v>
      </c>
      <c r="Q26" s="488">
        <v>0.118</v>
      </c>
      <c r="R26" s="488">
        <v>121.176</v>
      </c>
      <c r="S26" s="488">
        <v>5.949</v>
      </c>
      <c r="T26" s="488">
        <v>378.034</v>
      </c>
      <c r="U26" s="488">
        <v>272.283</v>
      </c>
      <c r="V26" s="486">
        <v>957.275</v>
      </c>
      <c r="W26" s="488">
        <v>65.605</v>
      </c>
      <c r="X26" s="488">
        <v>60.263</v>
      </c>
      <c r="Y26" s="488">
        <v>12.877</v>
      </c>
      <c r="Z26" s="488">
        <v>1.245</v>
      </c>
      <c r="AA26" s="488">
        <v>195.364</v>
      </c>
      <c r="AB26" s="488">
        <v>542.679</v>
      </c>
      <c r="AC26" s="488">
        <v>4338.853</v>
      </c>
      <c r="AD26" s="484" t="s">
        <v>359</v>
      </c>
    </row>
    <row r="27" spans="2:30" ht="15" customHeight="1">
      <c r="B27" s="478" t="s">
        <v>360</v>
      </c>
      <c r="C27" s="487">
        <v>752.337</v>
      </c>
      <c r="D27" s="487">
        <v>10.114</v>
      </c>
      <c r="E27" s="487">
        <v>74.084</v>
      </c>
      <c r="F27" s="487">
        <v>209.825</v>
      </c>
      <c r="G27" s="487">
        <v>2539.189</v>
      </c>
      <c r="H27" s="487">
        <v>10.807</v>
      </c>
      <c r="I27" s="487">
        <v>641.796</v>
      </c>
      <c r="J27" s="487">
        <v>8.212</v>
      </c>
      <c r="K27" s="487">
        <v>2891.16</v>
      </c>
      <c r="L27" s="487">
        <v>2396.866</v>
      </c>
      <c r="M27" s="487">
        <v>1049.857</v>
      </c>
      <c r="N27" s="487">
        <v>0.15</v>
      </c>
      <c r="O27" s="487">
        <v>0.489</v>
      </c>
      <c r="P27" s="487">
        <v>1.251</v>
      </c>
      <c r="Q27" s="487">
        <v>150.068</v>
      </c>
      <c r="R27" s="487">
        <v>50.391</v>
      </c>
      <c r="S27" s="487">
        <v>4.777</v>
      </c>
      <c r="T27" s="487">
        <v>1056.853</v>
      </c>
      <c r="U27" s="487">
        <v>94.899</v>
      </c>
      <c r="V27" s="487">
        <v>72.333</v>
      </c>
      <c r="W27" s="486">
        <v>2876.649</v>
      </c>
      <c r="X27" s="487">
        <v>27.383</v>
      </c>
      <c r="Y27" s="487">
        <v>0.172</v>
      </c>
      <c r="Z27" s="487">
        <v>0.824</v>
      </c>
      <c r="AA27" s="487">
        <v>123.357</v>
      </c>
      <c r="AB27" s="487">
        <v>175.464</v>
      </c>
      <c r="AC27" s="487">
        <v>5473.055</v>
      </c>
      <c r="AD27" s="484" t="s">
        <v>360</v>
      </c>
    </row>
    <row r="28" spans="2:30" ht="15" customHeight="1">
      <c r="B28" s="478" t="s">
        <v>361</v>
      </c>
      <c r="C28" s="488">
        <v>174.418</v>
      </c>
      <c r="D28" s="488">
        <v>34.453</v>
      </c>
      <c r="E28" s="488">
        <v>119.129</v>
      </c>
      <c r="F28" s="488">
        <v>34.671</v>
      </c>
      <c r="G28" s="488">
        <v>1024.907</v>
      </c>
      <c r="H28" s="488">
        <v>0.019</v>
      </c>
      <c r="I28" s="488">
        <v>47.436</v>
      </c>
      <c r="J28" s="488">
        <v>292.849</v>
      </c>
      <c r="K28" s="488">
        <v>865.167</v>
      </c>
      <c r="L28" s="488">
        <v>446.553</v>
      </c>
      <c r="M28" s="488">
        <v>1531.188</v>
      </c>
      <c r="N28" s="488">
        <v>102.919</v>
      </c>
      <c r="O28" s="488">
        <v>0.169</v>
      </c>
      <c r="P28" s="488">
        <v>0.003</v>
      </c>
      <c r="Q28" s="488">
        <v>0.039</v>
      </c>
      <c r="R28" s="488">
        <v>204.402</v>
      </c>
      <c r="S28" s="488">
        <v>6.225</v>
      </c>
      <c r="T28" s="488">
        <v>299.224</v>
      </c>
      <c r="U28" s="488">
        <v>448.849</v>
      </c>
      <c r="V28" s="488">
        <v>65.812</v>
      </c>
      <c r="W28" s="488">
        <v>25.026</v>
      </c>
      <c r="X28" s="486">
        <v>670.508</v>
      </c>
      <c r="Y28" s="488">
        <v>7.478</v>
      </c>
      <c r="Z28" s="488">
        <v>0.18</v>
      </c>
      <c r="AA28" s="488">
        <v>27.387</v>
      </c>
      <c r="AB28" s="488">
        <v>0.105</v>
      </c>
      <c r="AC28" s="488">
        <v>477.835</v>
      </c>
      <c r="AD28" s="484" t="s">
        <v>361</v>
      </c>
    </row>
    <row r="29" spans="2:30" ht="15" customHeight="1">
      <c r="B29" s="478" t="s">
        <v>362</v>
      </c>
      <c r="C29" s="487">
        <v>100.839</v>
      </c>
      <c r="D29" s="487">
        <v>3.862</v>
      </c>
      <c r="E29" s="487">
        <v>36.497</v>
      </c>
      <c r="F29" s="487">
        <v>19.655</v>
      </c>
      <c r="G29" s="487">
        <v>226.356</v>
      </c>
      <c r="H29" s="487">
        <v>0.088</v>
      </c>
      <c r="I29" s="487">
        <v>3.204</v>
      </c>
      <c r="J29" s="487">
        <v>101.935</v>
      </c>
      <c r="K29" s="487">
        <v>22.407</v>
      </c>
      <c r="L29" s="487">
        <v>142.779</v>
      </c>
      <c r="M29" s="487">
        <v>2.126</v>
      </c>
      <c r="N29" s="487">
        <v>1.078</v>
      </c>
      <c r="O29" s="487">
        <v>0.096</v>
      </c>
      <c r="P29" s="487">
        <v>0</v>
      </c>
      <c r="Q29" s="487">
        <v>0.214</v>
      </c>
      <c r="R29" s="487">
        <v>20.397</v>
      </c>
      <c r="S29" s="487">
        <v>3.666</v>
      </c>
      <c r="T29" s="487">
        <v>29.075</v>
      </c>
      <c r="U29" s="487">
        <v>82.057</v>
      </c>
      <c r="V29" s="487">
        <v>12.873</v>
      </c>
      <c r="W29" s="487">
        <v>0.163</v>
      </c>
      <c r="X29" s="487">
        <v>6.382</v>
      </c>
      <c r="Y29" s="486">
        <v>0</v>
      </c>
      <c r="Z29" s="487">
        <v>0.083</v>
      </c>
      <c r="AA29" s="487">
        <v>27.386</v>
      </c>
      <c r="AB29" s="487">
        <v>8.274</v>
      </c>
      <c r="AC29" s="487">
        <v>158.139</v>
      </c>
      <c r="AD29" s="484" t="s">
        <v>362</v>
      </c>
    </row>
    <row r="30" spans="2:30" ht="15" customHeight="1">
      <c r="B30" s="478" t="s">
        <v>363</v>
      </c>
      <c r="C30" s="488">
        <v>0.079</v>
      </c>
      <c r="D30" s="488">
        <v>71.688</v>
      </c>
      <c r="E30" s="488">
        <v>261.745</v>
      </c>
      <c r="F30" s="488">
        <v>0.186</v>
      </c>
      <c r="G30" s="488">
        <v>146.274</v>
      </c>
      <c r="H30" s="488">
        <v>0.167</v>
      </c>
      <c r="I30" s="488">
        <v>206.175</v>
      </c>
      <c r="J30" s="488">
        <v>156.108</v>
      </c>
      <c r="K30" s="488">
        <v>86.209</v>
      </c>
      <c r="L30" s="488">
        <v>114.672</v>
      </c>
      <c r="M30" s="488">
        <v>193.252</v>
      </c>
      <c r="N30" s="488">
        <v>6.294</v>
      </c>
      <c r="O30" s="488">
        <v>0.041</v>
      </c>
      <c r="P30" s="488"/>
      <c r="Q30" s="488">
        <v>0.022</v>
      </c>
      <c r="R30" s="488">
        <v>0.11</v>
      </c>
      <c r="S30" s="488">
        <v>0.032</v>
      </c>
      <c r="T30" s="488">
        <v>0.684</v>
      </c>
      <c r="U30" s="488">
        <v>32.312</v>
      </c>
      <c r="V30" s="488">
        <v>1.095</v>
      </c>
      <c r="W30" s="488">
        <v>0.943</v>
      </c>
      <c r="X30" s="488">
        <v>0.237</v>
      </c>
      <c r="Y30" s="488">
        <v>0.051</v>
      </c>
      <c r="Z30" s="486">
        <v>192.663</v>
      </c>
      <c r="AA30" s="488">
        <v>0.355</v>
      </c>
      <c r="AB30" s="488">
        <v>64.277</v>
      </c>
      <c r="AC30" s="488">
        <v>674.742</v>
      </c>
      <c r="AD30" s="484" t="s">
        <v>363</v>
      </c>
    </row>
    <row r="31" spans="2:30" ht="15" customHeight="1">
      <c r="B31" s="478" t="s">
        <v>364</v>
      </c>
      <c r="C31" s="487">
        <v>212.014</v>
      </c>
      <c r="D31" s="487">
        <v>104.865</v>
      </c>
      <c r="E31" s="487">
        <v>137.227</v>
      </c>
      <c r="F31" s="487">
        <v>759.074</v>
      </c>
      <c r="G31" s="487">
        <v>1481.458</v>
      </c>
      <c r="H31" s="487">
        <v>179.007</v>
      </c>
      <c r="I31" s="487">
        <v>80.999</v>
      </c>
      <c r="J31" s="487">
        <v>346.925</v>
      </c>
      <c r="K31" s="487">
        <v>989.921</v>
      </c>
      <c r="L31" s="487">
        <v>516.477</v>
      </c>
      <c r="M31" s="487">
        <v>531.989</v>
      </c>
      <c r="N31" s="487">
        <v>60.861</v>
      </c>
      <c r="O31" s="487">
        <v>236.891</v>
      </c>
      <c r="P31" s="487">
        <v>103.997</v>
      </c>
      <c r="Q31" s="487">
        <v>0.12</v>
      </c>
      <c r="R31" s="487">
        <v>177.265</v>
      </c>
      <c r="S31" s="487">
        <v>14.855</v>
      </c>
      <c r="T31" s="487">
        <v>426.218</v>
      </c>
      <c r="U31" s="487">
        <v>210.653</v>
      </c>
      <c r="V31" s="487">
        <v>194.027</v>
      </c>
      <c r="W31" s="487">
        <v>121.21</v>
      </c>
      <c r="X31" s="487">
        <v>25.392</v>
      </c>
      <c r="Y31" s="487">
        <v>27.413</v>
      </c>
      <c r="Z31" s="487">
        <v>0.29</v>
      </c>
      <c r="AA31" s="486">
        <v>2729.056</v>
      </c>
      <c r="AB31" s="487">
        <v>1259.785</v>
      </c>
      <c r="AC31" s="487">
        <v>953.156</v>
      </c>
      <c r="AD31" s="484" t="s">
        <v>364</v>
      </c>
    </row>
    <row r="32" spans="2:30" ht="15" customHeight="1">
      <c r="B32" s="478" t="s">
        <v>365</v>
      </c>
      <c r="C32" s="488">
        <v>373.69</v>
      </c>
      <c r="D32" s="488">
        <v>117.381</v>
      </c>
      <c r="E32" s="488">
        <v>158.254</v>
      </c>
      <c r="F32" s="488">
        <v>1666.284</v>
      </c>
      <c r="G32" s="488">
        <v>2573.957</v>
      </c>
      <c r="H32" s="488">
        <v>169.512</v>
      </c>
      <c r="I32" s="488">
        <v>165.071</v>
      </c>
      <c r="J32" s="488">
        <v>709.863</v>
      </c>
      <c r="K32" s="488">
        <v>2070.733</v>
      </c>
      <c r="L32" s="488">
        <v>1203.676</v>
      </c>
      <c r="M32" s="488">
        <v>758.266</v>
      </c>
      <c r="N32" s="488">
        <v>231.827</v>
      </c>
      <c r="O32" s="488">
        <v>217.383</v>
      </c>
      <c r="P32" s="488">
        <v>48.003</v>
      </c>
      <c r="Q32" s="488">
        <v>3.056</v>
      </c>
      <c r="R32" s="488">
        <v>272.714</v>
      </c>
      <c r="S32" s="488">
        <v>57.319</v>
      </c>
      <c r="T32" s="488">
        <v>962.903</v>
      </c>
      <c r="U32" s="488">
        <v>339.976</v>
      </c>
      <c r="V32" s="488">
        <v>545.577</v>
      </c>
      <c r="W32" s="488">
        <v>178.347</v>
      </c>
      <c r="X32" s="488">
        <v>0.17</v>
      </c>
      <c r="Y32" s="488">
        <v>8.142</v>
      </c>
      <c r="Z32" s="488">
        <v>64.863</v>
      </c>
      <c r="AA32" s="488">
        <v>1263.461</v>
      </c>
      <c r="AB32" s="486">
        <v>6740.565</v>
      </c>
      <c r="AC32" s="488">
        <v>2299.199</v>
      </c>
      <c r="AD32" s="484" t="s">
        <v>365</v>
      </c>
    </row>
    <row r="33" spans="2:30" ht="15" customHeight="1">
      <c r="B33" s="479" t="s">
        <v>366</v>
      </c>
      <c r="C33" s="489">
        <v>1398.193</v>
      </c>
      <c r="D33" s="490">
        <v>992.31</v>
      </c>
      <c r="E33" s="490">
        <v>1817.047</v>
      </c>
      <c r="F33" s="490">
        <v>2401.494</v>
      </c>
      <c r="G33" s="490">
        <v>11148.327</v>
      </c>
      <c r="H33" s="490">
        <v>156.827</v>
      </c>
      <c r="I33" s="490">
        <v>12253.554</v>
      </c>
      <c r="J33" s="490">
        <v>5199.429</v>
      </c>
      <c r="K33" s="490">
        <v>34555.843</v>
      </c>
      <c r="L33" s="490">
        <v>12160.259</v>
      </c>
      <c r="M33" s="490">
        <v>10738.532</v>
      </c>
      <c r="N33" s="490">
        <v>2951.229</v>
      </c>
      <c r="O33" s="490">
        <v>464.232</v>
      </c>
      <c r="P33" s="490">
        <v>358.583</v>
      </c>
      <c r="Q33" s="490">
        <v>245.423</v>
      </c>
      <c r="R33" s="490">
        <v>1096.164</v>
      </c>
      <c r="S33" s="490">
        <v>1100.771</v>
      </c>
      <c r="T33" s="490">
        <v>7656.381</v>
      </c>
      <c r="U33" s="490">
        <v>1825.493</v>
      </c>
      <c r="V33" s="490">
        <v>5022.767</v>
      </c>
      <c r="W33" s="490">
        <v>5434.981</v>
      </c>
      <c r="X33" s="490">
        <v>488.436</v>
      </c>
      <c r="Y33" s="490">
        <v>158.416</v>
      </c>
      <c r="Z33" s="490">
        <v>715.603</v>
      </c>
      <c r="AA33" s="490">
        <v>960.923</v>
      </c>
      <c r="AB33" s="490">
        <v>2296.433</v>
      </c>
      <c r="AC33" s="491">
        <v>24888.523</v>
      </c>
      <c r="AD33" s="485" t="s">
        <v>366</v>
      </c>
    </row>
    <row r="34" ht="8.25" customHeight="1"/>
    <row r="35" ht="12.75">
      <c r="B35" s="5" t="s">
        <v>370</v>
      </c>
    </row>
    <row r="36" spans="2:3" ht="12.75">
      <c r="B36" s="119" t="s">
        <v>372</v>
      </c>
      <c r="C36" t="s">
        <v>371</v>
      </c>
    </row>
  </sheetData>
  <mergeCells count="3">
    <mergeCell ref="B2:AD2"/>
    <mergeCell ref="B3:AD3"/>
    <mergeCell ref="B4:AD4"/>
  </mergeCells>
  <printOptions horizontalCentered="1" verticalCentered="1"/>
  <pageMargins left="0.4724409448818898" right="0.4724409448818898" top="0.3937007874015748" bottom="0.3937007874015748" header="0" footer="0"/>
  <pageSetup horizontalDpi="600" verticalDpi="600" orientation="landscape" paperSize="9" r:id="rId1"/>
  <colBreaks count="1" manualBreakCount="1">
    <brk id="16" max="65535" man="1"/>
  </colBreaks>
</worksheet>
</file>

<file path=xl/worksheets/sheet20.xml><?xml version="1.0" encoding="utf-8"?>
<worksheet xmlns="http://schemas.openxmlformats.org/spreadsheetml/2006/main" xmlns:r="http://schemas.openxmlformats.org/officeDocument/2006/relationships">
  <dimension ref="B1:I27"/>
  <sheetViews>
    <sheetView workbookViewId="0" topLeftCell="A1">
      <selection activeCell="M12" sqref="M12"/>
    </sheetView>
  </sheetViews>
  <sheetFormatPr defaultColWidth="9.140625" defaultRowHeight="12.75"/>
  <cols>
    <col min="1" max="1" width="2.00390625" style="0" customWidth="1"/>
    <col min="2" max="2" width="5.28125" style="0" customWidth="1"/>
    <col min="3" max="8" width="8.7109375" style="0" customWidth="1"/>
    <col min="9" max="9" width="7.28125" style="0" customWidth="1"/>
  </cols>
  <sheetData>
    <row r="1" ht="15.75">
      <c r="H1" s="44" t="s">
        <v>448</v>
      </c>
    </row>
    <row r="2" spans="2:8" ht="15" customHeight="1">
      <c r="B2" s="761" t="s">
        <v>447</v>
      </c>
      <c r="C2" s="761"/>
      <c r="D2" s="761"/>
      <c r="E2" s="761"/>
      <c r="F2" s="761"/>
      <c r="G2" s="761"/>
      <c r="H2" s="761"/>
    </row>
    <row r="3" spans="2:8" ht="15" customHeight="1">
      <c r="B3" s="872" t="s">
        <v>166</v>
      </c>
      <c r="C3" s="872"/>
      <c r="D3" s="872"/>
      <c r="E3" s="872"/>
      <c r="F3" s="872"/>
      <c r="G3" s="872"/>
      <c r="H3" s="872"/>
    </row>
    <row r="4" spans="2:8" ht="15" customHeight="1">
      <c r="B4" s="440"/>
      <c r="C4" s="440"/>
      <c r="D4" s="440"/>
      <c r="E4" s="440"/>
      <c r="F4" s="440"/>
      <c r="G4" s="440"/>
      <c r="H4" s="440"/>
    </row>
    <row r="5" spans="3:8" ht="12.75">
      <c r="C5" s="874" t="s">
        <v>182</v>
      </c>
      <c r="D5" s="879"/>
      <c r="E5" s="879"/>
      <c r="F5" s="875"/>
      <c r="G5" s="874" t="s">
        <v>183</v>
      </c>
      <c r="H5" s="875"/>
    </row>
    <row r="6" spans="3:8" ht="12.75" customHeight="1">
      <c r="C6" s="813" t="s">
        <v>184</v>
      </c>
      <c r="D6" s="814"/>
      <c r="E6" s="876"/>
      <c r="F6" s="142" t="s">
        <v>434</v>
      </c>
      <c r="G6" s="284" t="s">
        <v>432</v>
      </c>
      <c r="H6" s="877" t="s">
        <v>190</v>
      </c>
    </row>
    <row r="7" spans="3:8" ht="12.75" customHeight="1">
      <c r="C7" s="370"/>
      <c r="D7" s="371"/>
      <c r="E7" s="304"/>
      <c r="F7" s="142" t="s">
        <v>433</v>
      </c>
      <c r="G7" s="284" t="s">
        <v>433</v>
      </c>
      <c r="H7" s="877"/>
    </row>
    <row r="8" spans="3:8" ht="12.75" customHeight="1">
      <c r="C8" s="837" t="s">
        <v>185</v>
      </c>
      <c r="D8" s="878"/>
      <c r="E8" s="247" t="s">
        <v>190</v>
      </c>
      <c r="F8" s="222" t="s">
        <v>327</v>
      </c>
      <c r="G8" s="284"/>
      <c r="H8" s="877"/>
    </row>
    <row r="9" spans="3:8" ht="12.75">
      <c r="C9" s="143" t="s">
        <v>328</v>
      </c>
      <c r="D9" s="176" t="s">
        <v>329</v>
      </c>
      <c r="E9" s="144"/>
      <c r="F9" s="142"/>
      <c r="G9" s="284"/>
      <c r="H9" s="877"/>
    </row>
    <row r="10" spans="3:8" ht="12.75">
      <c r="C10" s="145">
        <v>1000</v>
      </c>
      <c r="D10" s="182">
        <v>1000</v>
      </c>
      <c r="E10" s="146">
        <v>1000</v>
      </c>
      <c r="F10" s="135" t="s">
        <v>297</v>
      </c>
      <c r="G10" s="145" t="s">
        <v>297</v>
      </c>
      <c r="H10" s="135" t="s">
        <v>1</v>
      </c>
    </row>
    <row r="11" spans="2:8" ht="12.75">
      <c r="B11" s="206">
        <v>1995</v>
      </c>
      <c r="C11" s="257">
        <v>1223</v>
      </c>
      <c r="D11" s="260">
        <v>23</v>
      </c>
      <c r="E11" s="257">
        <v>391</v>
      </c>
      <c r="F11" s="519">
        <v>4.2</v>
      </c>
      <c r="G11" s="251">
        <v>2.92</v>
      </c>
      <c r="H11" s="254">
        <v>1411</v>
      </c>
    </row>
    <row r="12" spans="2:8" ht="12.75">
      <c r="B12" s="201">
        <v>1996</v>
      </c>
      <c r="C12" s="258">
        <v>2077</v>
      </c>
      <c r="D12" s="261">
        <v>58</v>
      </c>
      <c r="E12" s="258">
        <v>519</v>
      </c>
      <c r="F12" s="250">
        <v>7.9</v>
      </c>
      <c r="G12" s="252">
        <v>4.866</v>
      </c>
      <c r="H12" s="255">
        <v>2361</v>
      </c>
    </row>
    <row r="13" spans="2:8" ht="12.75">
      <c r="B13" s="201">
        <v>1997</v>
      </c>
      <c r="C13" s="258">
        <v>2329</v>
      </c>
      <c r="D13" s="261">
        <v>54</v>
      </c>
      <c r="E13" s="258">
        <v>268</v>
      </c>
      <c r="F13" s="250">
        <v>8.6</v>
      </c>
      <c r="G13" s="252">
        <v>6.004</v>
      </c>
      <c r="H13" s="255">
        <v>2925</v>
      </c>
    </row>
    <row r="14" spans="2:8" ht="12.75">
      <c r="B14" s="201">
        <v>1998</v>
      </c>
      <c r="C14" s="258">
        <v>3351</v>
      </c>
      <c r="D14" s="261">
        <v>97</v>
      </c>
      <c r="E14" s="258">
        <v>705</v>
      </c>
      <c r="F14" s="250">
        <v>12.2</v>
      </c>
      <c r="G14" s="252">
        <v>6.307</v>
      </c>
      <c r="H14" s="255">
        <v>3141</v>
      </c>
    </row>
    <row r="15" spans="2:8" ht="12.75">
      <c r="B15" s="201">
        <v>1999</v>
      </c>
      <c r="C15" s="258">
        <v>3260</v>
      </c>
      <c r="D15" s="261">
        <v>82</v>
      </c>
      <c r="E15" s="258">
        <v>839</v>
      </c>
      <c r="F15" s="249">
        <v>10.8</v>
      </c>
      <c r="G15" s="252">
        <v>6.593</v>
      </c>
      <c r="H15" s="255">
        <v>2865</v>
      </c>
    </row>
    <row r="16" spans="2:8" ht="12.75">
      <c r="B16" s="201">
        <v>2000</v>
      </c>
      <c r="C16" s="258">
        <v>2784.493</v>
      </c>
      <c r="D16" s="261">
        <v>79.46</v>
      </c>
      <c r="E16" s="258">
        <v>1133</v>
      </c>
      <c r="F16" s="248">
        <v>10.1</v>
      </c>
      <c r="G16" s="252">
        <v>7.13</v>
      </c>
      <c r="H16" s="255">
        <v>2947</v>
      </c>
    </row>
    <row r="17" spans="2:8" ht="12.75">
      <c r="B17" s="201">
        <v>2001</v>
      </c>
      <c r="C17" s="258">
        <v>2529.757</v>
      </c>
      <c r="D17" s="261">
        <v>75.502</v>
      </c>
      <c r="E17" s="258">
        <v>1198</v>
      </c>
      <c r="F17" s="248">
        <v>9.3</v>
      </c>
      <c r="G17" s="252">
        <v>6.947</v>
      </c>
      <c r="H17" s="255">
        <v>2447</v>
      </c>
    </row>
    <row r="18" spans="2:8" ht="12.75">
      <c r="B18" s="201">
        <v>2002</v>
      </c>
      <c r="C18" s="258">
        <v>2335.625</v>
      </c>
      <c r="D18" s="261">
        <v>71.911</v>
      </c>
      <c r="E18" s="258">
        <v>1231.1</v>
      </c>
      <c r="F18" s="248">
        <v>8.7</v>
      </c>
      <c r="G18" s="252">
        <v>6.603</v>
      </c>
      <c r="H18" s="255">
        <v>1464</v>
      </c>
    </row>
    <row r="19" spans="2:8" ht="12.75">
      <c r="B19" s="201">
        <v>2003</v>
      </c>
      <c r="C19" s="258">
        <v>2278.999</v>
      </c>
      <c r="D19" s="261">
        <v>71.942</v>
      </c>
      <c r="E19" s="258">
        <v>1284.875</v>
      </c>
      <c r="F19" s="248">
        <v>8.5</v>
      </c>
      <c r="G19" s="252">
        <v>6.314795</v>
      </c>
      <c r="H19" s="255">
        <v>1743.686</v>
      </c>
    </row>
    <row r="20" spans="2:8" ht="12.75">
      <c r="B20" s="201">
        <v>2004</v>
      </c>
      <c r="C20" s="258">
        <v>2101.323</v>
      </c>
      <c r="D20" s="261">
        <v>63.467</v>
      </c>
      <c r="E20" s="258">
        <v>1281.207</v>
      </c>
      <c r="F20" s="248">
        <v>7.8</v>
      </c>
      <c r="G20" s="252">
        <v>7.276675</v>
      </c>
      <c r="H20" s="255">
        <v>1899.175</v>
      </c>
    </row>
    <row r="21" spans="2:8" ht="12.75">
      <c r="B21" s="201">
        <v>2005</v>
      </c>
      <c r="C21" s="258">
        <v>2047.166</v>
      </c>
      <c r="D21" s="261">
        <v>77.267</v>
      </c>
      <c r="E21" s="258">
        <v>1308.786</v>
      </c>
      <c r="F21" s="248">
        <v>8.2</v>
      </c>
      <c r="G21" s="252">
        <v>7.454497</v>
      </c>
      <c r="H21" s="255">
        <v>1587.79</v>
      </c>
    </row>
    <row r="22" spans="2:8" ht="12.75">
      <c r="B22" s="201">
        <v>2006</v>
      </c>
      <c r="C22" s="258">
        <v>2021.543</v>
      </c>
      <c r="D22" s="261">
        <v>67.201</v>
      </c>
      <c r="E22" s="258">
        <v>1296.269</v>
      </c>
      <c r="F22" s="248">
        <v>7.7</v>
      </c>
      <c r="G22" s="252">
        <v>7.858337000000001</v>
      </c>
      <c r="H22" s="255">
        <v>1569.429</v>
      </c>
    </row>
    <row r="23" spans="2:8" ht="12.75">
      <c r="B23" s="201">
        <v>2007</v>
      </c>
      <c r="C23" s="258">
        <v>2141.573</v>
      </c>
      <c r="D23" s="261">
        <v>65.331</v>
      </c>
      <c r="E23" s="258">
        <v>1414.709</v>
      </c>
      <c r="F23" s="248">
        <v>7.9</v>
      </c>
      <c r="G23" s="252">
        <v>8.26098</v>
      </c>
      <c r="H23" s="255">
        <v>1213.647</v>
      </c>
    </row>
    <row r="24" spans="2:8" ht="12.75">
      <c r="B24" s="202">
        <v>2008</v>
      </c>
      <c r="C24" s="259">
        <v>1907.484</v>
      </c>
      <c r="D24" s="262">
        <v>55.751</v>
      </c>
      <c r="E24" s="259">
        <v>1254.282</v>
      </c>
      <c r="F24" s="518">
        <v>7</v>
      </c>
      <c r="G24" s="253">
        <v>9.113371</v>
      </c>
      <c r="H24" s="256">
        <v>1240</v>
      </c>
    </row>
    <row r="25" spans="2:8" ht="15" customHeight="1">
      <c r="B25" s="5" t="s">
        <v>417</v>
      </c>
      <c r="C25" s="373"/>
      <c r="D25" s="374"/>
      <c r="E25" s="373"/>
      <c r="F25" s="331"/>
      <c r="G25" s="375"/>
      <c r="H25" s="373"/>
    </row>
    <row r="26" spans="2:8" ht="12.75" customHeight="1">
      <c r="B26" s="873" t="s">
        <v>416</v>
      </c>
      <c r="C26" s="873"/>
      <c r="D26" s="873"/>
      <c r="E26" s="873"/>
      <c r="F26" s="873"/>
      <c r="G26" s="873"/>
      <c r="H26" s="873"/>
    </row>
    <row r="27" spans="2:9" ht="24.75" customHeight="1">
      <c r="B27" s="805" t="s">
        <v>339</v>
      </c>
      <c r="C27" s="805"/>
      <c r="D27" s="805"/>
      <c r="E27" s="805"/>
      <c r="F27" s="805"/>
      <c r="G27" s="805"/>
      <c r="H27" s="805"/>
      <c r="I27" s="493"/>
    </row>
  </sheetData>
  <mergeCells count="9">
    <mergeCell ref="B27:H27"/>
    <mergeCell ref="B3:H3"/>
    <mergeCell ref="B26:H26"/>
    <mergeCell ref="B2:H2"/>
    <mergeCell ref="G5:H5"/>
    <mergeCell ref="C6:E6"/>
    <mergeCell ref="H6:H9"/>
    <mergeCell ref="C8:D8"/>
    <mergeCell ref="C5:F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46"/>
  <sheetViews>
    <sheetView workbookViewId="0" topLeftCell="A1">
      <selection activeCell="T35" sqref="T35"/>
    </sheetView>
  </sheetViews>
  <sheetFormatPr defaultColWidth="9.140625" defaultRowHeight="12.75"/>
  <cols>
    <col min="1" max="2" width="3.7109375" style="0" customWidth="1"/>
    <col min="3" max="3" width="0.85546875" style="0" customWidth="1"/>
    <col min="4" max="4" width="22.140625" style="0" customWidth="1"/>
    <col min="5" max="5" width="8.00390625" style="0" customWidth="1"/>
    <col min="6" max="6" width="6.7109375" style="0" hidden="1" customWidth="1"/>
    <col min="7" max="7" width="7.140625" style="0" customWidth="1"/>
    <col min="8" max="11" width="7.140625" style="0" hidden="1" customWidth="1"/>
    <col min="12" max="15" width="7.140625" style="0" customWidth="1"/>
    <col min="16" max="16" width="6.140625" style="0" customWidth="1"/>
  </cols>
  <sheetData>
    <row r="1" spans="3:16" ht="14.25" customHeight="1">
      <c r="C1" s="1"/>
      <c r="D1" s="38"/>
      <c r="E1" s="38"/>
      <c r="F1" s="22"/>
      <c r="G1" s="22"/>
      <c r="H1" s="22"/>
      <c r="I1" s="22"/>
      <c r="J1" s="22"/>
      <c r="K1" s="22"/>
      <c r="L1" s="22"/>
      <c r="M1" s="22"/>
      <c r="N1" s="22"/>
      <c r="O1" s="22"/>
      <c r="P1" s="11" t="s">
        <v>314</v>
      </c>
    </row>
    <row r="2" spans="3:16" ht="30" customHeight="1">
      <c r="C2" s="790" t="s">
        <v>3</v>
      </c>
      <c r="D2" s="790"/>
      <c r="E2" s="790"/>
      <c r="F2" s="790"/>
      <c r="G2" s="790"/>
      <c r="H2" s="790"/>
      <c r="I2" s="790"/>
      <c r="J2" s="790"/>
      <c r="K2" s="790"/>
      <c r="L2" s="790"/>
      <c r="M2" s="790"/>
      <c r="N2" s="790"/>
      <c r="O2" s="790"/>
      <c r="P2" s="790"/>
    </row>
    <row r="3" spans="3:16" ht="15" customHeight="1">
      <c r="C3" s="791" t="s">
        <v>528</v>
      </c>
      <c r="D3" s="791"/>
      <c r="E3" s="791"/>
      <c r="F3" s="791"/>
      <c r="G3" s="791"/>
      <c r="H3" s="791"/>
      <c r="I3" s="791"/>
      <c r="J3" s="791"/>
      <c r="K3" s="791"/>
      <c r="L3" s="791"/>
      <c r="M3" s="791"/>
      <c r="N3" s="791"/>
      <c r="O3" s="791"/>
      <c r="P3" s="791"/>
    </row>
    <row r="4" spans="3:16" ht="12" customHeight="1">
      <c r="C4" s="792" t="s">
        <v>472</v>
      </c>
      <c r="D4" s="792"/>
      <c r="E4" s="792"/>
      <c r="F4" s="792"/>
      <c r="G4" s="792"/>
      <c r="H4" s="792"/>
      <c r="I4" s="792"/>
      <c r="J4" s="792"/>
      <c r="K4" s="792"/>
      <c r="L4" s="792"/>
      <c r="M4" s="792"/>
      <c r="N4" s="792"/>
      <c r="O4" s="792"/>
      <c r="P4" s="792"/>
    </row>
    <row r="5" spans="2:16" ht="12" customHeight="1">
      <c r="B5" s="781" t="s">
        <v>529</v>
      </c>
      <c r="C5" s="64"/>
      <c r="D5" s="782" t="s">
        <v>4</v>
      </c>
      <c r="E5" s="66"/>
      <c r="F5" s="785">
        <v>1990</v>
      </c>
      <c r="G5" s="785">
        <v>2000</v>
      </c>
      <c r="H5" s="408"/>
      <c r="I5" s="408"/>
      <c r="J5" s="408"/>
      <c r="K5" s="408"/>
      <c r="L5" s="785">
        <v>2005</v>
      </c>
      <c r="M5" s="785">
        <v>2006</v>
      </c>
      <c r="N5" s="785">
        <v>2007</v>
      </c>
      <c r="O5" s="793">
        <v>2008</v>
      </c>
      <c r="P5" s="131" t="s">
        <v>507</v>
      </c>
    </row>
    <row r="6" spans="2:16" ht="12" customHeight="1">
      <c r="B6" s="781"/>
      <c r="C6" s="65"/>
      <c r="D6" s="783"/>
      <c r="E6" s="67"/>
      <c r="F6" s="786"/>
      <c r="G6" s="786"/>
      <c r="H6" s="121">
        <v>2001</v>
      </c>
      <c r="I6" s="121">
        <v>2002</v>
      </c>
      <c r="J6" s="121">
        <v>2003</v>
      </c>
      <c r="K6" s="121">
        <v>2004</v>
      </c>
      <c r="L6" s="786"/>
      <c r="M6" s="786"/>
      <c r="N6" s="786"/>
      <c r="O6" s="794"/>
      <c r="P6" s="299" t="s">
        <v>585</v>
      </c>
    </row>
    <row r="7" spans="2:16" ht="12" customHeight="1">
      <c r="B7" s="781"/>
      <c r="C7" s="395"/>
      <c r="D7" s="784"/>
      <c r="E7" s="68"/>
      <c r="F7" s="787"/>
      <c r="G7" s="787"/>
      <c r="H7" s="295"/>
      <c r="I7" s="295"/>
      <c r="J7" s="295"/>
      <c r="K7" s="295"/>
      <c r="L7" s="787"/>
      <c r="M7" s="787"/>
      <c r="N7" s="787"/>
      <c r="O7" s="795"/>
      <c r="P7" s="69" t="s">
        <v>292</v>
      </c>
    </row>
    <row r="8" spans="1:21" s="8" customFormat="1" ht="12.75" customHeight="1">
      <c r="A8" s="230"/>
      <c r="B8" s="583">
        <v>1</v>
      </c>
      <c r="C8" s="584"/>
      <c r="D8" s="549" t="s">
        <v>547</v>
      </c>
      <c r="E8" s="550" t="s">
        <v>282</v>
      </c>
      <c r="F8" s="263">
        <v>36.78</v>
      </c>
      <c r="G8" s="263">
        <v>91.848</v>
      </c>
      <c r="H8" s="263">
        <v>95.8222</v>
      </c>
      <c r="I8" s="263">
        <v>98.508</v>
      </c>
      <c r="J8" s="263">
        <v>99.0738</v>
      </c>
      <c r="K8" s="263">
        <v>107.3135</v>
      </c>
      <c r="L8" s="263">
        <v>115.8791</v>
      </c>
      <c r="M8" s="391">
        <v>123.336</v>
      </c>
      <c r="N8" s="391">
        <v>128.754</v>
      </c>
      <c r="O8" s="296">
        <v>131.657</v>
      </c>
      <c r="P8" s="204">
        <f aca="true" t="shared" si="0" ref="P8:P40">100*(O8/N8-1)</f>
        <v>2.2546872330180268</v>
      </c>
      <c r="R8"/>
      <c r="S8"/>
      <c r="T8"/>
      <c r="U8"/>
    </row>
    <row r="9" spans="1:21" s="8" customFormat="1" ht="12.75" customHeight="1">
      <c r="A9" s="27"/>
      <c r="B9" s="583">
        <v>2</v>
      </c>
      <c r="C9" s="216"/>
      <c r="D9" s="213" t="s">
        <v>301</v>
      </c>
      <c r="E9" s="214" t="s">
        <v>280</v>
      </c>
      <c r="F9" s="264">
        <v>41.9667</v>
      </c>
      <c r="G9" s="264">
        <v>94.289</v>
      </c>
      <c r="H9" s="264">
        <v>91.4753</v>
      </c>
      <c r="I9" s="264">
        <v>93.643</v>
      </c>
      <c r="J9" s="264">
        <v>96.6168</v>
      </c>
      <c r="K9" s="264">
        <v>109.4709</v>
      </c>
      <c r="L9" s="264">
        <v>112.7944</v>
      </c>
      <c r="M9" s="392">
        <v>114.672</v>
      </c>
      <c r="N9" s="392">
        <v>122.0906</v>
      </c>
      <c r="O9" s="297">
        <v>126.267</v>
      </c>
      <c r="P9" s="215">
        <f t="shared" si="0"/>
        <v>3.420738369702492</v>
      </c>
      <c r="R9"/>
      <c r="S9"/>
      <c r="T9"/>
      <c r="U9"/>
    </row>
    <row r="10" spans="1:21" s="8" customFormat="1" ht="12.75" customHeight="1">
      <c r="A10" s="230"/>
      <c r="B10" s="583">
        <v>3</v>
      </c>
      <c r="C10" s="54"/>
      <c r="D10" s="20" t="s">
        <v>5</v>
      </c>
      <c r="E10" s="53" t="s">
        <v>278</v>
      </c>
      <c r="F10" s="265">
        <v>66.965</v>
      </c>
      <c r="G10" s="265">
        <v>119.385</v>
      </c>
      <c r="H10" s="265">
        <v>104.0225</v>
      </c>
      <c r="I10" s="265">
        <v>99.123</v>
      </c>
      <c r="J10" s="265">
        <v>100.4257</v>
      </c>
      <c r="K10" s="265">
        <v>106.5007</v>
      </c>
      <c r="L10" s="265">
        <v>110.9388</v>
      </c>
      <c r="M10" s="393">
        <v>114.896</v>
      </c>
      <c r="N10" s="393">
        <v>118.348</v>
      </c>
      <c r="O10" s="298">
        <v>115.734</v>
      </c>
      <c r="P10" s="205">
        <f t="shared" si="0"/>
        <v>-2.2087403251427995</v>
      </c>
      <c r="R10"/>
      <c r="S10"/>
      <c r="T10"/>
      <c r="U10"/>
    </row>
    <row r="11" spans="1:21" s="8" customFormat="1" ht="12.75" customHeight="1">
      <c r="A11" s="27"/>
      <c r="B11" s="583">
        <v>4</v>
      </c>
      <c r="C11" s="216"/>
      <c r="D11" s="213" t="s">
        <v>548</v>
      </c>
      <c r="E11" s="214" t="s">
        <v>277</v>
      </c>
      <c r="F11" s="264">
        <v>26.41</v>
      </c>
      <c r="G11" s="264">
        <v>60.331</v>
      </c>
      <c r="H11" s="264">
        <v>57.5437</v>
      </c>
      <c r="I11" s="264">
        <v>59.181</v>
      </c>
      <c r="J11" s="264">
        <v>56.5406</v>
      </c>
      <c r="K11" s="264">
        <v>63.1133</v>
      </c>
      <c r="L11" s="264">
        <v>68.3222</v>
      </c>
      <c r="M11" s="392">
        <v>71.7688</v>
      </c>
      <c r="N11" s="392">
        <v>74.496</v>
      </c>
      <c r="O11" s="297">
        <v>77.53</v>
      </c>
      <c r="P11" s="215">
        <f t="shared" si="0"/>
        <v>4.072701890034369</v>
      </c>
      <c r="Q11" s="551"/>
      <c r="R11"/>
      <c r="S11"/>
      <c r="T11"/>
      <c r="U11"/>
    </row>
    <row r="12" spans="1:21" s="8" customFormat="1" ht="12.75" customHeight="1">
      <c r="A12" s="27"/>
      <c r="B12" s="583">
        <v>5</v>
      </c>
      <c r="C12" s="54"/>
      <c r="D12" s="20" t="s">
        <v>549</v>
      </c>
      <c r="E12" s="53" t="s">
        <v>283</v>
      </c>
      <c r="F12" s="265">
        <v>0.399</v>
      </c>
      <c r="G12" s="265">
        <v>4.989</v>
      </c>
      <c r="H12" s="265">
        <v>7.251</v>
      </c>
      <c r="I12" s="265">
        <v>14.73</v>
      </c>
      <c r="J12" s="265">
        <v>21.66</v>
      </c>
      <c r="K12" s="265">
        <v>25.84</v>
      </c>
      <c r="L12" s="265">
        <v>32.56</v>
      </c>
      <c r="M12" s="393">
        <v>39.801</v>
      </c>
      <c r="N12" s="393">
        <v>48.146719406888394</v>
      </c>
      <c r="O12" s="592">
        <v>56.5</v>
      </c>
      <c r="P12" s="205">
        <f t="shared" si="0"/>
        <v>17.349636062465535</v>
      </c>
      <c r="R12"/>
      <c r="S12"/>
      <c r="T12"/>
      <c r="U12"/>
    </row>
    <row r="13" spans="1:21" s="8" customFormat="1" ht="12.75" customHeight="1">
      <c r="A13" s="230"/>
      <c r="B13" s="583">
        <v>6</v>
      </c>
      <c r="C13" s="216"/>
      <c r="D13" s="213" t="s">
        <v>6</v>
      </c>
      <c r="E13" s="214" t="s">
        <v>281</v>
      </c>
      <c r="F13" s="264">
        <v>22.11</v>
      </c>
      <c r="G13" s="264">
        <v>40.043</v>
      </c>
      <c r="H13" s="264">
        <v>41.2984</v>
      </c>
      <c r="I13" s="264">
        <v>40.464</v>
      </c>
      <c r="J13" s="264">
        <v>41.9576</v>
      </c>
      <c r="K13" s="264">
        <v>45.7655</v>
      </c>
      <c r="L13" s="264">
        <v>48.9167</v>
      </c>
      <c r="M13" s="392">
        <v>52.423</v>
      </c>
      <c r="N13" s="392">
        <v>54.198</v>
      </c>
      <c r="O13" s="297">
        <v>52.846</v>
      </c>
      <c r="P13" s="215">
        <f t="shared" si="0"/>
        <v>-2.494556994723063</v>
      </c>
      <c r="R13"/>
      <c r="S13"/>
      <c r="T13"/>
      <c r="U13"/>
    </row>
    <row r="14" spans="1:21" s="8" customFormat="1" ht="12.75" customHeight="1">
      <c r="A14" s="230"/>
      <c r="B14" s="583">
        <v>7</v>
      </c>
      <c r="C14" s="54"/>
      <c r="D14" s="20" t="s">
        <v>550</v>
      </c>
      <c r="E14" s="53" t="s">
        <v>278</v>
      </c>
      <c r="F14" s="265" t="s">
        <v>294</v>
      </c>
      <c r="G14" s="265">
        <v>4.73</v>
      </c>
      <c r="H14" s="265">
        <v>5.903</v>
      </c>
      <c r="I14" s="265">
        <v>9.218</v>
      </c>
      <c r="J14" s="265">
        <v>17.735</v>
      </c>
      <c r="K14" s="265">
        <v>21.566</v>
      </c>
      <c r="L14" s="265">
        <v>27.448</v>
      </c>
      <c r="M14" s="393">
        <v>31.621</v>
      </c>
      <c r="N14" s="393">
        <v>36.976</v>
      </c>
      <c r="O14" s="298">
        <v>47.69</v>
      </c>
      <c r="P14" s="205">
        <f t="shared" si="0"/>
        <v>28.975551709216795</v>
      </c>
      <c r="R14"/>
      <c r="S14"/>
      <c r="T14"/>
      <c r="U14"/>
    </row>
    <row r="15" spans="1:21" s="8" customFormat="1" ht="12.75" customHeight="1">
      <c r="A15" s="27"/>
      <c r="B15" s="583">
        <v>8</v>
      </c>
      <c r="C15" s="216"/>
      <c r="D15" s="213" t="s">
        <v>8</v>
      </c>
      <c r="E15" s="214" t="s">
        <v>280</v>
      </c>
      <c r="F15" s="264" t="s">
        <v>291</v>
      </c>
      <c r="G15" s="264">
        <v>7.813</v>
      </c>
      <c r="H15" s="264">
        <v>10.63</v>
      </c>
      <c r="I15" s="264">
        <v>12.726</v>
      </c>
      <c r="J15" s="264">
        <v>15.82223</v>
      </c>
      <c r="K15" s="264">
        <v>17.274</v>
      </c>
      <c r="L15" s="264">
        <v>20.53</v>
      </c>
      <c r="M15" s="392">
        <v>42.77</v>
      </c>
      <c r="N15" s="392">
        <v>46.07</v>
      </c>
      <c r="O15" s="297">
        <v>44.31</v>
      </c>
      <c r="P15" s="215">
        <f t="shared" si="0"/>
        <v>-3.820273496852611</v>
      </c>
      <c r="R15"/>
      <c r="S15"/>
      <c r="T15"/>
      <c r="U15"/>
    </row>
    <row r="16" spans="1:21" s="8" customFormat="1" ht="12.75" customHeight="1">
      <c r="A16" s="27"/>
      <c r="B16" s="583">
        <v>9</v>
      </c>
      <c r="C16" s="54"/>
      <c r="D16" s="20" t="s">
        <v>302</v>
      </c>
      <c r="E16" s="53" t="s">
        <v>278</v>
      </c>
      <c r="F16" s="265" t="s">
        <v>294</v>
      </c>
      <c r="G16" s="265">
        <v>29.471</v>
      </c>
      <c r="H16" s="265">
        <v>28.41</v>
      </c>
      <c r="I16" s="265">
        <v>27.174</v>
      </c>
      <c r="J16" s="265">
        <v>26.9314</v>
      </c>
      <c r="K16" s="265">
        <v>30.2227</v>
      </c>
      <c r="L16" s="265">
        <v>32.1179</v>
      </c>
      <c r="M16" s="393">
        <v>35.2786</v>
      </c>
      <c r="N16" s="393">
        <v>40.5459</v>
      </c>
      <c r="O16" s="298">
        <v>41.174</v>
      </c>
      <c r="P16" s="205">
        <f t="shared" si="0"/>
        <v>1.5491085411841743</v>
      </c>
      <c r="R16"/>
      <c r="S16"/>
      <c r="T16"/>
      <c r="U16"/>
    </row>
    <row r="17" spans="1:21" s="8" customFormat="1" ht="12.75" customHeight="1">
      <c r="A17" s="27"/>
      <c r="B17" s="583">
        <v>10</v>
      </c>
      <c r="C17" s="216"/>
      <c r="D17" s="213" t="s">
        <v>303</v>
      </c>
      <c r="E17" s="214" t="s">
        <v>274</v>
      </c>
      <c r="F17" s="264">
        <v>5.789</v>
      </c>
      <c r="G17" s="264">
        <v>17.396</v>
      </c>
      <c r="H17" s="264">
        <v>15.6793</v>
      </c>
      <c r="I17" s="264">
        <v>15.726</v>
      </c>
      <c r="J17" s="264">
        <v>15.0471</v>
      </c>
      <c r="K17" s="264">
        <v>17.3824</v>
      </c>
      <c r="L17" s="264">
        <v>20.452</v>
      </c>
      <c r="M17" s="392">
        <v>24.334</v>
      </c>
      <c r="N17" s="392">
        <v>28.827</v>
      </c>
      <c r="O17" s="297">
        <v>31.953</v>
      </c>
      <c r="P17" s="215">
        <f t="shared" si="0"/>
        <v>10.844000416276401</v>
      </c>
      <c r="R17"/>
      <c r="S17"/>
      <c r="T17"/>
      <c r="U17"/>
    </row>
    <row r="18" spans="1:21" s="8" customFormat="1" ht="12.75" customHeight="1">
      <c r="A18" s="27"/>
      <c r="B18" s="583">
        <v>11</v>
      </c>
      <c r="C18" s="54"/>
      <c r="D18" s="20" t="s">
        <v>7</v>
      </c>
      <c r="E18" s="53" t="s">
        <v>284</v>
      </c>
      <c r="F18" s="265">
        <v>23.422</v>
      </c>
      <c r="G18" s="265">
        <v>40.846</v>
      </c>
      <c r="H18" s="265">
        <v>36.288</v>
      </c>
      <c r="I18" s="265">
        <v>29.618</v>
      </c>
      <c r="J18" s="265">
        <v>31.2542</v>
      </c>
      <c r="K18" s="265">
        <v>34.3663</v>
      </c>
      <c r="L18" s="265">
        <v>37.2363</v>
      </c>
      <c r="M18" s="393">
        <v>37.7363</v>
      </c>
      <c r="N18" s="393">
        <v>38.0787</v>
      </c>
      <c r="O18" s="298">
        <v>29.205</v>
      </c>
      <c r="P18" s="205">
        <f t="shared" si="0"/>
        <v>-23.30357916630558</v>
      </c>
      <c r="R18"/>
      <c r="S18"/>
      <c r="T18"/>
      <c r="U18"/>
    </row>
    <row r="19" spans="1:21" s="8" customFormat="1" ht="12.75" customHeight="1">
      <c r="A19" s="27"/>
      <c r="B19" s="583">
        <v>12</v>
      </c>
      <c r="C19" s="216"/>
      <c r="D19" s="213" t="s">
        <v>583</v>
      </c>
      <c r="E19" s="214" t="s">
        <v>261</v>
      </c>
      <c r="F19" s="264" t="s">
        <v>291</v>
      </c>
      <c r="G19" s="264">
        <v>3.481</v>
      </c>
      <c r="H19" s="264">
        <v>3.826</v>
      </c>
      <c r="I19" s="264">
        <v>21.787</v>
      </c>
      <c r="J19" s="264">
        <v>24.1699</v>
      </c>
      <c r="K19" s="264">
        <v>20.5988</v>
      </c>
      <c r="L19" s="264">
        <v>20.4711</v>
      </c>
      <c r="M19" s="392">
        <v>22.076</v>
      </c>
      <c r="N19" s="392">
        <v>25.1056</v>
      </c>
      <c r="O19" s="297">
        <v>28.14</v>
      </c>
      <c r="P19" s="215">
        <f t="shared" si="0"/>
        <v>12.0865464278886</v>
      </c>
      <c r="R19"/>
      <c r="S19"/>
      <c r="T19"/>
      <c r="U19"/>
    </row>
    <row r="20" spans="1:21" s="8" customFormat="1" ht="12.75" customHeight="1">
      <c r="A20" s="27"/>
      <c r="B20" s="583">
        <v>13</v>
      </c>
      <c r="C20" s="54"/>
      <c r="D20" s="20" t="s">
        <v>298</v>
      </c>
      <c r="E20" s="53" t="s">
        <v>473</v>
      </c>
      <c r="F20" s="265">
        <v>16.658</v>
      </c>
      <c r="G20" s="265">
        <v>22.922</v>
      </c>
      <c r="H20" s="265">
        <v>23.2959</v>
      </c>
      <c r="I20" s="265">
        <v>24.17</v>
      </c>
      <c r="J20" s="265">
        <v>23.0203</v>
      </c>
      <c r="K20" s="265">
        <v>24.0502</v>
      </c>
      <c r="L20" s="265">
        <v>27.7242</v>
      </c>
      <c r="M20" s="393">
        <v>27.506</v>
      </c>
      <c r="N20" s="393">
        <v>27.3043</v>
      </c>
      <c r="O20" s="298">
        <v>27.89</v>
      </c>
      <c r="P20" s="205">
        <f t="shared" si="0"/>
        <v>2.1450833751460285</v>
      </c>
      <c r="R20"/>
      <c r="S20"/>
      <c r="T20"/>
      <c r="U20"/>
    </row>
    <row r="21" spans="1:21" s="8" customFormat="1" ht="12.75" customHeight="1">
      <c r="A21" s="27"/>
      <c r="B21" s="583">
        <v>14</v>
      </c>
      <c r="C21" s="216"/>
      <c r="D21" s="213" t="s">
        <v>304</v>
      </c>
      <c r="E21" s="214" t="s">
        <v>287</v>
      </c>
      <c r="F21" s="264">
        <v>6.85</v>
      </c>
      <c r="G21" s="264">
        <v>10.414</v>
      </c>
      <c r="H21" s="264">
        <v>10.3451</v>
      </c>
      <c r="I21" s="264">
        <v>11.257</v>
      </c>
      <c r="J21" s="264">
        <v>12.0115</v>
      </c>
      <c r="K21" s="264">
        <v>13.198</v>
      </c>
      <c r="L21" s="264">
        <v>14.536</v>
      </c>
      <c r="M21" s="392">
        <v>16.649</v>
      </c>
      <c r="N21" s="392">
        <v>19.135</v>
      </c>
      <c r="O21" s="297">
        <v>21.908</v>
      </c>
      <c r="P21" s="215">
        <f t="shared" si="0"/>
        <v>14.491769009668154</v>
      </c>
      <c r="R21"/>
      <c r="S21"/>
      <c r="T21"/>
      <c r="U21"/>
    </row>
    <row r="22" spans="1:21" s="8" customFormat="1" ht="12.75" customHeight="1">
      <c r="A22" s="27"/>
      <c r="B22" s="583">
        <v>15</v>
      </c>
      <c r="C22" s="54"/>
      <c r="D22" s="20" t="s">
        <v>9</v>
      </c>
      <c r="E22" s="53" t="s">
        <v>288</v>
      </c>
      <c r="F22" s="265">
        <v>9.276</v>
      </c>
      <c r="G22" s="265">
        <v>7.467</v>
      </c>
      <c r="H22" s="265">
        <v>7.933</v>
      </c>
      <c r="I22" s="265">
        <v>8.462</v>
      </c>
      <c r="J22" s="265">
        <v>8.6533</v>
      </c>
      <c r="K22" s="265">
        <v>10.4761</v>
      </c>
      <c r="L22" s="265">
        <v>11.1743</v>
      </c>
      <c r="M22" s="393">
        <v>12.658</v>
      </c>
      <c r="N22" s="393">
        <v>15.5625</v>
      </c>
      <c r="O22" s="298">
        <v>16.708</v>
      </c>
      <c r="P22" s="205">
        <f t="shared" si="0"/>
        <v>7.360642570281106</v>
      </c>
      <c r="R22"/>
      <c r="S22"/>
      <c r="T22"/>
      <c r="U22"/>
    </row>
    <row r="23" spans="1:21" s="8" customFormat="1" ht="12.75" customHeight="1">
      <c r="A23" s="27"/>
      <c r="B23" s="583">
        <v>16</v>
      </c>
      <c r="C23" s="216"/>
      <c r="D23" s="213" t="s">
        <v>322</v>
      </c>
      <c r="E23" s="214" t="s">
        <v>286</v>
      </c>
      <c r="F23" s="264">
        <v>2.818</v>
      </c>
      <c r="G23" s="264">
        <v>8.799</v>
      </c>
      <c r="H23" s="264">
        <v>8.1404</v>
      </c>
      <c r="I23" s="264">
        <v>13.794</v>
      </c>
      <c r="J23" s="264">
        <v>14.5375</v>
      </c>
      <c r="K23" s="264">
        <v>17.5197</v>
      </c>
      <c r="L23" s="264">
        <v>18.8353</v>
      </c>
      <c r="M23" s="392">
        <v>19.89</v>
      </c>
      <c r="N23" s="392">
        <v>17.427</v>
      </c>
      <c r="O23" s="297">
        <v>16.458</v>
      </c>
      <c r="P23" s="215">
        <f t="shared" si="0"/>
        <v>-5.560337407471172</v>
      </c>
      <c r="R23"/>
      <c r="S23"/>
      <c r="T23"/>
      <c r="U23"/>
    </row>
    <row r="24" spans="1:21" s="8" customFormat="1" ht="12.75" customHeight="1">
      <c r="A24" s="27"/>
      <c r="B24" s="583">
        <v>17</v>
      </c>
      <c r="C24" s="54"/>
      <c r="D24" s="20" t="s">
        <v>584</v>
      </c>
      <c r="E24" s="53" t="s">
        <v>283</v>
      </c>
      <c r="F24" s="265">
        <v>4.6</v>
      </c>
      <c r="G24" s="265">
        <v>8.9</v>
      </c>
      <c r="H24" s="265">
        <v>8.94</v>
      </c>
      <c r="I24" s="265">
        <v>8.7</v>
      </c>
      <c r="J24" s="265">
        <v>10.2</v>
      </c>
      <c r="K24" s="265">
        <v>11.3</v>
      </c>
      <c r="L24" s="265">
        <v>13.1</v>
      </c>
      <c r="M24" s="393">
        <v>13.363</v>
      </c>
      <c r="N24" s="393">
        <v>14.807</v>
      </c>
      <c r="O24" s="298">
        <v>16.277</v>
      </c>
      <c r="P24" s="205">
        <f t="shared" si="0"/>
        <v>9.92773688120483</v>
      </c>
      <c r="R24"/>
      <c r="S24"/>
      <c r="T24"/>
      <c r="U24"/>
    </row>
    <row r="25" spans="1:21" s="8" customFormat="1" ht="12.75" customHeight="1">
      <c r="A25" s="230"/>
      <c r="B25" s="583">
        <v>18</v>
      </c>
      <c r="C25" s="216"/>
      <c r="D25" s="213" t="s">
        <v>307</v>
      </c>
      <c r="E25" s="214" t="s">
        <v>278</v>
      </c>
      <c r="F25" s="264">
        <v>1.984</v>
      </c>
      <c r="G25" s="264">
        <v>4.484</v>
      </c>
      <c r="H25" s="264">
        <v>4.958</v>
      </c>
      <c r="I25" s="264">
        <v>4.571</v>
      </c>
      <c r="J25" s="264">
        <v>4.3356</v>
      </c>
      <c r="K25" s="264">
        <v>5.3792</v>
      </c>
      <c r="L25" s="264">
        <v>5.5576</v>
      </c>
      <c r="M25" s="392">
        <v>8.652</v>
      </c>
      <c r="N25" s="392">
        <v>9.724</v>
      </c>
      <c r="O25" s="297">
        <v>10.325</v>
      </c>
      <c r="P25" s="215">
        <f t="shared" si="0"/>
        <v>6.180584121760591</v>
      </c>
      <c r="R25"/>
      <c r="S25"/>
      <c r="T25"/>
      <c r="U25"/>
    </row>
    <row r="26" spans="1:21" s="8" customFormat="1" ht="12.75" customHeight="1">
      <c r="A26" s="230"/>
      <c r="B26" s="583">
        <v>19</v>
      </c>
      <c r="C26" s="54"/>
      <c r="D26" s="20" t="s">
        <v>326</v>
      </c>
      <c r="E26" s="53" t="s">
        <v>281</v>
      </c>
      <c r="F26" s="265" t="s">
        <v>291</v>
      </c>
      <c r="G26" s="265">
        <v>9.656</v>
      </c>
      <c r="H26" s="265">
        <v>10.4194</v>
      </c>
      <c r="I26" s="265">
        <v>4.265</v>
      </c>
      <c r="J26" s="265">
        <v>4.5514</v>
      </c>
      <c r="K26" s="265">
        <v>5.1074</v>
      </c>
      <c r="L26" s="265">
        <v>6.1889</v>
      </c>
      <c r="M26" s="393">
        <v>8.325</v>
      </c>
      <c r="N26" s="393">
        <v>9.5433</v>
      </c>
      <c r="O26" s="298">
        <v>8.9</v>
      </c>
      <c r="P26" s="205">
        <f t="shared" si="0"/>
        <v>-6.740854840568778</v>
      </c>
      <c r="R26"/>
      <c r="S26"/>
      <c r="T26"/>
      <c r="U26"/>
    </row>
    <row r="27" spans="1:21" s="8" customFormat="1" ht="12.75" customHeight="1">
      <c r="A27" s="27"/>
      <c r="B27" s="583">
        <v>20</v>
      </c>
      <c r="C27" s="216"/>
      <c r="D27" s="213" t="s">
        <v>299</v>
      </c>
      <c r="E27" s="214" t="s">
        <v>279</v>
      </c>
      <c r="F27" s="264" t="s">
        <v>294</v>
      </c>
      <c r="G27" s="264">
        <v>2.347</v>
      </c>
      <c r="H27" s="264">
        <v>2.131</v>
      </c>
      <c r="I27" s="264">
        <v>2.606</v>
      </c>
      <c r="J27" s="264">
        <v>3.9583</v>
      </c>
      <c r="K27" s="264">
        <v>4.556</v>
      </c>
      <c r="L27" s="264">
        <v>4.5591</v>
      </c>
      <c r="M27" s="392">
        <v>4.8506</v>
      </c>
      <c r="N27" s="392">
        <v>7.555</v>
      </c>
      <c r="O27" s="297">
        <v>7.365</v>
      </c>
      <c r="P27" s="215">
        <f t="shared" si="0"/>
        <v>-2.5148908007941673</v>
      </c>
      <c r="R27"/>
      <c r="S27"/>
      <c r="T27"/>
      <c r="U27"/>
    </row>
    <row r="28" spans="1:21" s="8" customFormat="1" ht="12.75" customHeight="1">
      <c r="A28" s="27"/>
      <c r="B28" s="583">
        <v>21</v>
      </c>
      <c r="C28" s="54"/>
      <c r="D28" s="20" t="s">
        <v>300</v>
      </c>
      <c r="E28" s="53" t="s">
        <v>270</v>
      </c>
      <c r="F28" s="265">
        <v>4.176</v>
      </c>
      <c r="G28" s="265">
        <v>5.714</v>
      </c>
      <c r="H28" s="265">
        <v>5.972</v>
      </c>
      <c r="I28" s="265">
        <v>5.166</v>
      </c>
      <c r="J28" s="265">
        <v>5.4338</v>
      </c>
      <c r="K28" s="265">
        <v>5.8607</v>
      </c>
      <c r="L28" s="265">
        <v>6.2229</v>
      </c>
      <c r="M28" s="393">
        <v>6.7197</v>
      </c>
      <c r="N28" s="393">
        <v>7.288</v>
      </c>
      <c r="O28" s="298">
        <v>6.711</v>
      </c>
      <c r="P28" s="205">
        <f t="shared" si="0"/>
        <v>-7.9171240395170095</v>
      </c>
      <c r="R28"/>
      <c r="S28"/>
      <c r="T28"/>
      <c r="U28"/>
    </row>
    <row r="29" spans="1:21" s="8" customFormat="1" ht="12.75" customHeight="1">
      <c r="A29" s="27"/>
      <c r="B29" s="583">
        <v>22</v>
      </c>
      <c r="C29" s="216"/>
      <c r="D29" s="213" t="s">
        <v>305</v>
      </c>
      <c r="E29" s="214" t="s">
        <v>276</v>
      </c>
      <c r="F29" s="264">
        <v>7.82</v>
      </c>
      <c r="G29" s="264">
        <v>8.884</v>
      </c>
      <c r="H29" s="264">
        <v>8.44</v>
      </c>
      <c r="I29" s="264">
        <v>7.548</v>
      </c>
      <c r="J29" s="264">
        <v>6.0836</v>
      </c>
      <c r="K29" s="264">
        <v>6.7884</v>
      </c>
      <c r="L29" s="264">
        <v>7.3398</v>
      </c>
      <c r="M29" s="392">
        <v>7.0418</v>
      </c>
      <c r="N29" s="392">
        <v>7.2308</v>
      </c>
      <c r="O29" s="297">
        <v>6.61</v>
      </c>
      <c r="P29" s="215">
        <f t="shared" si="0"/>
        <v>-8.585495380870722</v>
      </c>
      <c r="R29"/>
      <c r="S29"/>
      <c r="T29"/>
      <c r="U29"/>
    </row>
    <row r="30" spans="1:21" s="8" customFormat="1" ht="12.75" customHeight="1">
      <c r="A30" s="27"/>
      <c r="B30" s="583">
        <v>23</v>
      </c>
      <c r="C30" s="54"/>
      <c r="D30" s="20" t="s">
        <v>306</v>
      </c>
      <c r="E30" s="53" t="s">
        <v>264</v>
      </c>
      <c r="F30" s="265">
        <v>2.287</v>
      </c>
      <c r="G30" s="265">
        <v>3.623</v>
      </c>
      <c r="H30" s="265">
        <v>4.0042</v>
      </c>
      <c r="I30" s="265">
        <v>3.841</v>
      </c>
      <c r="J30" s="265">
        <v>4.7842</v>
      </c>
      <c r="K30" s="265">
        <v>5.7035</v>
      </c>
      <c r="L30" s="265">
        <v>6.3895</v>
      </c>
      <c r="M30" s="393">
        <v>6.388</v>
      </c>
      <c r="N30" s="393">
        <v>6.051</v>
      </c>
      <c r="O30" s="298">
        <v>5.952</v>
      </c>
      <c r="P30" s="205">
        <f t="shared" si="0"/>
        <v>-1.6360932077342571</v>
      </c>
      <c r="R30"/>
      <c r="S30"/>
      <c r="T30"/>
      <c r="U30"/>
    </row>
    <row r="31" spans="1:21" s="8" customFormat="1" ht="12.75" customHeight="1">
      <c r="A31" s="230"/>
      <c r="B31" s="583">
        <v>24</v>
      </c>
      <c r="C31" s="216"/>
      <c r="D31" s="213" t="s">
        <v>467</v>
      </c>
      <c r="E31" s="214" t="s">
        <v>284</v>
      </c>
      <c r="F31" s="264"/>
      <c r="G31" s="264"/>
      <c r="H31" s="264"/>
      <c r="I31" s="264"/>
      <c r="J31" s="264"/>
      <c r="K31" s="264">
        <v>3.278</v>
      </c>
      <c r="L31" s="264">
        <v>3.153</v>
      </c>
      <c r="M31" s="392">
        <v>3.345</v>
      </c>
      <c r="N31" s="392">
        <v>4.0806</v>
      </c>
      <c r="O31" s="297">
        <v>4.229</v>
      </c>
      <c r="P31" s="215">
        <f t="shared" si="0"/>
        <v>3.6367200901828323</v>
      </c>
      <c r="R31"/>
      <c r="S31"/>
      <c r="T31"/>
      <c r="U31"/>
    </row>
    <row r="32" spans="1:21" s="8" customFormat="1" ht="12.75" customHeight="1">
      <c r="A32" s="27"/>
      <c r="B32" s="583">
        <v>25</v>
      </c>
      <c r="C32" s="54"/>
      <c r="D32" s="20" t="s">
        <v>308</v>
      </c>
      <c r="E32" s="53" t="s">
        <v>266</v>
      </c>
      <c r="F32" s="265">
        <v>1.634</v>
      </c>
      <c r="G32" s="265">
        <v>3.556</v>
      </c>
      <c r="H32" s="265">
        <v>3.4937</v>
      </c>
      <c r="I32" s="265">
        <v>3.076</v>
      </c>
      <c r="J32" s="265">
        <v>3.3163</v>
      </c>
      <c r="K32" s="265">
        <v>3.5097</v>
      </c>
      <c r="L32" s="265">
        <v>3.7321</v>
      </c>
      <c r="M32" s="393">
        <v>4.14</v>
      </c>
      <c r="N32" s="393">
        <v>4.165</v>
      </c>
      <c r="O32" s="298">
        <v>4.062</v>
      </c>
      <c r="P32" s="205">
        <f t="shared" si="0"/>
        <v>-2.4729891956782657</v>
      </c>
      <c r="R32"/>
      <c r="S32"/>
      <c r="T32"/>
      <c r="U32"/>
    </row>
    <row r="33" spans="1:21" s="8" customFormat="1" ht="12.75" customHeight="1">
      <c r="A33" s="27"/>
      <c r="B33" s="583">
        <v>26</v>
      </c>
      <c r="C33" s="216"/>
      <c r="D33" s="213" t="s">
        <v>10</v>
      </c>
      <c r="E33" s="214" t="s">
        <v>260</v>
      </c>
      <c r="F33" s="264">
        <v>1.794</v>
      </c>
      <c r="G33" s="264">
        <v>4.113</v>
      </c>
      <c r="H33" s="264">
        <v>3.9603</v>
      </c>
      <c r="I33" s="264">
        <v>3.188</v>
      </c>
      <c r="J33" s="264">
        <v>2.9998</v>
      </c>
      <c r="K33" s="264">
        <v>3.7022</v>
      </c>
      <c r="L33" s="264">
        <v>4.3073</v>
      </c>
      <c r="M33" s="392">
        <v>4.254</v>
      </c>
      <c r="N33" s="392">
        <v>4.354</v>
      </c>
      <c r="O33" s="297">
        <v>3.829</v>
      </c>
      <c r="P33" s="215">
        <f t="shared" si="0"/>
        <v>-12.057877813504824</v>
      </c>
      <c r="R33"/>
      <c r="S33"/>
      <c r="T33"/>
      <c r="U33"/>
    </row>
    <row r="34" spans="1:21" s="8" customFormat="1" ht="12.75" customHeight="1">
      <c r="A34" s="230"/>
      <c r="B34" s="583">
        <v>27</v>
      </c>
      <c r="C34" s="54"/>
      <c r="D34" s="20" t="s">
        <v>324</v>
      </c>
      <c r="E34" s="53" t="s">
        <v>263</v>
      </c>
      <c r="F34" s="265">
        <v>2.405</v>
      </c>
      <c r="G34" s="265">
        <v>2.787</v>
      </c>
      <c r="H34" s="265">
        <v>3.017</v>
      </c>
      <c r="I34" s="265">
        <v>3.275</v>
      </c>
      <c r="J34" s="265">
        <v>3.3521</v>
      </c>
      <c r="K34" s="265">
        <v>3.4213</v>
      </c>
      <c r="L34" s="265">
        <v>3.187</v>
      </c>
      <c r="M34" s="393">
        <v>3.267</v>
      </c>
      <c r="N34" s="393">
        <v>3.383</v>
      </c>
      <c r="O34" s="298">
        <v>3.38</v>
      </c>
      <c r="P34" s="205">
        <f t="shared" si="0"/>
        <v>-0.0886786875554324</v>
      </c>
      <c r="R34"/>
      <c r="S34"/>
      <c r="T34"/>
      <c r="U34"/>
    </row>
    <row r="35" spans="1:21" s="8" customFormat="1" ht="12.75" customHeight="1">
      <c r="A35" s="230"/>
      <c r="B35" s="583">
        <v>28</v>
      </c>
      <c r="C35" s="216"/>
      <c r="D35" s="213" t="s">
        <v>321</v>
      </c>
      <c r="E35" s="214" t="s">
        <v>269</v>
      </c>
      <c r="F35" s="264">
        <v>1.808</v>
      </c>
      <c r="G35" s="264">
        <v>2.923</v>
      </c>
      <c r="H35" s="264">
        <v>2.866</v>
      </c>
      <c r="I35" s="264">
        <v>2.305</v>
      </c>
      <c r="J35" s="264">
        <v>2.1737</v>
      </c>
      <c r="K35" s="264">
        <v>2.5522</v>
      </c>
      <c r="L35" s="264">
        <v>2.2503</v>
      </c>
      <c r="M35" s="392">
        <v>2.385</v>
      </c>
      <c r="N35" s="392">
        <v>2.23</v>
      </c>
      <c r="O35" s="297">
        <v>2.305</v>
      </c>
      <c r="P35" s="215">
        <f t="shared" si="0"/>
        <v>3.363228699551568</v>
      </c>
      <c r="R35"/>
      <c r="S35"/>
      <c r="T35"/>
      <c r="U35"/>
    </row>
    <row r="36" spans="1:21" s="8" customFormat="1" ht="12.75" customHeight="1">
      <c r="A36" s="27"/>
      <c r="B36" s="583">
        <v>29</v>
      </c>
      <c r="C36" s="54"/>
      <c r="D36" s="20" t="s">
        <v>309</v>
      </c>
      <c r="E36" s="53" t="s">
        <v>271</v>
      </c>
      <c r="F36" s="265" t="s">
        <v>291</v>
      </c>
      <c r="G36" s="265">
        <v>2.16</v>
      </c>
      <c r="H36" s="265">
        <v>1.9638</v>
      </c>
      <c r="I36" s="265">
        <v>1.564</v>
      </c>
      <c r="J36" s="265">
        <v>1.5462</v>
      </c>
      <c r="K36" s="265">
        <v>1.3289</v>
      </c>
      <c r="L36" s="265">
        <v>1.4482</v>
      </c>
      <c r="M36" s="393">
        <v>1.5367</v>
      </c>
      <c r="N36" s="393">
        <v>2.0628</v>
      </c>
      <c r="O36" s="298">
        <v>2.158</v>
      </c>
      <c r="P36" s="205">
        <f t="shared" si="0"/>
        <v>4.615086290478954</v>
      </c>
      <c r="R36"/>
      <c r="S36"/>
      <c r="T36"/>
      <c r="U36"/>
    </row>
    <row r="37" spans="1:21" s="8" customFormat="1" ht="12.75" customHeight="1">
      <c r="A37" s="27"/>
      <c r="B37" s="583">
        <v>30</v>
      </c>
      <c r="C37" s="216"/>
      <c r="D37" s="213" t="s">
        <v>323</v>
      </c>
      <c r="E37" s="214" t="s">
        <v>315</v>
      </c>
      <c r="F37" s="264" t="s">
        <v>294</v>
      </c>
      <c r="G37" s="264">
        <v>0.644</v>
      </c>
      <c r="H37" s="264">
        <v>0.737</v>
      </c>
      <c r="I37" s="264">
        <v>0.784</v>
      </c>
      <c r="J37" s="264">
        <v>0.8703</v>
      </c>
      <c r="K37" s="264">
        <v>0.9405</v>
      </c>
      <c r="L37" s="264">
        <v>0.9735</v>
      </c>
      <c r="M37" s="392">
        <v>1.0045</v>
      </c>
      <c r="N37" s="392">
        <v>1.084</v>
      </c>
      <c r="O37" s="297">
        <v>1.217</v>
      </c>
      <c r="P37" s="215">
        <f t="shared" si="0"/>
        <v>12.269372693726943</v>
      </c>
      <c r="R37"/>
      <c r="S37"/>
      <c r="T37"/>
      <c r="U37"/>
    </row>
    <row r="38" spans="1:21" s="8" customFormat="1" ht="12.75" customHeight="1">
      <c r="A38" s="27"/>
      <c r="B38" s="583">
        <v>31</v>
      </c>
      <c r="C38" s="54"/>
      <c r="D38" s="20" t="s">
        <v>468</v>
      </c>
      <c r="E38" s="53" t="s">
        <v>469</v>
      </c>
      <c r="F38" s="265"/>
      <c r="G38" s="265"/>
      <c r="H38" s="265"/>
      <c r="I38" s="265"/>
      <c r="J38" s="265"/>
      <c r="K38" s="265">
        <v>1.095</v>
      </c>
      <c r="L38" s="265">
        <v>0.959</v>
      </c>
      <c r="M38" s="393">
        <v>1.095</v>
      </c>
      <c r="N38" s="393">
        <v>1.144</v>
      </c>
      <c r="O38" s="298">
        <v>1.147</v>
      </c>
      <c r="P38" s="205">
        <f t="shared" si="0"/>
        <v>0.2622377622377714</v>
      </c>
      <c r="R38"/>
      <c r="S38"/>
      <c r="T38"/>
      <c r="U38"/>
    </row>
    <row r="39" spans="1:21" s="8" customFormat="1" ht="12.75" customHeight="1">
      <c r="A39" s="27"/>
      <c r="B39" s="583">
        <v>32</v>
      </c>
      <c r="C39" s="216"/>
      <c r="D39" s="213" t="s">
        <v>310</v>
      </c>
      <c r="E39" s="214" t="s">
        <v>273</v>
      </c>
      <c r="F39" s="264">
        <v>1.556</v>
      </c>
      <c r="G39" s="264">
        <v>0.866</v>
      </c>
      <c r="H39" s="264">
        <v>0.7899</v>
      </c>
      <c r="I39" s="264">
        <v>0.678</v>
      </c>
      <c r="J39" s="264">
        <v>0.7002</v>
      </c>
      <c r="K39" s="264">
        <v>0.711</v>
      </c>
      <c r="L39" s="264">
        <v>0.7068</v>
      </c>
      <c r="M39" s="392">
        <v>0.7729</v>
      </c>
      <c r="N39" s="392">
        <v>0.8633</v>
      </c>
      <c r="O39" s="297">
        <v>1.003</v>
      </c>
      <c r="P39" s="215">
        <f t="shared" si="0"/>
        <v>16.182091972663027</v>
      </c>
      <c r="R39"/>
      <c r="S39"/>
      <c r="T39"/>
      <c r="U39"/>
    </row>
    <row r="40" spans="1:17" ht="15" customHeight="1">
      <c r="A40" s="27"/>
      <c r="B40" s="583">
        <v>33</v>
      </c>
      <c r="C40" s="585"/>
      <c r="D40" s="586" t="s">
        <v>325</v>
      </c>
      <c r="E40" s="587" t="s">
        <v>285</v>
      </c>
      <c r="F40" s="588" t="s">
        <v>291</v>
      </c>
      <c r="G40" s="588">
        <v>0.997</v>
      </c>
      <c r="H40" s="588">
        <v>1.0614</v>
      </c>
      <c r="I40" s="588">
        <v>0.578</v>
      </c>
      <c r="J40" s="588">
        <v>0.5485</v>
      </c>
      <c r="K40" s="588">
        <v>0.5726</v>
      </c>
      <c r="L40" s="588">
        <v>0.5653</v>
      </c>
      <c r="M40" s="589">
        <v>0.515</v>
      </c>
      <c r="N40" s="589">
        <v>0.466</v>
      </c>
      <c r="O40" s="590">
        <v>0.495</v>
      </c>
      <c r="P40" s="591">
        <f t="shared" si="0"/>
        <v>6.22317596566524</v>
      </c>
      <c r="Q40" s="1"/>
    </row>
    <row r="41" spans="1:17" s="16" customFormat="1" ht="24.75" customHeight="1">
      <c r="A41" s="691"/>
      <c r="D41" s="788" t="s">
        <v>586</v>
      </c>
      <c r="E41" s="788"/>
      <c r="F41" s="788"/>
      <c r="G41" s="788"/>
      <c r="H41" s="788"/>
      <c r="I41" s="788"/>
      <c r="J41" s="788"/>
      <c r="K41" s="788"/>
      <c r="L41" s="788"/>
      <c r="M41" s="788"/>
      <c r="N41" s="788"/>
      <c r="O41" s="788"/>
      <c r="P41" s="788"/>
      <c r="Q41" s="240"/>
    </row>
    <row r="42" spans="4:17" ht="12.75" customHeight="1">
      <c r="D42" s="552" t="s">
        <v>557</v>
      </c>
      <c r="E42" s="553"/>
      <c r="F42" s="548"/>
      <c r="G42" s="548"/>
      <c r="H42" s="548"/>
      <c r="I42" s="548"/>
      <c r="J42" s="548"/>
      <c r="K42" s="548"/>
      <c r="L42" s="548"/>
      <c r="M42" s="548"/>
      <c r="N42" s="548"/>
      <c r="O42" s="548"/>
      <c r="P42" s="548"/>
      <c r="Q42" s="548"/>
    </row>
    <row r="43" spans="4:17" ht="12.75" customHeight="1">
      <c r="D43" s="554" t="s">
        <v>470</v>
      </c>
      <c r="E43" s="6"/>
      <c r="F43" s="548"/>
      <c r="G43" s="548"/>
      <c r="H43" s="548"/>
      <c r="I43" s="548"/>
      <c r="J43" s="548"/>
      <c r="K43" s="548"/>
      <c r="L43" s="548"/>
      <c r="M43" s="548"/>
      <c r="N43" s="548"/>
      <c r="O43" s="548"/>
      <c r="P43" s="548"/>
      <c r="Q43" s="548"/>
    </row>
    <row r="44" spans="4:5" ht="12.75" customHeight="1">
      <c r="D44" s="555" t="s">
        <v>588</v>
      </c>
      <c r="E44" s="553"/>
    </row>
    <row r="45" spans="4:17" ht="24.75" customHeight="1">
      <c r="D45" s="789" t="s">
        <v>684</v>
      </c>
      <c r="E45" s="789"/>
      <c r="F45" s="789"/>
      <c r="G45" s="789"/>
      <c r="H45" s="789"/>
      <c r="I45" s="789"/>
      <c r="J45" s="789"/>
      <c r="K45" s="789"/>
      <c r="L45" s="789"/>
      <c r="M45" s="789"/>
      <c r="N45" s="789"/>
      <c r="O45" s="789"/>
      <c r="P45" s="789"/>
      <c r="Q45" s="692"/>
    </row>
    <row r="46" ht="12.75" customHeight="1">
      <c r="D46" s="555" t="s">
        <v>587</v>
      </c>
    </row>
  </sheetData>
  <mergeCells count="13">
    <mergeCell ref="D41:P41"/>
    <mergeCell ref="D45:P45"/>
    <mergeCell ref="N5:N7"/>
    <mergeCell ref="C2:P2"/>
    <mergeCell ref="C3:P3"/>
    <mergeCell ref="C4:P4"/>
    <mergeCell ref="O5:O7"/>
    <mergeCell ref="L5:L7"/>
    <mergeCell ref="M5:M7"/>
    <mergeCell ref="B5:B7"/>
    <mergeCell ref="D5:D7"/>
    <mergeCell ref="F5:F7"/>
    <mergeCell ref="G5:G7"/>
  </mergeCells>
  <printOptions/>
  <pageMargins left="0.75" right="0.41"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codeName="Sheet61"/>
  <dimension ref="A1:R78"/>
  <sheetViews>
    <sheetView workbookViewId="0" topLeftCell="A1">
      <selection activeCell="D54" sqref="D54"/>
    </sheetView>
  </sheetViews>
  <sheetFormatPr defaultColWidth="9.140625" defaultRowHeight="12.75"/>
  <cols>
    <col min="1" max="1" width="2.7109375" style="0" customWidth="1"/>
    <col min="2" max="2" width="3.7109375" style="3" customWidth="1"/>
    <col min="3" max="3" width="1.1484375" style="0" customWidth="1"/>
    <col min="4" max="4" width="26.00390625" style="0" customWidth="1"/>
    <col min="5" max="5" width="3.421875" style="0" customWidth="1"/>
    <col min="6" max="6" width="6.7109375" style="3" customWidth="1"/>
    <col min="7" max="9" width="6.7109375" style="3" hidden="1" customWidth="1"/>
    <col min="10" max="10" width="6.7109375" style="0" hidden="1" customWidth="1"/>
    <col min="11" max="14" width="6.7109375" style="0" customWidth="1"/>
    <col min="15" max="15" width="1.7109375" style="0" customWidth="1"/>
    <col min="16" max="16" width="5.57421875" style="8" customWidth="1"/>
    <col min="17" max="17" width="5.7109375" style="0" customWidth="1"/>
  </cols>
  <sheetData>
    <row r="1" spans="3:16" ht="14.25" customHeight="1">
      <c r="C1" s="756"/>
      <c r="D1" s="756"/>
      <c r="E1" s="29"/>
      <c r="F1" s="30"/>
      <c r="G1" s="30"/>
      <c r="H1" s="30"/>
      <c r="I1" s="30"/>
      <c r="J1" s="31"/>
      <c r="K1" s="24"/>
      <c r="L1" s="24"/>
      <c r="M1" s="24"/>
      <c r="N1" s="24"/>
      <c r="O1" s="24"/>
      <c r="P1" s="11" t="s">
        <v>478</v>
      </c>
    </row>
    <row r="2" spans="3:16" ht="24.75" customHeight="1">
      <c r="C2" s="790" t="s">
        <v>330</v>
      </c>
      <c r="D2" s="790"/>
      <c r="E2" s="790"/>
      <c r="F2" s="790"/>
      <c r="G2" s="790"/>
      <c r="H2" s="790"/>
      <c r="I2" s="790"/>
      <c r="J2" s="790"/>
      <c r="K2" s="790"/>
      <c r="L2" s="790"/>
      <c r="M2" s="790"/>
      <c r="N2" s="790"/>
      <c r="O2" s="790"/>
      <c r="P2" s="790"/>
    </row>
    <row r="3" spans="3:16" ht="12.75" customHeight="1">
      <c r="C3" s="757" t="s">
        <v>556</v>
      </c>
      <c r="D3" s="757"/>
      <c r="E3" s="757"/>
      <c r="F3" s="757"/>
      <c r="G3" s="757"/>
      <c r="H3" s="757"/>
      <c r="I3" s="757"/>
      <c r="J3" s="757"/>
      <c r="K3" s="757"/>
      <c r="L3" s="757"/>
      <c r="M3" s="757"/>
      <c r="N3" s="757"/>
      <c r="O3" s="757"/>
      <c r="P3" s="757"/>
    </row>
    <row r="4" spans="3:16" ht="12.75" customHeight="1">
      <c r="C4" s="758" t="s">
        <v>436</v>
      </c>
      <c r="D4" s="758"/>
      <c r="E4" s="758"/>
      <c r="F4" s="758"/>
      <c r="G4" s="758"/>
      <c r="H4" s="758"/>
      <c r="I4" s="758"/>
      <c r="J4" s="758"/>
      <c r="K4" s="758"/>
      <c r="L4" s="758"/>
      <c r="M4" s="758"/>
      <c r="N4" s="758"/>
      <c r="O4" s="758"/>
      <c r="P4" s="758"/>
    </row>
    <row r="5" spans="4:16" ht="13.5" customHeight="1">
      <c r="D5" s="270"/>
      <c r="E5" s="270"/>
      <c r="F5" s="270"/>
      <c r="G5" s="270"/>
      <c r="H5" s="270"/>
      <c r="I5" s="270"/>
      <c r="J5" s="270"/>
      <c r="K5" s="270"/>
      <c r="N5" s="270" t="s">
        <v>506</v>
      </c>
      <c r="O5" s="270"/>
      <c r="P5" s="270"/>
    </row>
    <row r="6" spans="2:16" s="15" customFormat="1" ht="12.75" customHeight="1">
      <c r="B6" s="755" t="s">
        <v>401</v>
      </c>
      <c r="C6" s="77"/>
      <c r="D6" s="75"/>
      <c r="E6" s="76"/>
      <c r="F6" s="77"/>
      <c r="G6" s="556"/>
      <c r="H6" s="556"/>
      <c r="I6" s="556"/>
      <c r="J6" s="75"/>
      <c r="K6" s="75"/>
      <c r="L6" s="75"/>
      <c r="M6" s="75"/>
      <c r="N6" s="75"/>
      <c r="O6" s="76"/>
      <c r="P6" s="78" t="s">
        <v>507</v>
      </c>
    </row>
    <row r="7" spans="2:16" s="15" customFormat="1" ht="12.75" customHeight="1">
      <c r="B7" s="755"/>
      <c r="C7" s="285"/>
      <c r="D7" s="287" t="s">
        <v>517</v>
      </c>
      <c r="E7" s="79"/>
      <c r="F7" s="72">
        <v>2000</v>
      </c>
      <c r="G7" s="74">
        <v>2001</v>
      </c>
      <c r="H7" s="74">
        <v>2002</v>
      </c>
      <c r="I7" s="74">
        <v>2003</v>
      </c>
      <c r="J7" s="74">
        <v>2004</v>
      </c>
      <c r="K7" s="74">
        <v>2005</v>
      </c>
      <c r="L7" s="74">
        <v>2006</v>
      </c>
      <c r="M7" s="74">
        <v>2007</v>
      </c>
      <c r="N7" s="74">
        <v>2008</v>
      </c>
      <c r="O7" s="73"/>
      <c r="P7" s="80" t="s">
        <v>585</v>
      </c>
    </row>
    <row r="8" spans="2:16" s="15" customFormat="1" ht="12.75" customHeight="1">
      <c r="B8" s="755"/>
      <c r="C8" s="286"/>
      <c r="D8" s="81"/>
      <c r="E8" s="82"/>
      <c r="F8" s="83"/>
      <c r="G8" s="84"/>
      <c r="H8" s="84"/>
      <c r="I8" s="84"/>
      <c r="J8" s="84"/>
      <c r="K8" s="84"/>
      <c r="L8" s="84"/>
      <c r="M8" s="84"/>
      <c r="N8" s="84"/>
      <c r="O8" s="85"/>
      <c r="P8" s="86" t="s">
        <v>293</v>
      </c>
    </row>
    <row r="9" spans="1:16" ht="12.75" customHeight="1">
      <c r="A9" s="55"/>
      <c r="B9" s="593">
        <v>1</v>
      </c>
      <c r="C9" s="150"/>
      <c r="D9" s="154" t="s">
        <v>36</v>
      </c>
      <c r="E9" s="594" t="s">
        <v>278</v>
      </c>
      <c r="F9" s="595">
        <v>64.288678</v>
      </c>
      <c r="G9" s="595">
        <v>60.447401</v>
      </c>
      <c r="H9" s="595">
        <v>63.041754</v>
      </c>
      <c r="I9" s="595">
        <v>63.208331</v>
      </c>
      <c r="J9" s="595">
        <v>67.110028</v>
      </c>
      <c r="K9" s="595">
        <v>67.683727</v>
      </c>
      <c r="L9" s="595">
        <v>67.33912</v>
      </c>
      <c r="M9" s="595">
        <v>67.85232</v>
      </c>
      <c r="N9" s="595">
        <v>66.906954</v>
      </c>
      <c r="O9" s="595"/>
      <c r="P9" s="59">
        <f aca="true" t="shared" si="0" ref="P9:P70">(N9/M9-1)*100</f>
        <v>-1.393269972198452</v>
      </c>
    </row>
    <row r="10" spans="1:16" ht="12.75" customHeight="1">
      <c r="A10" s="25"/>
      <c r="B10" s="593">
        <v>2</v>
      </c>
      <c r="C10" s="164"/>
      <c r="D10" s="156" t="s">
        <v>694</v>
      </c>
      <c r="E10" s="416" t="s">
        <v>282</v>
      </c>
      <c r="F10" s="557">
        <v>49.67</v>
      </c>
      <c r="G10" s="558">
        <v>47.917843</v>
      </c>
      <c r="H10" s="558">
        <v>48.257964</v>
      </c>
      <c r="I10" s="558">
        <v>48.008164</v>
      </c>
      <c r="J10" s="558">
        <v>50.951316</v>
      </c>
      <c r="K10" s="558">
        <v>53.381116</v>
      </c>
      <c r="L10" s="558">
        <v>56.448699</v>
      </c>
      <c r="M10" s="558">
        <v>59.549883</v>
      </c>
      <c r="N10" s="558">
        <v>60.495816</v>
      </c>
      <c r="O10" s="558"/>
      <c r="P10" s="71">
        <f t="shared" si="0"/>
        <v>1.5884716347805306</v>
      </c>
    </row>
    <row r="11" spans="1:16" ht="12.75" customHeight="1">
      <c r="A11" s="25"/>
      <c r="B11" s="593">
        <v>3</v>
      </c>
      <c r="C11" s="153"/>
      <c r="D11" s="154" t="s">
        <v>35</v>
      </c>
      <c r="E11" s="596" t="s">
        <v>280</v>
      </c>
      <c r="F11" s="595">
        <v>48.964607</v>
      </c>
      <c r="G11" s="595">
        <v>48.196902</v>
      </c>
      <c r="H11" s="595">
        <v>48.081118</v>
      </c>
      <c r="I11" s="595">
        <v>48.024693</v>
      </c>
      <c r="J11" s="595">
        <v>50.702512</v>
      </c>
      <c r="K11" s="595">
        <v>51.79103</v>
      </c>
      <c r="L11" s="595">
        <v>52.403633</v>
      </c>
      <c r="M11" s="595">
        <v>53.855515</v>
      </c>
      <c r="N11" s="595">
        <v>53.189273</v>
      </c>
      <c r="O11" s="595"/>
      <c r="P11" s="59">
        <f t="shared" si="0"/>
        <v>-1.237091503070753</v>
      </c>
    </row>
    <row r="12" spans="1:16" ht="12.75" customHeight="1">
      <c r="A12" s="25"/>
      <c r="B12" s="597">
        <v>4</v>
      </c>
      <c r="C12" s="164"/>
      <c r="D12" s="156" t="s">
        <v>37</v>
      </c>
      <c r="E12" s="416" t="s">
        <v>281</v>
      </c>
      <c r="F12" s="558">
        <v>32.712759</v>
      </c>
      <c r="G12" s="558">
        <v>33.870413</v>
      </c>
      <c r="H12" s="558">
        <v>33.696258</v>
      </c>
      <c r="I12" s="558">
        <v>35.369823</v>
      </c>
      <c r="J12" s="558">
        <v>38.15497</v>
      </c>
      <c r="K12" s="558">
        <v>41.724868</v>
      </c>
      <c r="L12" s="558">
        <v>45.06393</v>
      </c>
      <c r="M12" s="558">
        <v>51.208323</v>
      </c>
      <c r="N12" s="558">
        <v>50.365596</v>
      </c>
      <c r="O12" s="558"/>
      <c r="P12" s="71">
        <f t="shared" si="0"/>
        <v>-1.6456836518548013</v>
      </c>
    </row>
    <row r="13" spans="1:16" ht="12.75" customHeight="1">
      <c r="A13" s="25"/>
      <c r="B13" s="597">
        <v>5</v>
      </c>
      <c r="C13" s="153"/>
      <c r="D13" s="154" t="s">
        <v>38</v>
      </c>
      <c r="E13" s="596" t="s">
        <v>277</v>
      </c>
      <c r="F13" s="595">
        <v>39.269546</v>
      </c>
      <c r="G13" s="595">
        <v>39.309441</v>
      </c>
      <c r="H13" s="595">
        <v>40.587562</v>
      </c>
      <c r="I13" s="595">
        <v>39.807306</v>
      </c>
      <c r="J13" s="595">
        <v>42.42466</v>
      </c>
      <c r="K13" s="595">
        <v>44.076595</v>
      </c>
      <c r="L13" s="595">
        <v>45.997955000000005</v>
      </c>
      <c r="M13" s="595">
        <v>47.756988</v>
      </c>
      <c r="N13" s="595">
        <v>47.404171000000005</v>
      </c>
      <c r="O13" s="595"/>
      <c r="P13" s="59">
        <f t="shared" si="0"/>
        <v>-0.7387756531044065</v>
      </c>
    </row>
    <row r="14" spans="1:16" ht="12.75" customHeight="1">
      <c r="A14" s="25"/>
      <c r="B14" s="597">
        <v>6</v>
      </c>
      <c r="C14" s="164"/>
      <c r="D14" s="156" t="s">
        <v>40</v>
      </c>
      <c r="E14" s="416" t="s">
        <v>284</v>
      </c>
      <c r="F14" s="557">
        <v>25.94</v>
      </c>
      <c r="G14" s="558">
        <v>24.334436</v>
      </c>
      <c r="H14" s="558">
        <v>24.204778</v>
      </c>
      <c r="I14" s="558">
        <v>25.473178</v>
      </c>
      <c r="J14" s="558">
        <v>27.160143</v>
      </c>
      <c r="K14" s="558">
        <v>27.782293</v>
      </c>
      <c r="L14" s="558">
        <v>28.949569</v>
      </c>
      <c r="M14" s="558">
        <v>32.404475999999995</v>
      </c>
      <c r="N14" s="558">
        <v>34.81493</v>
      </c>
      <c r="O14" s="558"/>
      <c r="P14" s="71">
        <f t="shared" si="0"/>
        <v>7.438645204446459</v>
      </c>
    </row>
    <row r="15" spans="1:16" ht="12.75" customHeight="1">
      <c r="A15" s="25"/>
      <c r="B15" s="597">
        <v>7</v>
      </c>
      <c r="C15" s="153"/>
      <c r="D15" s="154" t="s">
        <v>39</v>
      </c>
      <c r="E15" s="596" t="s">
        <v>280</v>
      </c>
      <c r="F15" s="595">
        <v>22.869447</v>
      </c>
      <c r="G15" s="595">
        <v>23.413776</v>
      </c>
      <c r="H15" s="595">
        <v>22.878901</v>
      </c>
      <c r="I15" s="595">
        <v>23.954687</v>
      </c>
      <c r="J15" s="595">
        <v>26.602776</v>
      </c>
      <c r="K15" s="595">
        <v>28.451022</v>
      </c>
      <c r="L15" s="595">
        <v>30.608976</v>
      </c>
      <c r="M15" s="595">
        <v>33.815514</v>
      </c>
      <c r="N15" s="595">
        <v>34.402131000000004</v>
      </c>
      <c r="O15" s="595"/>
      <c r="P15" s="59">
        <f t="shared" si="0"/>
        <v>1.7347570112345556</v>
      </c>
    </row>
    <row r="16" spans="1:16" ht="12.75" customHeight="1">
      <c r="A16" s="25"/>
      <c r="B16" s="597">
        <v>8</v>
      </c>
      <c r="C16" s="164"/>
      <c r="D16" s="156" t="s">
        <v>41</v>
      </c>
      <c r="E16" s="416" t="s">
        <v>278</v>
      </c>
      <c r="F16" s="558">
        <v>31.952048</v>
      </c>
      <c r="G16" s="558">
        <v>31.099141</v>
      </c>
      <c r="H16" s="558">
        <v>29.509921</v>
      </c>
      <c r="I16" s="558">
        <v>29.893186</v>
      </c>
      <c r="J16" s="558">
        <v>31.391697</v>
      </c>
      <c r="K16" s="558">
        <v>32.693092</v>
      </c>
      <c r="L16" s="558">
        <v>34.080137</v>
      </c>
      <c r="M16" s="558">
        <v>35.16553</v>
      </c>
      <c r="N16" s="558">
        <v>34.162014000000006</v>
      </c>
      <c r="O16" s="558"/>
      <c r="P16" s="71">
        <f t="shared" si="0"/>
        <v>-2.853692237824912</v>
      </c>
    </row>
    <row r="17" spans="1:16" ht="12.75" customHeight="1">
      <c r="A17" s="25"/>
      <c r="B17" s="597">
        <v>9</v>
      </c>
      <c r="C17" s="153"/>
      <c r="D17" s="154" t="s">
        <v>511</v>
      </c>
      <c r="E17" s="596" t="s">
        <v>281</v>
      </c>
      <c r="F17" s="595">
        <v>19.44433</v>
      </c>
      <c r="G17" s="595">
        <v>20.541753</v>
      </c>
      <c r="H17" s="595">
        <v>21.164324</v>
      </c>
      <c r="I17" s="595">
        <v>22.492001</v>
      </c>
      <c r="J17" s="595">
        <v>24.354275</v>
      </c>
      <c r="K17" s="595">
        <v>27.017407</v>
      </c>
      <c r="L17" s="595">
        <v>29.895310000000002</v>
      </c>
      <c r="M17" s="595">
        <v>32.742866</v>
      </c>
      <c r="N17" s="595">
        <v>30.364331</v>
      </c>
      <c r="O17" s="595"/>
      <c r="P17" s="59">
        <f t="shared" si="0"/>
        <v>-7.264284684181277</v>
      </c>
    </row>
    <row r="18" spans="1:16" ht="12.75" customHeight="1">
      <c r="A18" s="25"/>
      <c r="B18" s="597">
        <v>10</v>
      </c>
      <c r="C18" s="164"/>
      <c r="D18" s="156" t="s">
        <v>46</v>
      </c>
      <c r="E18" s="416" t="s">
        <v>282</v>
      </c>
      <c r="F18" s="557">
        <v>23.83</v>
      </c>
      <c r="G18" s="558">
        <v>22.991242</v>
      </c>
      <c r="H18" s="558">
        <v>23.143632</v>
      </c>
      <c r="I18" s="558">
        <v>22.44882</v>
      </c>
      <c r="J18" s="558">
        <v>24.049424</v>
      </c>
      <c r="K18" s="558">
        <v>24.850326</v>
      </c>
      <c r="L18" s="558">
        <v>25.603531999999998</v>
      </c>
      <c r="M18" s="558">
        <v>26.41552</v>
      </c>
      <c r="N18" s="558">
        <v>26.18766</v>
      </c>
      <c r="O18" s="558"/>
      <c r="P18" s="71">
        <f t="shared" si="0"/>
        <v>-0.8625989569768011</v>
      </c>
    </row>
    <row r="19" spans="1:16" ht="12.75" customHeight="1">
      <c r="A19" s="25"/>
      <c r="B19" s="593">
        <v>11</v>
      </c>
      <c r="C19" s="153"/>
      <c r="D19" s="154" t="s">
        <v>512</v>
      </c>
      <c r="E19" s="596" t="s">
        <v>283</v>
      </c>
      <c r="F19" s="595">
        <v>13.656344</v>
      </c>
      <c r="G19" s="595">
        <v>14.128835</v>
      </c>
      <c r="H19" s="595">
        <v>14.838698</v>
      </c>
      <c r="I19" s="598">
        <v>15.92</v>
      </c>
      <c r="J19" s="595">
        <v>17.032388</v>
      </c>
      <c r="K19" s="595">
        <v>18.325981</v>
      </c>
      <c r="L19" s="595">
        <v>21.062514</v>
      </c>
      <c r="M19" s="595">
        <v>23.204324</v>
      </c>
      <c r="N19" s="595">
        <v>23.379476999999998</v>
      </c>
      <c r="O19" s="595"/>
      <c r="P19" s="59">
        <f t="shared" si="0"/>
        <v>0.7548291430510945</v>
      </c>
    </row>
    <row r="20" spans="1:16" ht="12.75" customHeight="1">
      <c r="A20" s="25"/>
      <c r="B20" s="597">
        <v>12</v>
      </c>
      <c r="C20" s="164"/>
      <c r="D20" s="156" t="s">
        <v>710</v>
      </c>
      <c r="E20" s="416" t="s">
        <v>281</v>
      </c>
      <c r="F20" s="558">
        <v>19.254577</v>
      </c>
      <c r="G20" s="558">
        <v>19.123084</v>
      </c>
      <c r="H20" s="558">
        <v>17.758972</v>
      </c>
      <c r="I20" s="558">
        <v>19.114793</v>
      </c>
      <c r="J20" s="558">
        <v>20.362628</v>
      </c>
      <c r="K20" s="558">
        <v>21.215385</v>
      </c>
      <c r="L20" s="558">
        <v>22.396943999999998</v>
      </c>
      <c r="M20" s="558">
        <v>23.166657999999998</v>
      </c>
      <c r="N20" s="558">
        <v>22.806551</v>
      </c>
      <c r="O20" s="558"/>
      <c r="P20" s="71">
        <f t="shared" si="0"/>
        <v>-1.5544192865453388</v>
      </c>
    </row>
    <row r="21" spans="1:16" ht="12.75" customHeight="1">
      <c r="A21" s="25"/>
      <c r="B21" s="597">
        <v>13</v>
      </c>
      <c r="C21" s="153"/>
      <c r="D21" s="154" t="s">
        <v>51</v>
      </c>
      <c r="E21" s="596" t="s">
        <v>278</v>
      </c>
      <c r="F21" s="595">
        <v>11.855752</v>
      </c>
      <c r="G21" s="595">
        <v>13.654264</v>
      </c>
      <c r="H21" s="595">
        <v>16.044864</v>
      </c>
      <c r="I21" s="595">
        <v>18.714186</v>
      </c>
      <c r="J21" s="595">
        <v>20.908783</v>
      </c>
      <c r="K21" s="595">
        <v>21.993009</v>
      </c>
      <c r="L21" s="595">
        <v>23.679209</v>
      </c>
      <c r="M21" s="595">
        <v>23.759157</v>
      </c>
      <c r="N21" s="595">
        <v>22.338451</v>
      </c>
      <c r="O21" s="595"/>
      <c r="P21" s="59">
        <f t="shared" si="0"/>
        <v>-5.979614512417253</v>
      </c>
    </row>
    <row r="22" spans="1:16" ht="12.75" customHeight="1">
      <c r="A22" s="25"/>
      <c r="B22" s="597">
        <v>14</v>
      </c>
      <c r="C22" s="164"/>
      <c r="D22" s="156" t="s">
        <v>44</v>
      </c>
      <c r="E22" s="416" t="s">
        <v>275</v>
      </c>
      <c r="F22" s="557">
        <v>18.11</v>
      </c>
      <c r="G22" s="557">
        <v>18.03</v>
      </c>
      <c r="H22" s="557">
        <v>18.19</v>
      </c>
      <c r="I22" s="557">
        <v>17.68</v>
      </c>
      <c r="J22" s="558">
        <v>18.889473</v>
      </c>
      <c r="K22" s="558">
        <v>19.822281</v>
      </c>
      <c r="L22" s="558">
        <v>20.694179</v>
      </c>
      <c r="M22" s="558">
        <v>21.293465</v>
      </c>
      <c r="N22" s="558">
        <v>21.686846000000003</v>
      </c>
      <c r="O22" s="558"/>
      <c r="P22" s="71">
        <f t="shared" si="0"/>
        <v>1.84742595909122</v>
      </c>
    </row>
    <row r="23" spans="1:16" ht="12.75" customHeight="1">
      <c r="A23" s="25"/>
      <c r="B23" s="597">
        <v>15</v>
      </c>
      <c r="C23" s="153"/>
      <c r="D23" s="154" t="s">
        <v>48</v>
      </c>
      <c r="E23" s="596" t="s">
        <v>278</v>
      </c>
      <c r="F23" s="595">
        <v>18.31939</v>
      </c>
      <c r="G23" s="595">
        <v>19.068906</v>
      </c>
      <c r="H23" s="595">
        <v>18.605651</v>
      </c>
      <c r="I23" s="595">
        <v>19.519563</v>
      </c>
      <c r="J23" s="595">
        <v>20.970074</v>
      </c>
      <c r="K23" s="595">
        <v>22.083008</v>
      </c>
      <c r="L23" s="595">
        <v>22.123762</v>
      </c>
      <c r="M23" s="595">
        <v>21.891306</v>
      </c>
      <c r="N23" s="595">
        <v>21.062483</v>
      </c>
      <c r="O23" s="595"/>
      <c r="P23" s="59">
        <f t="shared" si="0"/>
        <v>-3.786082931735546</v>
      </c>
    </row>
    <row r="24" spans="1:16" ht="12.75" customHeight="1">
      <c r="A24" s="25"/>
      <c r="B24" s="597">
        <v>16</v>
      </c>
      <c r="C24" s="164"/>
      <c r="D24" s="156" t="s">
        <v>43</v>
      </c>
      <c r="E24" s="416" t="s">
        <v>286</v>
      </c>
      <c r="F24" s="557">
        <v>11.906755</v>
      </c>
      <c r="G24" s="557">
        <v>11.825836</v>
      </c>
      <c r="H24" s="558">
        <v>11.911741</v>
      </c>
      <c r="I24" s="558">
        <v>12.709261</v>
      </c>
      <c r="J24" s="558">
        <v>14.711031</v>
      </c>
      <c r="K24" s="558">
        <v>15.803035</v>
      </c>
      <c r="L24" s="558">
        <v>16.808336</v>
      </c>
      <c r="M24" s="558">
        <v>18.718682</v>
      </c>
      <c r="N24" s="558">
        <v>19.686917</v>
      </c>
      <c r="O24" s="558"/>
      <c r="P24" s="71">
        <f t="shared" si="0"/>
        <v>5.172559691969769</v>
      </c>
    </row>
    <row r="25" spans="1:16" ht="12.75" customHeight="1">
      <c r="A25" s="55"/>
      <c r="B25" s="597">
        <v>17</v>
      </c>
      <c r="C25" s="153"/>
      <c r="D25" s="154" t="s">
        <v>42</v>
      </c>
      <c r="E25" s="596" t="s">
        <v>284</v>
      </c>
      <c r="F25" s="598">
        <v>20.55</v>
      </c>
      <c r="G25" s="595">
        <v>18.457115</v>
      </c>
      <c r="H25" s="595">
        <v>17.33008</v>
      </c>
      <c r="I25" s="595">
        <v>17.483347</v>
      </c>
      <c r="J25" s="595">
        <v>18.418892</v>
      </c>
      <c r="K25" s="595">
        <v>19.485333</v>
      </c>
      <c r="L25" s="595">
        <v>21.619524000000002</v>
      </c>
      <c r="M25" s="595">
        <v>23.631885999999998</v>
      </c>
      <c r="N25" s="595">
        <v>19.012379</v>
      </c>
      <c r="O25" s="595"/>
      <c r="P25" s="59">
        <f t="shared" si="0"/>
        <v>-19.547771176621275</v>
      </c>
    </row>
    <row r="26" spans="1:16" ht="12.75" customHeight="1">
      <c r="A26" s="25"/>
      <c r="B26" s="597">
        <v>18</v>
      </c>
      <c r="C26" s="164"/>
      <c r="D26" s="156" t="s">
        <v>45</v>
      </c>
      <c r="E26" s="416" t="s">
        <v>279</v>
      </c>
      <c r="F26" s="558">
        <v>21.596747</v>
      </c>
      <c r="G26" s="557">
        <v>19.79</v>
      </c>
      <c r="H26" s="558">
        <v>13.553764</v>
      </c>
      <c r="I26" s="558">
        <v>15.095879</v>
      </c>
      <c r="J26" s="558">
        <v>15.445213</v>
      </c>
      <c r="K26" s="558">
        <v>15.950857</v>
      </c>
      <c r="L26" s="558">
        <v>16.592519</v>
      </c>
      <c r="M26" s="558">
        <v>17.744943</v>
      </c>
      <c r="N26" s="558">
        <v>18.36854</v>
      </c>
      <c r="O26" s="558"/>
      <c r="P26" s="71">
        <f t="shared" si="0"/>
        <v>3.514223742505118</v>
      </c>
    </row>
    <row r="27" spans="1:16" ht="12.75" customHeight="1">
      <c r="A27" s="25"/>
      <c r="B27" s="599">
        <v>19</v>
      </c>
      <c r="C27" s="153"/>
      <c r="D27" s="154" t="s">
        <v>49</v>
      </c>
      <c r="E27" s="596" t="s">
        <v>289</v>
      </c>
      <c r="F27" s="598">
        <v>18.61</v>
      </c>
      <c r="G27" s="598">
        <v>18.49</v>
      </c>
      <c r="H27" s="598">
        <v>16.64</v>
      </c>
      <c r="I27" s="598">
        <v>15.29</v>
      </c>
      <c r="J27" s="595">
        <v>16.245984</v>
      </c>
      <c r="K27" s="595">
        <v>17.158646</v>
      </c>
      <c r="L27" s="595">
        <v>17.539343000000002</v>
      </c>
      <c r="M27" s="595">
        <v>17.904163</v>
      </c>
      <c r="N27" s="595">
        <v>18.126414</v>
      </c>
      <c r="O27" s="595"/>
      <c r="P27" s="59">
        <f t="shared" si="0"/>
        <v>1.2413370007857916</v>
      </c>
    </row>
    <row r="28" spans="1:16" ht="12.75" customHeight="1">
      <c r="A28" s="25"/>
      <c r="B28" s="597">
        <v>20</v>
      </c>
      <c r="C28" s="164"/>
      <c r="D28" s="156" t="s">
        <v>47</v>
      </c>
      <c r="E28" s="416" t="s">
        <v>280</v>
      </c>
      <c r="F28" s="558">
        <v>15.911464</v>
      </c>
      <c r="G28" s="558">
        <v>15.294393</v>
      </c>
      <c r="H28" s="558">
        <v>14.589303</v>
      </c>
      <c r="I28" s="558">
        <v>14.125444</v>
      </c>
      <c r="J28" s="558">
        <v>15.093402</v>
      </c>
      <c r="K28" s="558">
        <v>15.392702</v>
      </c>
      <c r="L28" s="558">
        <v>16.510893</v>
      </c>
      <c r="M28" s="558">
        <v>17.782173</v>
      </c>
      <c r="N28" s="558">
        <v>18.104388</v>
      </c>
      <c r="O28" s="558"/>
      <c r="P28" s="71">
        <f t="shared" si="0"/>
        <v>1.8120113891592515</v>
      </c>
    </row>
    <row r="29" spans="1:16" ht="12.75" customHeight="1">
      <c r="A29" s="25"/>
      <c r="B29" s="593">
        <v>21</v>
      </c>
      <c r="C29" s="153"/>
      <c r="D29" s="154" t="s">
        <v>50</v>
      </c>
      <c r="E29" s="596" t="s">
        <v>276</v>
      </c>
      <c r="F29" s="598">
        <v>13.345671</v>
      </c>
      <c r="G29" s="598">
        <v>12.7</v>
      </c>
      <c r="H29" s="598">
        <v>11.83</v>
      </c>
      <c r="I29" s="595">
        <v>12.226719</v>
      </c>
      <c r="J29" s="595">
        <v>13.658899</v>
      </c>
      <c r="K29" s="595">
        <v>14.270558</v>
      </c>
      <c r="L29" s="595">
        <v>15.073201999999998</v>
      </c>
      <c r="M29" s="595">
        <v>16.525385</v>
      </c>
      <c r="N29" s="595">
        <v>16.361877</v>
      </c>
      <c r="O29" s="595"/>
      <c r="P29" s="59">
        <f t="shared" si="0"/>
        <v>-0.9894353444715565</v>
      </c>
    </row>
    <row r="30" spans="1:16" ht="12.75" customHeight="1">
      <c r="A30" s="25"/>
      <c r="B30" s="597">
        <v>22</v>
      </c>
      <c r="C30" s="164"/>
      <c r="D30" s="156" t="s">
        <v>55</v>
      </c>
      <c r="E30" s="416" t="s">
        <v>280</v>
      </c>
      <c r="F30" s="558">
        <v>10.238</v>
      </c>
      <c r="G30" s="558">
        <v>9.834492</v>
      </c>
      <c r="H30" s="558">
        <v>9.799542</v>
      </c>
      <c r="I30" s="558">
        <v>11.02695</v>
      </c>
      <c r="J30" s="558">
        <v>10.975886</v>
      </c>
      <c r="K30" s="558">
        <v>11.474687</v>
      </c>
      <c r="L30" s="558">
        <v>11.768513</v>
      </c>
      <c r="M30" s="558">
        <v>13.331182</v>
      </c>
      <c r="N30" s="558">
        <v>14.454013999999999</v>
      </c>
      <c r="O30" s="558"/>
      <c r="P30" s="71">
        <f t="shared" si="0"/>
        <v>8.42259898634643</v>
      </c>
    </row>
    <row r="31" spans="1:16" ht="12.75" customHeight="1">
      <c r="A31" s="25"/>
      <c r="B31" s="597">
        <v>23</v>
      </c>
      <c r="C31" s="153"/>
      <c r="D31" s="154" t="s">
        <v>252</v>
      </c>
      <c r="E31" s="596" t="s">
        <v>287</v>
      </c>
      <c r="F31" s="595">
        <v>9.213145</v>
      </c>
      <c r="G31" s="595">
        <v>9.211954</v>
      </c>
      <c r="H31" s="595">
        <v>9.270226</v>
      </c>
      <c r="I31" s="595">
        <v>9.50192</v>
      </c>
      <c r="J31" s="595">
        <v>10.39365</v>
      </c>
      <c r="K31" s="595">
        <v>11.236476</v>
      </c>
      <c r="L31" s="595">
        <v>12.280563</v>
      </c>
      <c r="M31" s="595">
        <v>13.393182000000001</v>
      </c>
      <c r="N31" s="595">
        <v>13.603616</v>
      </c>
      <c r="O31" s="595"/>
      <c r="P31" s="59">
        <f t="shared" si="0"/>
        <v>1.5712024222473753</v>
      </c>
    </row>
    <row r="32" spans="1:16" ht="12.75" customHeight="1">
      <c r="A32" s="25"/>
      <c r="B32" s="597">
        <v>24</v>
      </c>
      <c r="C32" s="164"/>
      <c r="D32" s="156" t="s">
        <v>52</v>
      </c>
      <c r="E32" s="416" t="s">
        <v>288</v>
      </c>
      <c r="F32" s="558">
        <v>10.003007</v>
      </c>
      <c r="G32" s="558">
        <v>10.024666</v>
      </c>
      <c r="H32" s="558">
        <v>9.605711</v>
      </c>
      <c r="I32" s="558">
        <v>9.707275</v>
      </c>
      <c r="J32" s="558">
        <v>10.729377</v>
      </c>
      <c r="K32" s="558">
        <v>11.128731</v>
      </c>
      <c r="L32" s="558">
        <v>12.142226</v>
      </c>
      <c r="M32" s="558">
        <v>13.145027</v>
      </c>
      <c r="N32" s="558">
        <v>13.434694</v>
      </c>
      <c r="O32" s="558"/>
      <c r="P32" s="71">
        <f t="shared" si="0"/>
        <v>2.2036242299083852</v>
      </c>
    </row>
    <row r="33" spans="1:16" ht="12.75" customHeight="1">
      <c r="A33" s="25"/>
      <c r="B33" s="593">
        <v>25</v>
      </c>
      <c r="C33" s="153"/>
      <c r="D33" s="154" t="s">
        <v>514</v>
      </c>
      <c r="E33" s="596" t="s">
        <v>280</v>
      </c>
      <c r="F33" s="595">
        <v>9.824979</v>
      </c>
      <c r="G33" s="595">
        <v>9.37111</v>
      </c>
      <c r="H33" s="595">
        <v>8.78972</v>
      </c>
      <c r="I33" s="595">
        <v>9.365984</v>
      </c>
      <c r="J33" s="595">
        <v>9.764527</v>
      </c>
      <c r="K33" s="595">
        <v>10.574554</v>
      </c>
      <c r="L33" s="595">
        <v>11.874542</v>
      </c>
      <c r="M33" s="595">
        <v>12.690114</v>
      </c>
      <c r="N33" s="595">
        <v>12.782352000000001</v>
      </c>
      <c r="O33" s="595"/>
      <c r="P33" s="59">
        <f t="shared" si="0"/>
        <v>0.7268492623470735</v>
      </c>
    </row>
    <row r="34" spans="1:16" ht="12.75" customHeight="1">
      <c r="A34" s="25"/>
      <c r="B34" s="597">
        <v>26</v>
      </c>
      <c r="C34" s="164"/>
      <c r="D34" s="156" t="s">
        <v>59</v>
      </c>
      <c r="E34" s="416" t="s">
        <v>281</v>
      </c>
      <c r="F34" s="558">
        <v>9.36482</v>
      </c>
      <c r="G34" s="558">
        <v>9.825314</v>
      </c>
      <c r="H34" s="558">
        <v>10.300188</v>
      </c>
      <c r="I34" s="558">
        <v>11.409942</v>
      </c>
      <c r="J34" s="558">
        <v>11.92964</v>
      </c>
      <c r="K34" s="558">
        <v>12.606623</v>
      </c>
      <c r="L34" s="558">
        <v>13.035622</v>
      </c>
      <c r="M34" s="558">
        <v>13.568620000000001</v>
      </c>
      <c r="N34" s="558">
        <v>12.753604</v>
      </c>
      <c r="O34" s="558"/>
      <c r="P34" s="71">
        <f t="shared" si="0"/>
        <v>-6.006624107683766</v>
      </c>
    </row>
    <row r="35" spans="1:16" ht="12.75" customHeight="1">
      <c r="A35" s="25"/>
      <c r="B35" s="597">
        <v>27</v>
      </c>
      <c r="C35" s="153"/>
      <c r="D35" s="154" t="s">
        <v>53</v>
      </c>
      <c r="E35" s="596" t="s">
        <v>264</v>
      </c>
      <c r="F35" s="598">
        <v>5.55</v>
      </c>
      <c r="G35" s="598">
        <v>6.08</v>
      </c>
      <c r="H35" s="595">
        <v>6.290946</v>
      </c>
      <c r="I35" s="595">
        <v>7.431729</v>
      </c>
      <c r="J35" s="595">
        <v>9.573385</v>
      </c>
      <c r="K35" s="595">
        <v>10.721313</v>
      </c>
      <c r="L35" s="595">
        <v>11.513003000000001</v>
      </c>
      <c r="M35" s="595">
        <v>12.359043999999999</v>
      </c>
      <c r="N35" s="595">
        <v>12.586897</v>
      </c>
      <c r="O35" s="595"/>
      <c r="P35" s="59">
        <f t="shared" si="0"/>
        <v>1.843613470427008</v>
      </c>
    </row>
    <row r="36" spans="1:16" ht="12.75" customHeight="1">
      <c r="A36" s="25"/>
      <c r="B36" s="599">
        <v>28</v>
      </c>
      <c r="C36" s="164"/>
      <c r="D36" s="156" t="s">
        <v>711</v>
      </c>
      <c r="E36" s="416" t="s">
        <v>282</v>
      </c>
      <c r="F36" s="558">
        <v>9.334942</v>
      </c>
      <c r="G36" s="558">
        <v>8.949351</v>
      </c>
      <c r="H36" s="558">
        <v>9.183176</v>
      </c>
      <c r="I36" s="558">
        <v>9.124014</v>
      </c>
      <c r="J36" s="558">
        <v>9.326911</v>
      </c>
      <c r="K36" s="558">
        <v>9.740738</v>
      </c>
      <c r="L36" s="558">
        <v>9.926252</v>
      </c>
      <c r="M36" s="558">
        <v>10.381225</v>
      </c>
      <c r="N36" s="558">
        <v>10.364736</v>
      </c>
      <c r="O36" s="558"/>
      <c r="P36" s="71">
        <f t="shared" si="0"/>
        <v>-0.1588348195901701</v>
      </c>
    </row>
    <row r="37" spans="1:16" ht="12.75" customHeight="1">
      <c r="A37" s="25"/>
      <c r="B37" s="597">
        <v>29</v>
      </c>
      <c r="C37" s="153"/>
      <c r="D37" s="154" t="s">
        <v>89</v>
      </c>
      <c r="E37" s="596" t="s">
        <v>280</v>
      </c>
      <c r="F37" s="595">
        <v>6.192399</v>
      </c>
      <c r="G37" s="595">
        <v>5.631061</v>
      </c>
      <c r="H37" s="595">
        <v>5.29097</v>
      </c>
      <c r="I37" s="595">
        <v>7.675418</v>
      </c>
      <c r="J37" s="595">
        <v>8.251945</v>
      </c>
      <c r="K37" s="595">
        <v>9.387356</v>
      </c>
      <c r="L37" s="595">
        <v>9.812815</v>
      </c>
      <c r="M37" s="595">
        <v>10.404466000000001</v>
      </c>
      <c r="N37" s="595">
        <v>10.297756</v>
      </c>
      <c r="O37" s="595"/>
      <c r="P37" s="59">
        <f t="shared" si="0"/>
        <v>-1.0256172685844889</v>
      </c>
    </row>
    <row r="38" spans="1:16" ht="12.75" customHeight="1">
      <c r="A38" s="25"/>
      <c r="B38" s="593">
        <v>30</v>
      </c>
      <c r="C38" s="164"/>
      <c r="D38" s="156" t="s">
        <v>70</v>
      </c>
      <c r="E38" s="416" t="s">
        <v>278</v>
      </c>
      <c r="F38" s="558">
        <v>6.163901</v>
      </c>
      <c r="G38" s="558">
        <v>6.538203</v>
      </c>
      <c r="H38" s="558">
        <v>6.473565</v>
      </c>
      <c r="I38" s="558">
        <v>6.78564</v>
      </c>
      <c r="J38" s="558">
        <v>7.520464</v>
      </c>
      <c r="K38" s="558">
        <v>9.13469</v>
      </c>
      <c r="L38" s="558">
        <v>9.414819999999999</v>
      </c>
      <c r="M38" s="558">
        <v>9.919361</v>
      </c>
      <c r="N38" s="558">
        <v>10.173902</v>
      </c>
      <c r="O38" s="558"/>
      <c r="P38" s="71">
        <f t="shared" si="0"/>
        <v>2.566102796339398</v>
      </c>
    </row>
    <row r="39" spans="1:16" ht="12.75" customHeight="1">
      <c r="A39" s="25"/>
      <c r="B39" s="597">
        <v>31</v>
      </c>
      <c r="C39" s="153"/>
      <c r="D39" s="154" t="s">
        <v>64</v>
      </c>
      <c r="E39" s="596" t="s">
        <v>281</v>
      </c>
      <c r="F39" s="595">
        <v>9.116799</v>
      </c>
      <c r="G39" s="595">
        <v>9.091368</v>
      </c>
      <c r="H39" s="595">
        <v>8.772424</v>
      </c>
      <c r="I39" s="595">
        <v>8.937898</v>
      </c>
      <c r="J39" s="595">
        <v>9.218034</v>
      </c>
      <c r="K39" s="595">
        <v>9.685173</v>
      </c>
      <c r="L39" s="595">
        <v>9.967227000000001</v>
      </c>
      <c r="M39" s="595">
        <v>10.042596999999999</v>
      </c>
      <c r="N39" s="595">
        <v>9.978939</v>
      </c>
      <c r="O39" s="595"/>
      <c r="P39" s="59">
        <f t="shared" si="0"/>
        <v>-0.6338798619520247</v>
      </c>
    </row>
    <row r="40" spans="1:16" ht="12.75" customHeight="1">
      <c r="A40" s="25"/>
      <c r="B40" s="597">
        <v>32</v>
      </c>
      <c r="C40" s="164"/>
      <c r="D40" s="156" t="s">
        <v>56</v>
      </c>
      <c r="E40" s="416" t="s">
        <v>280</v>
      </c>
      <c r="F40" s="558">
        <v>7.977651</v>
      </c>
      <c r="G40" s="558">
        <v>7.5217</v>
      </c>
      <c r="H40" s="558">
        <v>7.095979</v>
      </c>
      <c r="I40" s="558">
        <v>7.417951</v>
      </c>
      <c r="J40" s="558">
        <v>8.65115</v>
      </c>
      <c r="K40" s="558">
        <v>9.248485</v>
      </c>
      <c r="L40" s="558">
        <v>10.020611</v>
      </c>
      <c r="M40" s="558">
        <v>10.270885</v>
      </c>
      <c r="N40" s="558">
        <v>9.876704</v>
      </c>
      <c r="O40" s="558"/>
      <c r="P40" s="71">
        <f t="shared" si="0"/>
        <v>-3.837848442466252</v>
      </c>
    </row>
    <row r="41" spans="1:16" ht="12.75" customHeight="1">
      <c r="A41" s="55"/>
      <c r="B41" s="597">
        <v>33</v>
      </c>
      <c r="C41" s="153"/>
      <c r="D41" s="154" t="s">
        <v>62</v>
      </c>
      <c r="E41" s="596" t="s">
        <v>278</v>
      </c>
      <c r="F41" s="595">
        <v>7.488917</v>
      </c>
      <c r="G41" s="595">
        <v>7.706373</v>
      </c>
      <c r="H41" s="595">
        <v>7.917886</v>
      </c>
      <c r="I41" s="595">
        <v>8.923614</v>
      </c>
      <c r="J41" s="595">
        <v>8.796713</v>
      </c>
      <c r="K41" s="595">
        <v>9.311403</v>
      </c>
      <c r="L41" s="595">
        <v>9.055954</v>
      </c>
      <c r="M41" s="595">
        <v>9.133991</v>
      </c>
      <c r="N41" s="595">
        <v>9.576194</v>
      </c>
      <c r="O41" s="595"/>
      <c r="P41" s="59">
        <f t="shared" si="0"/>
        <v>4.841290077907878</v>
      </c>
    </row>
    <row r="42" spans="1:16" ht="12.75" customHeight="1">
      <c r="A42" s="25"/>
      <c r="B42" s="597">
        <v>34</v>
      </c>
      <c r="C42" s="164"/>
      <c r="D42" s="156" t="s">
        <v>446</v>
      </c>
      <c r="E42" s="416" t="s">
        <v>281</v>
      </c>
      <c r="F42" s="558">
        <v>5.981607</v>
      </c>
      <c r="G42" s="558">
        <v>6.507569</v>
      </c>
      <c r="H42" s="558">
        <v>6.971884</v>
      </c>
      <c r="I42" s="558">
        <v>8.156658</v>
      </c>
      <c r="J42" s="558">
        <v>8.532054</v>
      </c>
      <c r="K42" s="558">
        <v>8.931295</v>
      </c>
      <c r="L42" s="558">
        <v>8.860913</v>
      </c>
      <c r="M42" s="558">
        <v>9.085224</v>
      </c>
      <c r="N42" s="558">
        <v>9.556116</v>
      </c>
      <c r="O42" s="558"/>
      <c r="P42" s="71">
        <f t="shared" si="0"/>
        <v>5.183053274195548</v>
      </c>
    </row>
    <row r="43" spans="1:16" ht="12.75" customHeight="1">
      <c r="A43" s="25"/>
      <c r="B43" s="597">
        <v>35</v>
      </c>
      <c r="C43" s="153"/>
      <c r="D43" s="154" t="s">
        <v>54</v>
      </c>
      <c r="E43" s="596" t="s">
        <v>270</v>
      </c>
      <c r="F43" s="598">
        <v>4.33</v>
      </c>
      <c r="G43" s="598">
        <v>4.71</v>
      </c>
      <c r="H43" s="598">
        <v>4.94</v>
      </c>
      <c r="I43" s="598">
        <v>5.17</v>
      </c>
      <c r="J43" s="595">
        <v>6.091886</v>
      </c>
      <c r="K43" s="595">
        <v>7.080325</v>
      </c>
      <c r="L43" s="595">
        <v>8.116876</v>
      </c>
      <c r="M43" s="595">
        <v>9.228796</v>
      </c>
      <c r="N43" s="595">
        <v>9.482609</v>
      </c>
      <c r="O43" s="595"/>
      <c r="P43" s="59">
        <f t="shared" si="0"/>
        <v>2.750228740563765</v>
      </c>
    </row>
    <row r="44" spans="1:16" ht="12.75" customHeight="1">
      <c r="A44" s="25"/>
      <c r="B44" s="597">
        <v>36</v>
      </c>
      <c r="C44" s="164"/>
      <c r="D44" s="156" t="s">
        <v>65</v>
      </c>
      <c r="E44" s="416" t="s">
        <v>284</v>
      </c>
      <c r="F44" s="557">
        <v>6.02</v>
      </c>
      <c r="G44" s="558">
        <v>7.131604</v>
      </c>
      <c r="H44" s="558">
        <v>7.79366</v>
      </c>
      <c r="I44" s="558">
        <v>8.730438</v>
      </c>
      <c r="J44" s="558">
        <v>8.94488</v>
      </c>
      <c r="K44" s="558">
        <v>9.085452</v>
      </c>
      <c r="L44" s="558">
        <v>9.692652</v>
      </c>
      <c r="M44" s="558">
        <v>9.912338</v>
      </c>
      <c r="N44" s="558">
        <v>9.264056</v>
      </c>
      <c r="O44" s="558"/>
      <c r="P44" s="71">
        <f t="shared" si="0"/>
        <v>-6.540152282942735</v>
      </c>
    </row>
    <row r="45" spans="1:16" ht="12.75" customHeight="1">
      <c r="A45" s="25"/>
      <c r="B45" s="593">
        <v>37</v>
      </c>
      <c r="C45" s="153"/>
      <c r="D45" s="154" t="s">
        <v>60</v>
      </c>
      <c r="E45" s="596" t="s">
        <v>278</v>
      </c>
      <c r="F45" s="595">
        <v>5.367078</v>
      </c>
      <c r="G45" s="595">
        <v>6.034975</v>
      </c>
      <c r="H45" s="595">
        <v>6.911906</v>
      </c>
      <c r="I45" s="595">
        <v>7.476345</v>
      </c>
      <c r="J45" s="595">
        <v>7.99246</v>
      </c>
      <c r="K45" s="595">
        <v>8.448606</v>
      </c>
      <c r="L45" s="595">
        <v>8.606639</v>
      </c>
      <c r="M45" s="595">
        <v>9.036809</v>
      </c>
      <c r="N45" s="595">
        <v>8.99106</v>
      </c>
      <c r="O45" s="595"/>
      <c r="P45" s="59">
        <f t="shared" si="0"/>
        <v>-0.5062517089826857</v>
      </c>
    </row>
    <row r="46" spans="1:16" ht="12.75" customHeight="1">
      <c r="A46" s="25"/>
      <c r="B46" s="599">
        <v>38</v>
      </c>
      <c r="C46" s="164"/>
      <c r="D46" s="156" t="s">
        <v>61</v>
      </c>
      <c r="E46" s="416" t="s">
        <v>266</v>
      </c>
      <c r="F46" s="557">
        <v>4.68</v>
      </c>
      <c r="G46" s="557">
        <v>4.58</v>
      </c>
      <c r="H46" s="558">
        <v>4.468821</v>
      </c>
      <c r="I46" s="558">
        <v>5.010397</v>
      </c>
      <c r="J46" s="558">
        <v>6.380372</v>
      </c>
      <c r="K46" s="558">
        <v>7.918083</v>
      </c>
      <c r="L46" s="558">
        <v>8.24592</v>
      </c>
      <c r="M46" s="558">
        <v>8.580261</v>
      </c>
      <c r="N46" s="558">
        <v>8.429082000000001</v>
      </c>
      <c r="O46" s="558"/>
      <c r="P46" s="71">
        <f t="shared" si="0"/>
        <v>-1.761939409535429</v>
      </c>
    </row>
    <row r="47" spans="1:16" ht="12.75" customHeight="1">
      <c r="A47" s="25"/>
      <c r="B47" s="597">
        <v>39</v>
      </c>
      <c r="C47" s="153"/>
      <c r="D47" s="154" t="s">
        <v>67</v>
      </c>
      <c r="E47" s="596" t="s">
        <v>278</v>
      </c>
      <c r="F47" s="595">
        <v>6.805363</v>
      </c>
      <c r="G47" s="595">
        <v>7.242716</v>
      </c>
      <c r="H47" s="595">
        <v>7.767289</v>
      </c>
      <c r="I47" s="595">
        <v>8.115317</v>
      </c>
      <c r="J47" s="595">
        <v>8.55729</v>
      </c>
      <c r="K47" s="595">
        <v>8.775415</v>
      </c>
      <c r="L47" s="595">
        <v>8.820457000000001</v>
      </c>
      <c r="M47" s="595">
        <v>8.725906</v>
      </c>
      <c r="N47" s="595">
        <v>8.135186</v>
      </c>
      <c r="O47" s="595"/>
      <c r="P47" s="59">
        <f t="shared" si="0"/>
        <v>-6.76972683409609</v>
      </c>
    </row>
    <row r="48" spans="1:16" ht="12.75" customHeight="1">
      <c r="A48" s="25"/>
      <c r="B48" s="597">
        <v>40</v>
      </c>
      <c r="C48" s="164"/>
      <c r="D48" s="156" t="s">
        <v>81</v>
      </c>
      <c r="E48" s="416" t="s">
        <v>281</v>
      </c>
      <c r="F48" s="558">
        <v>8.720628</v>
      </c>
      <c r="G48" s="558">
        <v>8.987563</v>
      </c>
      <c r="H48" s="558">
        <v>8.805312</v>
      </c>
      <c r="I48" s="558">
        <v>8.657258</v>
      </c>
      <c r="J48" s="558">
        <v>8.370479</v>
      </c>
      <c r="K48" s="558">
        <v>8.783376</v>
      </c>
      <c r="L48" s="558">
        <v>8.526646000000001</v>
      </c>
      <c r="M48" s="558">
        <v>8.325011</v>
      </c>
      <c r="N48" s="558">
        <v>8.052427999999999</v>
      </c>
      <c r="O48" s="558"/>
      <c r="P48" s="71">
        <f t="shared" si="0"/>
        <v>-3.2742659439128796</v>
      </c>
    </row>
    <row r="49" spans="1:16" s="8" customFormat="1" ht="12.75" customHeight="1">
      <c r="A49" s="25"/>
      <c r="B49" s="597">
        <v>41</v>
      </c>
      <c r="C49" s="153"/>
      <c r="D49" s="154" t="s">
        <v>157</v>
      </c>
      <c r="E49" s="596" t="s">
        <v>282</v>
      </c>
      <c r="F49" s="595">
        <v>5.915177</v>
      </c>
      <c r="G49" s="595">
        <v>6.047065</v>
      </c>
      <c r="H49" s="595">
        <v>5.724567</v>
      </c>
      <c r="I49" s="595">
        <v>5.858464</v>
      </c>
      <c r="J49" s="595">
        <v>6.124793</v>
      </c>
      <c r="K49" s="595">
        <v>6.462513</v>
      </c>
      <c r="L49" s="595">
        <v>6.661182</v>
      </c>
      <c r="M49" s="595">
        <v>7.192586</v>
      </c>
      <c r="N49" s="595">
        <v>7.7967439999999995</v>
      </c>
      <c r="O49" s="595"/>
      <c r="P49" s="59">
        <f t="shared" si="0"/>
        <v>8.399732724780762</v>
      </c>
    </row>
    <row r="50" spans="1:16" s="8" customFormat="1" ht="12.75" customHeight="1">
      <c r="A50" s="25"/>
      <c r="B50" s="597">
        <v>42</v>
      </c>
      <c r="C50" s="164"/>
      <c r="D50" s="156" t="s">
        <v>69</v>
      </c>
      <c r="E50" s="416" t="s">
        <v>284</v>
      </c>
      <c r="F50" s="557">
        <v>4.12</v>
      </c>
      <c r="G50" s="558">
        <v>4.117306</v>
      </c>
      <c r="H50" s="558">
        <v>4.156789</v>
      </c>
      <c r="I50" s="558">
        <v>5.243913</v>
      </c>
      <c r="J50" s="558">
        <v>5.795174</v>
      </c>
      <c r="K50" s="558">
        <v>5.756253</v>
      </c>
      <c r="L50" s="558">
        <v>6.26828</v>
      </c>
      <c r="M50" s="558">
        <v>7.006801</v>
      </c>
      <c r="N50" s="558">
        <v>6.820656</v>
      </c>
      <c r="O50" s="558"/>
      <c r="P50" s="71">
        <f t="shared" si="0"/>
        <v>-2.6566331768234974</v>
      </c>
    </row>
    <row r="51" spans="1:16" s="8" customFormat="1" ht="12.75" customHeight="1">
      <c r="A51" s="25"/>
      <c r="B51" s="593">
        <v>43</v>
      </c>
      <c r="C51" s="153"/>
      <c r="D51" s="154" t="s">
        <v>66</v>
      </c>
      <c r="E51" s="596" t="s">
        <v>282</v>
      </c>
      <c r="F51" s="595">
        <v>6.329034</v>
      </c>
      <c r="G51" s="595">
        <v>5.831809</v>
      </c>
      <c r="H51" s="595">
        <v>5.360548</v>
      </c>
      <c r="I51" s="595">
        <v>5.234112</v>
      </c>
      <c r="J51" s="595">
        <v>5.604981</v>
      </c>
      <c r="K51" s="595">
        <v>5.699914</v>
      </c>
      <c r="L51" s="595">
        <v>5.958171</v>
      </c>
      <c r="M51" s="595">
        <v>6.804131</v>
      </c>
      <c r="N51" s="595">
        <v>6.810024</v>
      </c>
      <c r="O51" s="595"/>
      <c r="P51" s="59">
        <f t="shared" si="0"/>
        <v>0.08660914964748745</v>
      </c>
    </row>
    <row r="52" spans="1:16" s="8" customFormat="1" ht="12.75" customHeight="1">
      <c r="A52" s="25"/>
      <c r="B52" s="597">
        <v>44</v>
      </c>
      <c r="C52" s="164"/>
      <c r="D52" s="156" t="s">
        <v>83</v>
      </c>
      <c r="E52" s="416" t="s">
        <v>280</v>
      </c>
      <c r="F52" s="558">
        <v>2.090644</v>
      </c>
      <c r="G52" s="558">
        <v>1.78212</v>
      </c>
      <c r="H52" s="558">
        <v>1.579812</v>
      </c>
      <c r="I52" s="558">
        <v>1.648393</v>
      </c>
      <c r="J52" s="558">
        <v>3.294082</v>
      </c>
      <c r="K52" s="558">
        <v>5.002998</v>
      </c>
      <c r="L52" s="558">
        <v>6.013185999999999</v>
      </c>
      <c r="M52" s="558">
        <v>6.306353</v>
      </c>
      <c r="N52" s="558">
        <v>6.615751</v>
      </c>
      <c r="O52" s="558"/>
      <c r="P52" s="71">
        <f t="shared" si="0"/>
        <v>4.9061319593115105</v>
      </c>
    </row>
    <row r="53" spans="1:16" s="8" customFormat="1" ht="12.75" customHeight="1">
      <c r="A53" s="25"/>
      <c r="B53" s="597">
        <v>45</v>
      </c>
      <c r="C53" s="153"/>
      <c r="D53" s="154" t="s">
        <v>712</v>
      </c>
      <c r="E53" s="596" t="s">
        <v>284</v>
      </c>
      <c r="F53" s="598">
        <v>1.24</v>
      </c>
      <c r="G53" s="598">
        <v>1.13</v>
      </c>
      <c r="H53" s="595">
        <v>1.233036</v>
      </c>
      <c r="I53" s="595">
        <v>2.804012</v>
      </c>
      <c r="J53" s="595">
        <v>3.288356</v>
      </c>
      <c r="K53" s="595">
        <v>4.291288</v>
      </c>
      <c r="L53" s="595">
        <v>5.181863999999999</v>
      </c>
      <c r="M53" s="595">
        <v>5.697002</v>
      </c>
      <c r="N53" s="595">
        <v>6.4096139999999995</v>
      </c>
      <c r="O53" s="595"/>
      <c r="P53" s="59">
        <f t="shared" si="0"/>
        <v>12.50854396751131</v>
      </c>
    </row>
    <row r="54" spans="1:16" s="8" customFormat="1" ht="12.75" customHeight="1">
      <c r="A54" s="25"/>
      <c r="B54" s="597">
        <v>46</v>
      </c>
      <c r="C54" s="164"/>
      <c r="D54" s="156" t="s">
        <v>68</v>
      </c>
      <c r="E54" s="416" t="s">
        <v>282</v>
      </c>
      <c r="F54" s="558">
        <v>5.229675</v>
      </c>
      <c r="G54" s="558">
        <v>5.173496</v>
      </c>
      <c r="H54" s="558">
        <v>5.288503</v>
      </c>
      <c r="I54" s="558">
        <v>5.257909</v>
      </c>
      <c r="J54" s="558">
        <v>5.56309</v>
      </c>
      <c r="K54" s="558">
        <v>5.747415</v>
      </c>
      <c r="L54" s="558">
        <v>5.89907</v>
      </c>
      <c r="M54" s="558">
        <v>6.111201</v>
      </c>
      <c r="N54" s="558">
        <v>6.2935479999999995</v>
      </c>
      <c r="O54" s="558"/>
      <c r="P54" s="71">
        <f t="shared" si="0"/>
        <v>2.9838161107775596</v>
      </c>
    </row>
    <row r="55" spans="1:16" s="8" customFormat="1" ht="12.75" customHeight="1">
      <c r="A55" s="25"/>
      <c r="B55" s="593">
        <v>47</v>
      </c>
      <c r="C55" s="153"/>
      <c r="D55" s="154" t="s">
        <v>76</v>
      </c>
      <c r="E55" s="596" t="s">
        <v>278</v>
      </c>
      <c r="F55" s="595">
        <v>2.124078</v>
      </c>
      <c r="G55" s="595">
        <v>2.684215</v>
      </c>
      <c r="H55" s="595">
        <v>3.42374</v>
      </c>
      <c r="I55" s="595">
        <v>3.89377</v>
      </c>
      <c r="J55" s="595">
        <v>4.646477</v>
      </c>
      <c r="K55" s="595">
        <v>5.221406</v>
      </c>
      <c r="L55" s="595">
        <v>5.710222</v>
      </c>
      <c r="M55" s="595">
        <v>5.883855</v>
      </c>
      <c r="N55" s="595">
        <v>6.228603</v>
      </c>
      <c r="O55" s="595"/>
      <c r="P55" s="59">
        <f t="shared" si="0"/>
        <v>5.859219848211761</v>
      </c>
    </row>
    <row r="56" spans="1:16" s="8" customFormat="1" ht="12.75" customHeight="1">
      <c r="A56" s="25"/>
      <c r="B56" s="597">
        <v>48</v>
      </c>
      <c r="C56" s="164"/>
      <c r="D56" s="156" t="s">
        <v>78</v>
      </c>
      <c r="E56" s="416" t="s">
        <v>284</v>
      </c>
      <c r="F56" s="557">
        <v>3.97</v>
      </c>
      <c r="G56" s="558">
        <v>3.905044</v>
      </c>
      <c r="H56" s="558">
        <v>4.060551</v>
      </c>
      <c r="I56" s="558">
        <v>4.777623</v>
      </c>
      <c r="J56" s="558">
        <v>5.071433</v>
      </c>
      <c r="K56" s="558">
        <v>5.169917</v>
      </c>
      <c r="L56" s="558">
        <v>5.370112</v>
      </c>
      <c r="M56" s="558">
        <v>6.051871</v>
      </c>
      <c r="N56" s="558">
        <v>6.017767</v>
      </c>
      <c r="O56" s="558"/>
      <c r="P56" s="71">
        <f t="shared" si="0"/>
        <v>-0.5635282047485868</v>
      </c>
    </row>
    <row r="57" spans="1:16" s="8" customFormat="1" ht="12.75" customHeight="1">
      <c r="A57" s="55"/>
      <c r="B57" s="597">
        <v>49</v>
      </c>
      <c r="C57" s="153"/>
      <c r="D57" s="154" t="s">
        <v>204</v>
      </c>
      <c r="E57" s="596" t="s">
        <v>281</v>
      </c>
      <c r="F57" s="595">
        <v>2.24009</v>
      </c>
      <c r="G57" s="595">
        <v>2.25034</v>
      </c>
      <c r="H57" s="595">
        <v>2.121814</v>
      </c>
      <c r="I57" s="595">
        <v>2.414943</v>
      </c>
      <c r="J57" s="595">
        <v>3.095302</v>
      </c>
      <c r="K57" s="595">
        <v>4.8287</v>
      </c>
      <c r="L57" s="595">
        <v>4.943516</v>
      </c>
      <c r="M57" s="595">
        <v>5.892158</v>
      </c>
      <c r="N57" s="595">
        <v>5.766854</v>
      </c>
      <c r="O57" s="595"/>
      <c r="P57" s="59">
        <f t="shared" si="0"/>
        <v>-2.1266232168247967</v>
      </c>
    </row>
    <row r="58" spans="1:16" s="8" customFormat="1" ht="12.75" customHeight="1">
      <c r="A58" s="25"/>
      <c r="B58" s="597">
        <v>50</v>
      </c>
      <c r="C58" s="164"/>
      <c r="D58" s="156" t="s">
        <v>73</v>
      </c>
      <c r="E58" s="416" t="s">
        <v>284</v>
      </c>
      <c r="F58" s="557">
        <v>4.029</v>
      </c>
      <c r="G58" s="558">
        <v>3.959061</v>
      </c>
      <c r="H58" s="558">
        <v>4.141053</v>
      </c>
      <c r="I58" s="558">
        <v>4.598071</v>
      </c>
      <c r="J58" s="558">
        <v>4.608056</v>
      </c>
      <c r="K58" s="558">
        <v>4.551964</v>
      </c>
      <c r="L58" s="558">
        <v>5.01844</v>
      </c>
      <c r="M58" s="558">
        <v>5.723148</v>
      </c>
      <c r="N58" s="558">
        <v>5.629383</v>
      </c>
      <c r="O58" s="558"/>
      <c r="P58" s="71">
        <f t="shared" si="0"/>
        <v>-1.6383465882762516</v>
      </c>
    </row>
    <row r="59" spans="1:16" s="8" customFormat="1" ht="12.75" customHeight="1">
      <c r="A59" s="25"/>
      <c r="B59" s="597">
        <v>51</v>
      </c>
      <c r="C59" s="153"/>
      <c r="D59" s="154" t="s">
        <v>91</v>
      </c>
      <c r="E59" s="596" t="s">
        <v>278</v>
      </c>
      <c r="F59" s="595">
        <v>2.229562</v>
      </c>
      <c r="G59" s="595">
        <v>2.377585</v>
      </c>
      <c r="H59" s="595">
        <v>3.227209</v>
      </c>
      <c r="I59" s="595">
        <v>4.253791</v>
      </c>
      <c r="J59" s="595">
        <v>4.375813</v>
      </c>
      <c r="K59" s="595">
        <v>4.181693</v>
      </c>
      <c r="L59" s="595">
        <v>4.7208190000000005</v>
      </c>
      <c r="M59" s="595">
        <v>5.406442</v>
      </c>
      <c r="N59" s="595">
        <v>5.616278</v>
      </c>
      <c r="O59" s="595"/>
      <c r="P59" s="59">
        <f t="shared" si="0"/>
        <v>3.881221698114956</v>
      </c>
    </row>
    <row r="60" spans="1:16" s="8" customFormat="1" ht="12.75" customHeight="1">
      <c r="A60" s="25"/>
      <c r="B60" s="597">
        <v>52</v>
      </c>
      <c r="C60" s="164"/>
      <c r="D60" s="156" t="s">
        <v>72</v>
      </c>
      <c r="E60" s="416" t="s">
        <v>280</v>
      </c>
      <c r="F60" s="558">
        <v>5.389232</v>
      </c>
      <c r="G60" s="558">
        <v>5.032118</v>
      </c>
      <c r="H60" s="558">
        <v>4.583689</v>
      </c>
      <c r="I60" s="558">
        <v>4.904673</v>
      </c>
      <c r="J60" s="558">
        <v>5.123295</v>
      </c>
      <c r="K60" s="558">
        <v>5.53451</v>
      </c>
      <c r="L60" s="558">
        <v>5.609156</v>
      </c>
      <c r="M60" s="558">
        <v>5.587377</v>
      </c>
      <c r="N60" s="558">
        <v>5.569980999999999</v>
      </c>
      <c r="O60" s="558"/>
      <c r="P60" s="71">
        <f t="shared" si="0"/>
        <v>-0.3113446613679516</v>
      </c>
    </row>
    <row r="61" spans="1:18" s="8" customFormat="1" ht="12.75" customHeight="1">
      <c r="A61" s="25"/>
      <c r="B61" s="600">
        <v>53</v>
      </c>
      <c r="C61" s="153"/>
      <c r="D61" s="601" t="s">
        <v>589</v>
      </c>
      <c r="E61" s="596" t="s">
        <v>281</v>
      </c>
      <c r="F61" s="595">
        <v>0.631492</v>
      </c>
      <c r="G61" s="595">
        <v>0.601028</v>
      </c>
      <c r="H61" s="595">
        <v>0.532213</v>
      </c>
      <c r="I61" s="595">
        <v>1.426156</v>
      </c>
      <c r="J61" s="595">
        <v>2.941787</v>
      </c>
      <c r="K61" s="595">
        <v>3.514799</v>
      </c>
      <c r="L61" s="595">
        <v>3.58805</v>
      </c>
      <c r="M61" s="595">
        <v>4.745411</v>
      </c>
      <c r="N61" s="595">
        <v>5.485639</v>
      </c>
      <c r="O61" s="595"/>
      <c r="P61" s="59">
        <f t="shared" si="0"/>
        <v>15.59881746807601</v>
      </c>
      <c r="R61" s="601"/>
    </row>
    <row r="62" spans="1:18" s="8" customFormat="1" ht="12.75" customHeight="1">
      <c r="A62" s="25"/>
      <c r="B62" s="600">
        <v>54</v>
      </c>
      <c r="C62" s="164"/>
      <c r="D62" s="156" t="s">
        <v>85</v>
      </c>
      <c r="E62" s="416" t="s">
        <v>263</v>
      </c>
      <c r="F62" s="557">
        <v>4.61</v>
      </c>
      <c r="G62" s="558">
        <v>5.000721</v>
      </c>
      <c r="H62" s="557">
        <v>4.616</v>
      </c>
      <c r="I62" s="558">
        <v>4.500308</v>
      </c>
      <c r="J62" s="558">
        <v>4.741857</v>
      </c>
      <c r="K62" s="558">
        <v>5.001302</v>
      </c>
      <c r="L62" s="558">
        <v>4.883974</v>
      </c>
      <c r="M62" s="558">
        <v>5.260249</v>
      </c>
      <c r="N62" s="558">
        <v>5.477452</v>
      </c>
      <c r="O62" s="558"/>
      <c r="P62" s="71">
        <f t="shared" si="0"/>
        <v>4.129139133907933</v>
      </c>
      <c r="R62" s="154"/>
    </row>
    <row r="63" spans="1:18" s="8" customFormat="1" ht="12.75" customHeight="1">
      <c r="A63" s="25"/>
      <c r="B63" s="600">
        <v>55</v>
      </c>
      <c r="C63" s="153"/>
      <c r="D63" s="154" t="s">
        <v>158</v>
      </c>
      <c r="E63" s="596" t="s">
        <v>287</v>
      </c>
      <c r="F63" s="595">
        <v>4.568897</v>
      </c>
      <c r="G63" s="595">
        <v>4.579489</v>
      </c>
      <c r="H63" s="595">
        <v>4.636058</v>
      </c>
      <c r="I63" s="595">
        <v>4.635136</v>
      </c>
      <c r="J63" s="595">
        <v>4.467255</v>
      </c>
      <c r="K63" s="595">
        <v>4.754508</v>
      </c>
      <c r="L63" s="595">
        <v>5.075089</v>
      </c>
      <c r="M63" s="595">
        <v>5.470712000000001</v>
      </c>
      <c r="N63" s="595">
        <v>5.4472</v>
      </c>
      <c r="O63" s="595"/>
      <c r="P63" s="59">
        <f t="shared" si="0"/>
        <v>-0.4297795241277713</v>
      </c>
      <c r="R63" s="154"/>
    </row>
    <row r="64" spans="1:18" s="8" customFormat="1" ht="12.75" customHeight="1">
      <c r="A64" s="25"/>
      <c r="B64" s="600">
        <v>56</v>
      </c>
      <c r="C64" s="164"/>
      <c r="D64" s="156" t="s">
        <v>160</v>
      </c>
      <c r="E64" s="416" t="s">
        <v>276</v>
      </c>
      <c r="F64" s="558">
        <v>5.150637</v>
      </c>
      <c r="G64" s="558"/>
      <c r="H64" s="558"/>
      <c r="I64" s="558">
        <v>4.833507</v>
      </c>
      <c r="J64" s="558">
        <v>4.712508</v>
      </c>
      <c r="K64" s="558">
        <v>4.932911</v>
      </c>
      <c r="L64" s="558">
        <v>5.345652</v>
      </c>
      <c r="M64" s="558">
        <v>5.438369</v>
      </c>
      <c r="N64" s="558">
        <v>5.437068</v>
      </c>
      <c r="O64" s="558"/>
      <c r="P64" s="71">
        <f t="shared" si="0"/>
        <v>-0.02392261356299885</v>
      </c>
      <c r="R64" s="154"/>
    </row>
    <row r="65" spans="1:18" s="8" customFormat="1" ht="12.75" customHeight="1">
      <c r="A65" s="25"/>
      <c r="B65" s="600">
        <v>57</v>
      </c>
      <c r="C65" s="153"/>
      <c r="D65" s="154" t="s">
        <v>377</v>
      </c>
      <c r="E65" s="596" t="s">
        <v>278</v>
      </c>
      <c r="F65" s="595">
        <v>1.982071</v>
      </c>
      <c r="G65" s="595">
        <v>2.253066</v>
      </c>
      <c r="H65" s="595">
        <v>2.83467</v>
      </c>
      <c r="I65" s="595">
        <v>3.175154</v>
      </c>
      <c r="J65" s="595">
        <v>3.351922</v>
      </c>
      <c r="K65" s="595">
        <v>4.409018</v>
      </c>
      <c r="L65" s="595">
        <v>4.96246</v>
      </c>
      <c r="M65" s="595">
        <v>5.463108</v>
      </c>
      <c r="N65" s="595">
        <v>5.329826</v>
      </c>
      <c r="O65" s="595"/>
      <c r="P65" s="59">
        <f t="shared" si="0"/>
        <v>-2.4396735338199527</v>
      </c>
      <c r="R65" s="154"/>
    </row>
    <row r="66" spans="1:18" s="8" customFormat="1" ht="12.75" customHeight="1">
      <c r="A66" s="25"/>
      <c r="B66" s="600">
        <v>58</v>
      </c>
      <c r="C66" s="164"/>
      <c r="D66" s="156" t="s">
        <v>159</v>
      </c>
      <c r="E66" s="416" t="s">
        <v>281</v>
      </c>
      <c r="F66" s="558">
        <v>4.783989</v>
      </c>
      <c r="G66" s="558">
        <v>4.868676</v>
      </c>
      <c r="H66" s="558">
        <v>4.947149</v>
      </c>
      <c r="I66" s="558">
        <v>5.206637</v>
      </c>
      <c r="J66" s="558">
        <v>5.312796</v>
      </c>
      <c r="K66" s="558">
        <v>5.724921</v>
      </c>
      <c r="L66" s="558">
        <v>5.456498</v>
      </c>
      <c r="M66" s="558">
        <v>5.469263</v>
      </c>
      <c r="N66" s="558">
        <v>5.299293</v>
      </c>
      <c r="O66" s="558"/>
      <c r="P66" s="71">
        <f t="shared" si="0"/>
        <v>-3.1077313341852486</v>
      </c>
      <c r="R66" s="154"/>
    </row>
    <row r="67" spans="1:18" s="8" customFormat="1" ht="12.75" customHeight="1">
      <c r="A67" s="25"/>
      <c r="B67" s="600">
        <v>59</v>
      </c>
      <c r="C67" s="153"/>
      <c r="D67" s="154" t="s">
        <v>502</v>
      </c>
      <c r="E67" s="596" t="s">
        <v>278</v>
      </c>
      <c r="F67" s="595">
        <v>3.091274</v>
      </c>
      <c r="G67" s="595">
        <v>3.600031</v>
      </c>
      <c r="H67" s="595">
        <v>3.547026</v>
      </c>
      <c r="I67" s="595">
        <v>3.954825</v>
      </c>
      <c r="J67" s="595">
        <v>4.403278</v>
      </c>
      <c r="K67" s="595">
        <v>4.819512</v>
      </c>
      <c r="L67" s="595">
        <v>5.0150500000000005</v>
      </c>
      <c r="M67" s="595">
        <v>5.236051000000001</v>
      </c>
      <c r="N67" s="595">
        <v>5.222771</v>
      </c>
      <c r="O67" s="595"/>
      <c r="P67" s="59">
        <f t="shared" si="0"/>
        <v>-0.25362625383138493</v>
      </c>
      <c r="R67" s="154"/>
    </row>
    <row r="68" spans="1:18" s="8" customFormat="1" ht="12.75" customHeight="1">
      <c r="A68" s="25"/>
      <c r="B68" s="600">
        <v>60</v>
      </c>
      <c r="C68" s="164"/>
      <c r="D68" s="602" t="s">
        <v>590</v>
      </c>
      <c r="E68" s="416" t="s">
        <v>271</v>
      </c>
      <c r="F68" s="558"/>
      <c r="G68" s="558">
        <v>1.945956</v>
      </c>
      <c r="H68" s="558">
        <v>2.029101</v>
      </c>
      <c r="I68" s="558">
        <v>2.246017</v>
      </c>
      <c r="J68" s="558">
        <v>2.600407</v>
      </c>
      <c r="K68" s="558">
        <v>2.977066</v>
      </c>
      <c r="L68" s="558">
        <v>3.49835</v>
      </c>
      <c r="M68" s="558">
        <v>4.9377569999999995</v>
      </c>
      <c r="N68" s="558">
        <v>5.063308</v>
      </c>
      <c r="O68" s="558"/>
      <c r="P68" s="71">
        <f t="shared" si="0"/>
        <v>2.5426727155670292</v>
      </c>
      <c r="R68" s="601"/>
    </row>
    <row r="69" spans="1:16" s="8" customFormat="1" ht="12.75" customHeight="1">
      <c r="A69" s="25"/>
      <c r="B69" s="600">
        <v>61</v>
      </c>
      <c r="C69" s="153"/>
      <c r="D69" s="154" t="s">
        <v>77</v>
      </c>
      <c r="E69" s="596" t="s">
        <v>278</v>
      </c>
      <c r="F69" s="595">
        <v>3.144632</v>
      </c>
      <c r="G69" s="595">
        <v>3.375922</v>
      </c>
      <c r="H69" s="595">
        <v>3.385636</v>
      </c>
      <c r="I69" s="595">
        <v>3.90334</v>
      </c>
      <c r="J69" s="595">
        <v>4.707818</v>
      </c>
      <c r="K69" s="595">
        <v>5.187182</v>
      </c>
      <c r="L69" s="595">
        <v>5.4073590000000005</v>
      </c>
      <c r="M69" s="595">
        <v>5.623527</v>
      </c>
      <c r="N69" s="595">
        <v>5.016308</v>
      </c>
      <c r="O69" s="595"/>
      <c r="P69" s="59">
        <f t="shared" si="0"/>
        <v>-10.79783203672713</v>
      </c>
    </row>
    <row r="70" spans="1:16" s="8" customFormat="1" ht="12.75" customHeight="1">
      <c r="A70" s="25"/>
      <c r="B70" s="600">
        <v>62</v>
      </c>
      <c r="C70" s="394"/>
      <c r="D70" s="149" t="s">
        <v>82</v>
      </c>
      <c r="E70" s="417" t="s">
        <v>284</v>
      </c>
      <c r="F70" s="603">
        <v>0.766</v>
      </c>
      <c r="G70" s="418">
        <v>0.676111</v>
      </c>
      <c r="H70" s="418">
        <v>0.916667</v>
      </c>
      <c r="I70" s="418">
        <v>1.724196</v>
      </c>
      <c r="J70" s="418">
        <v>2.517525</v>
      </c>
      <c r="K70" s="418">
        <v>4.213891</v>
      </c>
      <c r="L70" s="418">
        <v>4.854916</v>
      </c>
      <c r="M70" s="418">
        <v>5.348499</v>
      </c>
      <c r="N70" s="418">
        <v>4.743405</v>
      </c>
      <c r="O70" s="418"/>
      <c r="P70" s="301">
        <f t="shared" si="0"/>
        <v>-11.31334230407447</v>
      </c>
    </row>
    <row r="71" spans="1:16" ht="15" customHeight="1">
      <c r="A71" s="25"/>
      <c r="B71" s="25"/>
      <c r="D71" s="240" t="s">
        <v>410</v>
      </c>
      <c r="E71" s="240"/>
      <c r="F71" s="240"/>
      <c r="G71" s="240"/>
      <c r="H71" s="240"/>
      <c r="I71" s="240"/>
      <c r="J71" s="122"/>
      <c r="K71" s="122"/>
      <c r="L71" s="122"/>
      <c r="M71" s="122"/>
      <c r="N71" s="122"/>
      <c r="O71" s="122"/>
      <c r="P71" s="122"/>
    </row>
    <row r="72" spans="1:16" ht="50.25" customHeight="1">
      <c r="A72" s="25"/>
      <c r="B72" s="25"/>
      <c r="D72" s="754" t="s">
        <v>559</v>
      </c>
      <c r="E72" s="754"/>
      <c r="F72" s="754"/>
      <c r="G72" s="754"/>
      <c r="H72" s="754"/>
      <c r="I72" s="754"/>
      <c r="J72" s="754"/>
      <c r="K72" s="754"/>
      <c r="L72" s="754"/>
      <c r="M72" s="754"/>
      <c r="N72" s="754"/>
      <c r="O72" s="754"/>
      <c r="P72" s="754"/>
    </row>
    <row r="73" ht="12.75">
      <c r="B73" s="25"/>
    </row>
    <row r="74" spans="2:4" ht="12.75">
      <c r="B74" s="25"/>
      <c r="D74" s="388"/>
    </row>
    <row r="75" ht="12.75">
      <c r="B75" s="25"/>
    </row>
    <row r="76" ht="12.75">
      <c r="B76" s="25"/>
    </row>
    <row r="77" ht="12.75">
      <c r="B77" s="25"/>
    </row>
    <row r="78" ht="12.75">
      <c r="B78" s="55"/>
    </row>
  </sheetData>
  <mergeCells count="6">
    <mergeCell ref="D72:P72"/>
    <mergeCell ref="B6:B8"/>
    <mergeCell ref="C1:D1"/>
    <mergeCell ref="C2:P2"/>
    <mergeCell ref="C3:P3"/>
    <mergeCell ref="C4:P4"/>
  </mergeCells>
  <printOptions horizontalCentered="1"/>
  <pageMargins left="0.6692913385826772" right="0.6692913385826772" top="0.5118110236220472" bottom="0.2755905511811024"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O102"/>
  <sheetViews>
    <sheetView workbookViewId="0" topLeftCell="A1">
      <selection activeCell="D13" sqref="D13"/>
    </sheetView>
  </sheetViews>
  <sheetFormatPr defaultColWidth="9.140625" defaultRowHeight="12.75"/>
  <cols>
    <col min="1" max="2" width="3.7109375" style="3" customWidth="1"/>
    <col min="3" max="3" width="1.1484375" style="3" customWidth="1"/>
    <col min="4" max="4" width="40.140625" style="0" customWidth="1"/>
    <col min="9" max="9" width="1.7109375" style="0" customWidth="1"/>
    <col min="10" max="10" width="4.140625" style="0" customWidth="1"/>
    <col min="11" max="11" width="6.421875" style="0" customWidth="1"/>
  </cols>
  <sheetData>
    <row r="1" ht="14.25" customHeight="1">
      <c r="I1" s="70" t="s">
        <v>509</v>
      </c>
    </row>
    <row r="2" spans="4:9" ht="30" customHeight="1">
      <c r="D2" s="761" t="s">
        <v>161</v>
      </c>
      <c r="E2" s="761"/>
      <c r="F2" s="761"/>
      <c r="G2" s="761"/>
      <c r="H2" s="761"/>
      <c r="I2" s="367"/>
    </row>
    <row r="3" spans="4:9" ht="15" customHeight="1">
      <c r="D3" s="761" t="s">
        <v>332</v>
      </c>
      <c r="E3" s="761"/>
      <c r="F3" s="761"/>
      <c r="G3" s="761"/>
      <c r="H3" s="761"/>
      <c r="I3" s="367"/>
    </row>
    <row r="4" spans="2:9" ht="12" customHeight="1">
      <c r="B4" s="759" t="s">
        <v>401</v>
      </c>
      <c r="C4" s="689"/>
      <c r="D4" s="4"/>
      <c r="E4" s="4"/>
      <c r="H4" s="762">
        <v>1000</v>
      </c>
      <c r="I4" s="762"/>
    </row>
    <row r="5" spans="2:11" ht="19.5" customHeight="1">
      <c r="B5" s="760"/>
      <c r="C5" s="267"/>
      <c r="D5" s="268" t="s">
        <v>499</v>
      </c>
      <c r="E5" s="267">
        <v>2005</v>
      </c>
      <c r="F5" s="407">
        <v>2006</v>
      </c>
      <c r="G5" s="407">
        <v>2007</v>
      </c>
      <c r="H5" s="407">
        <v>2008</v>
      </c>
      <c r="I5" s="268"/>
      <c r="K5" s="610" t="s">
        <v>596</v>
      </c>
    </row>
    <row r="6" spans="1:15" ht="12.75">
      <c r="A6" s="55"/>
      <c r="B6" s="604">
        <v>1</v>
      </c>
      <c r="C6" s="696"/>
      <c r="D6" s="693" t="s">
        <v>135</v>
      </c>
      <c r="E6" s="611">
        <v>4358.322</v>
      </c>
      <c r="F6" s="605">
        <v>4442.4</v>
      </c>
      <c r="G6" s="605">
        <v>4627.387</v>
      </c>
      <c r="H6" s="605">
        <v>3497.696</v>
      </c>
      <c r="I6" s="606"/>
      <c r="K6" s="607">
        <f aca="true" t="shared" si="0" ref="K6:K55">(H6/G6-1)</f>
        <v>-0.24413151525904353</v>
      </c>
      <c r="L6" s="3"/>
      <c r="M6" s="3"/>
      <c r="N6" s="3"/>
      <c r="O6" s="3"/>
    </row>
    <row r="7" spans="1:15" ht="12.75">
      <c r="A7" s="25"/>
      <c r="B7" s="604">
        <v>2</v>
      </c>
      <c r="C7" s="697"/>
      <c r="D7" s="694" t="s">
        <v>136</v>
      </c>
      <c r="E7" s="516">
        <v>2414.583</v>
      </c>
      <c r="F7" s="410">
        <v>2387.049</v>
      </c>
      <c r="G7" s="542">
        <v>2510.135</v>
      </c>
      <c r="H7" s="542">
        <v>2476.181</v>
      </c>
      <c r="I7" s="543"/>
      <c r="K7" s="607">
        <f t="shared" si="0"/>
        <v>-0.013526762504805556</v>
      </c>
      <c r="L7" s="3"/>
      <c r="M7" s="3"/>
      <c r="N7" s="3"/>
      <c r="O7" s="3"/>
    </row>
    <row r="8" spans="1:15" ht="12.75">
      <c r="A8" s="25"/>
      <c r="B8" s="604">
        <v>3</v>
      </c>
      <c r="C8" s="148"/>
      <c r="D8" s="315" t="s">
        <v>137</v>
      </c>
      <c r="E8" s="271">
        <v>2327.122</v>
      </c>
      <c r="F8" s="409">
        <v>2350.503</v>
      </c>
      <c r="G8" s="409">
        <v>2327.071</v>
      </c>
      <c r="H8" s="409">
        <v>2325.309</v>
      </c>
      <c r="I8" s="272"/>
      <c r="K8" s="607">
        <f t="shared" si="0"/>
        <v>-0.0007571750066928118</v>
      </c>
      <c r="L8" s="3"/>
      <c r="M8" s="3"/>
      <c r="N8" s="3"/>
      <c r="O8" s="3"/>
    </row>
    <row r="9" spans="1:15" ht="12.75">
      <c r="A9" s="25"/>
      <c r="B9" s="604">
        <v>4</v>
      </c>
      <c r="C9" s="697"/>
      <c r="D9" s="694" t="s">
        <v>713</v>
      </c>
      <c r="E9" s="516">
        <v>2262.641</v>
      </c>
      <c r="F9" s="410">
        <v>2318.852</v>
      </c>
      <c r="G9" s="542">
        <v>2311.683</v>
      </c>
      <c r="H9" s="542">
        <v>2280.853</v>
      </c>
      <c r="I9" s="543"/>
      <c r="K9" s="607">
        <f t="shared" si="0"/>
        <v>-0.01333660367792644</v>
      </c>
      <c r="L9" s="3"/>
      <c r="M9" s="3"/>
      <c r="N9" s="3"/>
      <c r="O9" s="3"/>
    </row>
    <row r="10" spans="1:15" ht="12.75">
      <c r="A10" s="25"/>
      <c r="B10" s="604">
        <v>5</v>
      </c>
      <c r="C10" s="148"/>
      <c r="D10" s="315" t="s">
        <v>138</v>
      </c>
      <c r="E10" s="271">
        <v>2089.402</v>
      </c>
      <c r="F10" s="409">
        <v>1991.118</v>
      </c>
      <c r="G10" s="409">
        <v>1974.385</v>
      </c>
      <c r="H10" s="409">
        <v>1811.475</v>
      </c>
      <c r="I10" s="272"/>
      <c r="K10" s="607">
        <f t="shared" si="0"/>
        <v>-0.08251176948771399</v>
      </c>
      <c r="L10" s="3"/>
      <c r="M10" s="3"/>
      <c r="N10" s="3"/>
      <c r="O10" s="3"/>
    </row>
    <row r="11" spans="1:15" ht="12.75">
      <c r="A11" s="25"/>
      <c r="B11" s="604">
        <v>6</v>
      </c>
      <c r="C11" s="697"/>
      <c r="D11" s="694" t="s">
        <v>139</v>
      </c>
      <c r="E11" s="516">
        <v>1894.986</v>
      </c>
      <c r="F11" s="410">
        <v>1846.414</v>
      </c>
      <c r="G11" s="410">
        <v>1799.124</v>
      </c>
      <c r="H11" s="410">
        <v>1709.424</v>
      </c>
      <c r="I11" s="273"/>
      <c r="K11" s="607">
        <f t="shared" si="0"/>
        <v>-0.04985759736405049</v>
      </c>
      <c r="L11" s="3"/>
      <c r="M11" s="3"/>
      <c r="N11" s="3"/>
      <c r="O11" s="3"/>
    </row>
    <row r="12" spans="1:15" ht="12.75">
      <c r="A12" s="25"/>
      <c r="B12" s="604">
        <v>7</v>
      </c>
      <c r="C12" s="148"/>
      <c r="D12" s="315" t="s">
        <v>714</v>
      </c>
      <c r="E12" s="271">
        <v>1639.975</v>
      </c>
      <c r="F12" s="409">
        <v>1757.29</v>
      </c>
      <c r="G12" s="409">
        <v>1757.964</v>
      </c>
      <c r="H12" s="409">
        <v>1707.74</v>
      </c>
      <c r="I12" s="272"/>
      <c r="K12" s="607">
        <f t="shared" si="0"/>
        <v>-0.028569413253058618</v>
      </c>
      <c r="L12" s="3"/>
      <c r="M12" s="3"/>
      <c r="N12" s="3"/>
      <c r="O12" s="608"/>
    </row>
    <row r="13" spans="1:15" ht="12.75">
      <c r="A13" s="25"/>
      <c r="B13" s="604">
        <v>8</v>
      </c>
      <c r="C13" s="697"/>
      <c r="D13" s="694" t="s">
        <v>141</v>
      </c>
      <c r="E13" s="516">
        <v>1450.532</v>
      </c>
      <c r="F13" s="410">
        <v>1582.916</v>
      </c>
      <c r="G13" s="410">
        <v>1756.936</v>
      </c>
      <c r="H13" s="410">
        <v>1704.752</v>
      </c>
      <c r="I13" s="273"/>
      <c r="K13" s="607">
        <f t="shared" si="0"/>
        <v>-0.029701707973426417</v>
      </c>
      <c r="L13" s="3"/>
      <c r="M13" s="3"/>
      <c r="N13" s="3"/>
      <c r="O13" s="3"/>
    </row>
    <row r="14" spans="1:15" ht="12.75">
      <c r="A14" s="25"/>
      <c r="B14" s="604">
        <v>9</v>
      </c>
      <c r="C14" s="148"/>
      <c r="D14" s="315" t="s">
        <v>532</v>
      </c>
      <c r="E14" s="271">
        <v>1368.651</v>
      </c>
      <c r="F14" s="409">
        <v>1371.628</v>
      </c>
      <c r="G14" s="539">
        <v>1534.183</v>
      </c>
      <c r="H14" s="539">
        <v>1668.671</v>
      </c>
      <c r="I14" s="540"/>
      <c r="K14" s="607">
        <f t="shared" si="0"/>
        <v>0.08766098959511348</v>
      </c>
      <c r="L14" s="3"/>
      <c r="M14" s="3"/>
      <c r="N14" s="3"/>
      <c r="O14" s="3"/>
    </row>
    <row r="15" spans="1:15" ht="12.75">
      <c r="A15" s="25"/>
      <c r="B15" s="604">
        <v>10</v>
      </c>
      <c r="C15" s="697"/>
      <c r="D15" s="694" t="s">
        <v>142</v>
      </c>
      <c r="E15" s="516">
        <v>1545.577</v>
      </c>
      <c r="F15" s="410">
        <v>1541.06</v>
      </c>
      <c r="G15" s="410">
        <v>1647.946</v>
      </c>
      <c r="H15" s="410">
        <v>1600.771</v>
      </c>
      <c r="I15" s="273"/>
      <c r="K15" s="607">
        <f t="shared" si="0"/>
        <v>-0.02862654480183202</v>
      </c>
      <c r="L15" s="3"/>
      <c r="M15" s="3"/>
      <c r="N15" s="3"/>
      <c r="O15" s="3"/>
    </row>
    <row r="16" spans="1:15" ht="12.75">
      <c r="A16" s="25"/>
      <c r="B16" s="604">
        <v>11</v>
      </c>
      <c r="C16" s="148"/>
      <c r="D16" s="315" t="s">
        <v>531</v>
      </c>
      <c r="E16" s="271">
        <v>1388.136</v>
      </c>
      <c r="F16" s="409">
        <v>1434.363</v>
      </c>
      <c r="G16" s="539">
        <v>1541.281</v>
      </c>
      <c r="H16" s="539">
        <v>1596.703</v>
      </c>
      <c r="I16" s="540"/>
      <c r="K16" s="607">
        <f t="shared" si="0"/>
        <v>0.03595840083670665</v>
      </c>
      <c r="L16" s="3"/>
      <c r="M16" s="3"/>
      <c r="N16" s="3"/>
      <c r="O16" s="3"/>
    </row>
    <row r="17" spans="1:15" ht="12.75">
      <c r="A17" s="25"/>
      <c r="B17" s="604">
        <v>12</v>
      </c>
      <c r="C17" s="697"/>
      <c r="D17" s="694" t="s">
        <v>530</v>
      </c>
      <c r="E17" s="516">
        <v>1689.343</v>
      </c>
      <c r="F17" s="410">
        <v>1740.315</v>
      </c>
      <c r="G17" s="410">
        <v>1784.896</v>
      </c>
      <c r="H17" s="410">
        <v>1585.894</v>
      </c>
      <c r="I17" s="273"/>
      <c r="K17" s="607">
        <f t="shared" si="0"/>
        <v>-0.11149221019039768</v>
      </c>
      <c r="L17" s="3"/>
      <c r="M17" s="3"/>
      <c r="N17" s="3"/>
      <c r="O17" s="3"/>
    </row>
    <row r="18" spans="1:15" ht="12.75">
      <c r="A18" s="25"/>
      <c r="B18" s="604">
        <v>13</v>
      </c>
      <c r="C18" s="148"/>
      <c r="D18" s="315" t="s">
        <v>533</v>
      </c>
      <c r="E18" s="271">
        <v>1381.502</v>
      </c>
      <c r="F18" s="409">
        <v>1362.217</v>
      </c>
      <c r="G18" s="409">
        <v>1528.874</v>
      </c>
      <c r="H18" s="409">
        <v>1562.503</v>
      </c>
      <c r="I18" s="272"/>
      <c r="K18" s="607">
        <f t="shared" si="0"/>
        <v>0.021995926413818312</v>
      </c>
      <c r="L18" s="3"/>
      <c r="M18" s="3"/>
      <c r="N18" s="3"/>
      <c r="O18" s="3"/>
    </row>
    <row r="19" spans="1:15" ht="12.75">
      <c r="A19" s="25"/>
      <c r="B19" s="604">
        <v>14</v>
      </c>
      <c r="C19" s="697"/>
      <c r="D19" s="694" t="s">
        <v>534</v>
      </c>
      <c r="E19" s="516">
        <v>1419.226</v>
      </c>
      <c r="F19" s="410">
        <v>1424.69</v>
      </c>
      <c r="G19" s="410">
        <v>1509.934</v>
      </c>
      <c r="H19" s="410">
        <v>1550.847</v>
      </c>
      <c r="I19" s="273"/>
      <c r="K19" s="607">
        <f t="shared" si="0"/>
        <v>0.027095886310262607</v>
      </c>
      <c r="L19" s="3"/>
      <c r="M19" s="3"/>
      <c r="N19" s="3"/>
      <c r="O19" s="3"/>
    </row>
    <row r="20" spans="1:15" ht="12.75">
      <c r="A20" s="25"/>
      <c r="B20" s="604">
        <v>15</v>
      </c>
      <c r="C20" s="148"/>
      <c r="D20" s="315" t="s">
        <v>140</v>
      </c>
      <c r="E20" s="271">
        <v>2011.091</v>
      </c>
      <c r="F20" s="409">
        <v>1970.763</v>
      </c>
      <c r="G20" s="409">
        <v>1789.961</v>
      </c>
      <c r="H20" s="409">
        <v>1489.476</v>
      </c>
      <c r="I20" s="272"/>
      <c r="K20" s="607">
        <f t="shared" si="0"/>
        <v>-0.16787237263828647</v>
      </c>
      <c r="L20" s="3"/>
      <c r="M20" s="3"/>
      <c r="N20" s="3"/>
      <c r="O20" s="3"/>
    </row>
    <row r="21" spans="1:15" ht="12.75">
      <c r="A21" s="25"/>
      <c r="B21" s="604">
        <v>16</v>
      </c>
      <c r="C21" s="697"/>
      <c r="D21" s="694" t="s">
        <v>695</v>
      </c>
      <c r="E21" s="516">
        <v>1238.416</v>
      </c>
      <c r="F21" s="410">
        <v>1269.634</v>
      </c>
      <c r="G21" s="410">
        <v>1336.615</v>
      </c>
      <c r="H21" s="410">
        <v>1439.58</v>
      </c>
      <c r="I21" s="273"/>
      <c r="K21" s="607">
        <f t="shared" si="0"/>
        <v>0.0770341496990532</v>
      </c>
      <c r="L21" s="3"/>
      <c r="M21" s="3"/>
      <c r="N21" s="3"/>
      <c r="O21" s="3"/>
    </row>
    <row r="22" spans="1:15" ht="12.75">
      <c r="A22" s="55"/>
      <c r="B22" s="604">
        <v>17</v>
      </c>
      <c r="C22" s="148"/>
      <c r="D22" s="315" t="s">
        <v>540</v>
      </c>
      <c r="E22" s="271">
        <v>1359.373</v>
      </c>
      <c r="F22" s="409">
        <v>1170.147</v>
      </c>
      <c r="G22" s="539">
        <v>1191.002</v>
      </c>
      <c r="H22" s="539">
        <v>1333.507</v>
      </c>
      <c r="I22" s="540"/>
      <c r="K22" s="607">
        <f t="shared" si="0"/>
        <v>0.11965135239067615</v>
      </c>
      <c r="L22" s="3"/>
      <c r="M22" s="3"/>
      <c r="N22" s="3"/>
      <c r="O22" s="3"/>
    </row>
    <row r="23" spans="1:15" ht="12.75">
      <c r="A23" s="25"/>
      <c r="B23" s="604">
        <v>18</v>
      </c>
      <c r="C23" s="697"/>
      <c r="D23" s="694" t="s">
        <v>535</v>
      </c>
      <c r="E23" s="516">
        <v>1659.942</v>
      </c>
      <c r="F23" s="410">
        <v>1494.972</v>
      </c>
      <c r="G23" s="542">
        <v>1436.522</v>
      </c>
      <c r="H23" s="542">
        <v>1318.927</v>
      </c>
      <c r="I23" s="543"/>
      <c r="K23" s="607">
        <f t="shared" si="0"/>
        <v>-0.08186091128433814</v>
      </c>
      <c r="L23" s="3"/>
      <c r="M23" s="3"/>
      <c r="N23" s="3"/>
      <c r="O23" s="3"/>
    </row>
    <row r="24" spans="1:15" ht="12.75">
      <c r="A24" s="25"/>
      <c r="B24" s="604">
        <v>19</v>
      </c>
      <c r="C24" s="148"/>
      <c r="D24" s="315" t="s">
        <v>143</v>
      </c>
      <c r="E24" s="271">
        <v>1530.43</v>
      </c>
      <c r="F24" s="409">
        <v>1513.278</v>
      </c>
      <c r="G24" s="409">
        <v>1450.073</v>
      </c>
      <c r="H24" s="409">
        <v>1272.002</v>
      </c>
      <c r="I24" s="272"/>
      <c r="K24" s="607">
        <f t="shared" si="0"/>
        <v>-0.12280140379139537</v>
      </c>
      <c r="L24" s="3"/>
      <c r="M24" s="3"/>
      <c r="N24" s="3"/>
      <c r="O24" s="3"/>
    </row>
    <row r="25" spans="1:15" ht="12.75">
      <c r="A25" s="25"/>
      <c r="B25" s="604">
        <v>20</v>
      </c>
      <c r="C25" s="697"/>
      <c r="D25" s="694" t="s">
        <v>537</v>
      </c>
      <c r="E25" s="516">
        <v>1111.214</v>
      </c>
      <c r="F25" s="410">
        <v>1134.833</v>
      </c>
      <c r="G25" s="410">
        <v>1244.157</v>
      </c>
      <c r="H25" s="410">
        <v>1258.599</v>
      </c>
      <c r="I25" s="273"/>
      <c r="K25" s="607">
        <f t="shared" si="0"/>
        <v>0.011607859779754426</v>
      </c>
      <c r="L25" s="3"/>
      <c r="M25" s="3"/>
      <c r="N25" s="3"/>
      <c r="O25" s="3"/>
    </row>
    <row r="26" spans="1:15" ht="12.75">
      <c r="A26" s="25"/>
      <c r="B26" s="604">
        <v>21</v>
      </c>
      <c r="C26" s="148"/>
      <c r="D26" s="315" t="s">
        <v>536</v>
      </c>
      <c r="E26" s="271">
        <v>1288.289</v>
      </c>
      <c r="F26" s="409">
        <v>1289.692</v>
      </c>
      <c r="G26" s="409">
        <v>1297.441</v>
      </c>
      <c r="H26" s="409">
        <v>1254.222</v>
      </c>
      <c r="I26" s="272"/>
      <c r="K26" s="607">
        <f t="shared" si="0"/>
        <v>-0.033310955950983545</v>
      </c>
      <c r="L26" s="3"/>
      <c r="M26" s="3"/>
      <c r="N26" s="3"/>
      <c r="O26" s="3"/>
    </row>
    <row r="27" spans="1:15" ht="12.75">
      <c r="A27" s="25"/>
      <c r="B27" s="604">
        <v>22</v>
      </c>
      <c r="C27" s="697"/>
      <c r="D27" s="694" t="s">
        <v>144</v>
      </c>
      <c r="E27" s="516">
        <v>1103.936</v>
      </c>
      <c r="F27" s="410">
        <v>1235.221</v>
      </c>
      <c r="G27" s="410">
        <v>1271.723</v>
      </c>
      <c r="H27" s="410">
        <v>1230.017</v>
      </c>
      <c r="I27" s="273"/>
      <c r="K27" s="607">
        <f t="shared" si="0"/>
        <v>-0.032794877500839315</v>
      </c>
      <c r="L27" s="3"/>
      <c r="M27" s="3"/>
      <c r="N27" s="3"/>
      <c r="O27" s="3"/>
    </row>
    <row r="28" spans="1:15" ht="12.75">
      <c r="A28" s="25"/>
      <c r="B28" s="604">
        <v>23</v>
      </c>
      <c r="C28" s="148"/>
      <c r="D28" s="315" t="s">
        <v>145</v>
      </c>
      <c r="E28" s="271">
        <v>859.867</v>
      </c>
      <c r="F28" s="409">
        <v>1072.356</v>
      </c>
      <c r="G28" s="409">
        <v>1235.732</v>
      </c>
      <c r="H28" s="409">
        <v>1229.477</v>
      </c>
      <c r="I28" s="272"/>
      <c r="K28" s="607">
        <f t="shared" si="0"/>
        <v>-0.005061777149090507</v>
      </c>
      <c r="L28" s="3"/>
      <c r="M28" s="3"/>
      <c r="N28" s="3"/>
      <c r="O28" s="3"/>
    </row>
    <row r="29" spans="1:15" ht="12.75">
      <c r="A29" s="25"/>
      <c r="B29" s="604">
        <v>24</v>
      </c>
      <c r="C29" s="697"/>
      <c r="D29" s="694" t="s">
        <v>538</v>
      </c>
      <c r="E29" s="516">
        <v>1165.257</v>
      </c>
      <c r="F29" s="410">
        <v>1209.278</v>
      </c>
      <c r="G29" s="410">
        <v>1235.013</v>
      </c>
      <c r="H29" s="410">
        <v>1224.359</v>
      </c>
      <c r="I29" s="273"/>
      <c r="K29" s="607">
        <f t="shared" si="0"/>
        <v>-0.008626629841143374</v>
      </c>
      <c r="L29" s="3"/>
      <c r="M29" s="3"/>
      <c r="N29" s="3"/>
      <c r="O29" s="3"/>
    </row>
    <row r="30" spans="1:15" ht="12.75">
      <c r="A30" s="25"/>
      <c r="B30" s="604">
        <v>25</v>
      </c>
      <c r="C30" s="148"/>
      <c r="D30" s="315" t="s">
        <v>149</v>
      </c>
      <c r="E30" s="271">
        <v>1229.984</v>
      </c>
      <c r="F30" s="409">
        <v>1170.175</v>
      </c>
      <c r="G30" s="409">
        <v>1196.422</v>
      </c>
      <c r="H30" s="409">
        <v>1207.628</v>
      </c>
      <c r="I30" s="272"/>
      <c r="K30" s="607">
        <f t="shared" si="0"/>
        <v>0.00936626039975863</v>
      </c>
      <c r="L30" s="3"/>
      <c r="M30" s="3"/>
      <c r="N30" s="3"/>
      <c r="O30" s="3"/>
    </row>
    <row r="31" spans="1:15" ht="12.75">
      <c r="A31" s="25"/>
      <c r="B31" s="604">
        <v>26</v>
      </c>
      <c r="C31" s="697"/>
      <c r="D31" s="694" t="s">
        <v>146</v>
      </c>
      <c r="E31" s="516">
        <v>958.126</v>
      </c>
      <c r="F31" s="410">
        <v>1111.276</v>
      </c>
      <c r="G31" s="410">
        <v>1225.689</v>
      </c>
      <c r="H31" s="410">
        <v>1186.732</v>
      </c>
      <c r="I31" s="273"/>
      <c r="K31" s="607">
        <f t="shared" si="0"/>
        <v>-0.031783755911981015</v>
      </c>
      <c r="L31" s="3"/>
      <c r="M31" s="3"/>
      <c r="N31" s="3"/>
      <c r="O31" s="3"/>
    </row>
    <row r="32" spans="1:15" ht="12.75">
      <c r="A32" s="25"/>
      <c r="B32" s="604">
        <v>27</v>
      </c>
      <c r="C32" s="148"/>
      <c r="D32" s="315" t="s">
        <v>152</v>
      </c>
      <c r="E32" s="271">
        <v>1113.451</v>
      </c>
      <c r="F32" s="409">
        <v>1117.324</v>
      </c>
      <c r="G32" s="409">
        <v>1209.894</v>
      </c>
      <c r="H32" s="409">
        <v>1171.479</v>
      </c>
      <c r="I32" s="272"/>
      <c r="K32" s="607">
        <f t="shared" si="0"/>
        <v>-0.03175071535192331</v>
      </c>
      <c r="L32" s="3"/>
      <c r="M32" s="3"/>
      <c r="N32" s="3"/>
      <c r="O32" s="3"/>
    </row>
    <row r="33" spans="1:15" ht="12.75">
      <c r="A33" s="25"/>
      <c r="B33" s="604">
        <v>28</v>
      </c>
      <c r="C33" s="697"/>
      <c r="D33" s="694" t="s">
        <v>696</v>
      </c>
      <c r="E33" s="516">
        <v>876.304</v>
      </c>
      <c r="F33" s="410">
        <v>1004.343</v>
      </c>
      <c r="G33" s="410">
        <v>1095.786</v>
      </c>
      <c r="H33" s="410">
        <v>1154.942</v>
      </c>
      <c r="I33" s="273"/>
      <c r="K33" s="607">
        <f t="shared" si="0"/>
        <v>0.053984993420248095</v>
      </c>
      <c r="L33" s="3"/>
      <c r="M33" s="3"/>
      <c r="N33" s="3"/>
      <c r="O33" s="3"/>
    </row>
    <row r="34" spans="1:15" ht="12.75">
      <c r="A34" s="25"/>
      <c r="B34" s="604">
        <v>29</v>
      </c>
      <c r="C34" s="148"/>
      <c r="D34" s="315" t="s">
        <v>150</v>
      </c>
      <c r="E34" s="271">
        <v>1118.874</v>
      </c>
      <c r="F34" s="409">
        <v>1120.427</v>
      </c>
      <c r="G34" s="409">
        <v>1180.303</v>
      </c>
      <c r="H34" s="409">
        <v>1151.93</v>
      </c>
      <c r="I34" s="272"/>
      <c r="K34" s="607">
        <f t="shared" si="0"/>
        <v>-0.0240387425940628</v>
      </c>
      <c r="L34" s="3"/>
      <c r="M34" s="3"/>
      <c r="N34" s="3"/>
      <c r="O34" s="3"/>
    </row>
    <row r="35" spans="1:15" ht="12.75">
      <c r="A35" s="25"/>
      <c r="B35" s="604">
        <v>30</v>
      </c>
      <c r="C35" s="697"/>
      <c r="D35" s="694" t="s">
        <v>151</v>
      </c>
      <c r="E35" s="516">
        <v>916.617</v>
      </c>
      <c r="F35" s="410">
        <v>839.58</v>
      </c>
      <c r="G35" s="410">
        <v>1142.862</v>
      </c>
      <c r="H35" s="410">
        <v>1148.691</v>
      </c>
      <c r="I35" s="273"/>
      <c r="K35" s="607">
        <f t="shared" si="0"/>
        <v>0.005100353323498341</v>
      </c>
      <c r="L35" s="3"/>
      <c r="M35" s="3"/>
      <c r="N35" s="3"/>
      <c r="O35" s="3"/>
    </row>
    <row r="36" spans="1:15" ht="12.75">
      <c r="A36" s="25"/>
      <c r="B36" s="604">
        <v>31</v>
      </c>
      <c r="C36" s="148"/>
      <c r="D36" s="315" t="s">
        <v>147</v>
      </c>
      <c r="E36" s="271">
        <v>1343.97</v>
      </c>
      <c r="F36" s="409">
        <v>1276.908</v>
      </c>
      <c r="G36" s="409">
        <v>1230.574</v>
      </c>
      <c r="H36" s="409">
        <v>1145.32</v>
      </c>
      <c r="I36" s="272"/>
      <c r="K36" s="607">
        <f t="shared" si="0"/>
        <v>-0.06927986451850932</v>
      </c>
      <c r="L36" s="3"/>
      <c r="M36" s="3"/>
      <c r="N36" s="3"/>
      <c r="O36" s="3"/>
    </row>
    <row r="37" spans="1:15" ht="12.75">
      <c r="A37" s="25"/>
      <c r="B37" s="604">
        <v>32</v>
      </c>
      <c r="C37" s="697"/>
      <c r="D37" s="694" t="s">
        <v>539</v>
      </c>
      <c r="E37" s="516">
        <v>1425.525</v>
      </c>
      <c r="F37" s="410">
        <v>1283.882</v>
      </c>
      <c r="G37" s="410">
        <v>1207.143</v>
      </c>
      <c r="H37" s="410">
        <v>1144.118</v>
      </c>
      <c r="I37" s="273"/>
      <c r="K37" s="607">
        <f t="shared" si="0"/>
        <v>-0.05221005299289316</v>
      </c>
      <c r="L37" s="3"/>
      <c r="M37" s="3"/>
      <c r="N37" s="3"/>
      <c r="O37" s="3"/>
    </row>
    <row r="38" spans="1:15" ht="12.75">
      <c r="A38" s="55"/>
      <c r="B38" s="604">
        <v>33</v>
      </c>
      <c r="C38" s="148"/>
      <c r="D38" s="315" t="s">
        <v>148</v>
      </c>
      <c r="E38" s="271">
        <v>1303.146</v>
      </c>
      <c r="F38" s="409">
        <v>1277.974</v>
      </c>
      <c r="G38" s="409">
        <v>1217.785</v>
      </c>
      <c r="H38" s="409">
        <v>1130.764</v>
      </c>
      <c r="I38" s="272"/>
      <c r="K38" s="607">
        <f t="shared" si="0"/>
        <v>-0.07145842656955059</v>
      </c>
      <c r="L38" s="3"/>
      <c r="M38" s="3"/>
      <c r="N38" s="3"/>
      <c r="O38" s="3"/>
    </row>
    <row r="39" spans="1:15" ht="12.75">
      <c r="A39" s="25"/>
      <c r="B39" s="604">
        <v>34</v>
      </c>
      <c r="C39" s="697"/>
      <c r="D39" s="694" t="s">
        <v>697</v>
      </c>
      <c r="E39" s="516">
        <v>1038.692</v>
      </c>
      <c r="F39" s="410">
        <v>1036.493</v>
      </c>
      <c r="G39" s="410">
        <v>1144.8</v>
      </c>
      <c r="H39" s="410">
        <v>1103.058</v>
      </c>
      <c r="I39" s="273"/>
      <c r="K39" s="607">
        <f t="shared" si="0"/>
        <v>-0.036462264150943335</v>
      </c>
      <c r="L39" s="3"/>
      <c r="M39" s="3"/>
      <c r="N39" s="3"/>
      <c r="O39" s="3"/>
    </row>
    <row r="40" spans="1:15" ht="12.75">
      <c r="A40" s="25"/>
      <c r="B40" s="604">
        <v>35</v>
      </c>
      <c r="C40" s="148"/>
      <c r="D40" s="315" t="s">
        <v>153</v>
      </c>
      <c r="E40" s="271">
        <v>964.289</v>
      </c>
      <c r="F40" s="409">
        <v>1015.552</v>
      </c>
      <c r="G40" s="409">
        <v>1078.923</v>
      </c>
      <c r="H40" s="409">
        <v>1101.004</v>
      </c>
      <c r="I40" s="272"/>
      <c r="K40" s="607">
        <f t="shared" si="0"/>
        <v>0.020465779300283593</v>
      </c>
      <c r="L40" s="3"/>
      <c r="M40" s="3"/>
      <c r="N40" s="3"/>
      <c r="O40" s="3"/>
    </row>
    <row r="41" spans="1:15" ht="12.75">
      <c r="A41" s="25"/>
      <c r="B41" s="604">
        <v>36</v>
      </c>
      <c r="C41" s="697"/>
      <c r="D41" s="694" t="s">
        <v>542</v>
      </c>
      <c r="E41" s="516">
        <v>987.622</v>
      </c>
      <c r="F41" s="410">
        <v>1029.295</v>
      </c>
      <c r="G41" s="542">
        <v>1093.464</v>
      </c>
      <c r="H41" s="542">
        <v>1098.338</v>
      </c>
      <c r="I41" s="543"/>
      <c r="K41" s="607">
        <f t="shared" si="0"/>
        <v>0.004457394116312852</v>
      </c>
      <c r="L41" s="3"/>
      <c r="M41" s="3"/>
      <c r="N41" s="3"/>
      <c r="O41" s="3"/>
    </row>
    <row r="42" spans="1:15" ht="12.75">
      <c r="A42" s="25"/>
      <c r="B42" s="604">
        <v>37</v>
      </c>
      <c r="C42" s="148"/>
      <c r="D42" s="315" t="s">
        <v>591</v>
      </c>
      <c r="E42" s="271">
        <v>1328.917</v>
      </c>
      <c r="F42" s="409">
        <v>1423.864</v>
      </c>
      <c r="G42" s="409">
        <v>1502.416</v>
      </c>
      <c r="H42" s="409">
        <v>1094.729</v>
      </c>
      <c r="I42" s="272"/>
      <c r="K42" s="607">
        <f t="shared" si="0"/>
        <v>-0.27135427205248075</v>
      </c>
      <c r="L42" s="3"/>
      <c r="M42" s="3"/>
      <c r="N42" s="3"/>
      <c r="O42" s="3"/>
    </row>
    <row r="43" spans="1:15" ht="12.75">
      <c r="A43" s="25"/>
      <c r="B43" s="609">
        <v>38</v>
      </c>
      <c r="C43" s="697"/>
      <c r="D43" s="694" t="s">
        <v>592</v>
      </c>
      <c r="E43" s="516">
        <v>978.621</v>
      </c>
      <c r="F43" s="410">
        <v>937.725</v>
      </c>
      <c r="G43" s="410">
        <v>967.559</v>
      </c>
      <c r="H43" s="410">
        <v>1086.611</v>
      </c>
      <c r="I43" s="273"/>
      <c r="K43" s="607">
        <f t="shared" si="0"/>
        <v>0.12304365935307326</v>
      </c>
      <c r="L43" s="3"/>
      <c r="M43" s="3"/>
      <c r="N43" s="3"/>
      <c r="O43" s="3"/>
    </row>
    <row r="44" spans="1:15" ht="12.75">
      <c r="A44" s="25"/>
      <c r="B44" s="609">
        <v>39</v>
      </c>
      <c r="C44" s="148"/>
      <c r="D44" s="315" t="s">
        <v>593</v>
      </c>
      <c r="E44" s="271">
        <v>626.279</v>
      </c>
      <c r="F44" s="409">
        <v>747.128</v>
      </c>
      <c r="G44" s="409">
        <v>883.586</v>
      </c>
      <c r="H44" s="409">
        <v>1076.802</v>
      </c>
      <c r="I44" s="272"/>
      <c r="K44" s="607">
        <f t="shared" si="0"/>
        <v>0.2186725457397467</v>
      </c>
      <c r="L44" s="3"/>
      <c r="M44" s="3"/>
      <c r="N44" s="3"/>
      <c r="O44" s="3"/>
    </row>
    <row r="45" spans="1:15" ht="12.75">
      <c r="A45" s="25"/>
      <c r="B45" s="609">
        <v>40</v>
      </c>
      <c r="C45" s="697"/>
      <c r="D45" s="694" t="s">
        <v>698</v>
      </c>
      <c r="E45" s="516">
        <v>985.414</v>
      </c>
      <c r="F45" s="410">
        <v>986.714</v>
      </c>
      <c r="G45" s="410">
        <v>1062.884</v>
      </c>
      <c r="H45" s="410">
        <v>1018.935</v>
      </c>
      <c r="I45" s="273"/>
      <c r="K45" s="607">
        <f t="shared" si="0"/>
        <v>-0.04134882075560464</v>
      </c>
      <c r="L45" s="3"/>
      <c r="M45" s="3"/>
      <c r="N45" s="3"/>
      <c r="O45" s="3"/>
    </row>
    <row r="46" spans="1:15" ht="12.75">
      <c r="A46" s="25"/>
      <c r="B46" s="609">
        <v>41</v>
      </c>
      <c r="C46" s="148"/>
      <c r="D46" s="315" t="s">
        <v>156</v>
      </c>
      <c r="E46" s="271">
        <v>742.296</v>
      </c>
      <c r="F46" s="409">
        <v>861.616</v>
      </c>
      <c r="G46" s="409">
        <v>1012.715</v>
      </c>
      <c r="H46" s="409">
        <v>1009.551</v>
      </c>
      <c r="I46" s="272"/>
      <c r="K46" s="607">
        <f t="shared" si="0"/>
        <v>-0.0031242748453415015</v>
      </c>
      <c r="L46" s="3"/>
      <c r="M46" s="3"/>
      <c r="N46" s="3"/>
      <c r="O46" s="3"/>
    </row>
    <row r="47" spans="1:15" ht="12.75">
      <c r="A47" s="25"/>
      <c r="B47" s="609">
        <v>42</v>
      </c>
      <c r="C47" s="697"/>
      <c r="D47" s="694" t="s">
        <v>155</v>
      </c>
      <c r="E47" s="516">
        <v>922.786</v>
      </c>
      <c r="F47" s="410">
        <v>971.494</v>
      </c>
      <c r="G47" s="410">
        <v>1052.473</v>
      </c>
      <c r="H47" s="410">
        <v>1008.955</v>
      </c>
      <c r="I47" s="273"/>
      <c r="K47" s="607">
        <f t="shared" si="0"/>
        <v>-0.04134832912578268</v>
      </c>
      <c r="L47" s="3"/>
      <c r="M47" s="3"/>
      <c r="N47" s="3"/>
      <c r="O47" s="3"/>
    </row>
    <row r="48" spans="1:15" ht="12.75">
      <c r="A48" s="25"/>
      <c r="B48" s="604">
        <v>43</v>
      </c>
      <c r="C48" s="148"/>
      <c r="D48" s="315" t="s">
        <v>541</v>
      </c>
      <c r="E48" s="271">
        <v>1164.806</v>
      </c>
      <c r="F48" s="409">
        <v>1124.061</v>
      </c>
      <c r="G48" s="409">
        <v>1179.01</v>
      </c>
      <c r="H48" s="409">
        <v>999.187</v>
      </c>
      <c r="I48" s="272"/>
      <c r="K48" s="607">
        <f t="shared" si="0"/>
        <v>-0.15252033485721073</v>
      </c>
      <c r="L48" s="3"/>
      <c r="M48" s="3"/>
      <c r="N48" s="3"/>
      <c r="O48" s="3"/>
    </row>
    <row r="49" spans="1:15" ht="12.75">
      <c r="A49" s="25"/>
      <c r="B49" s="609">
        <v>44</v>
      </c>
      <c r="C49" s="697"/>
      <c r="D49" s="694" t="s">
        <v>544</v>
      </c>
      <c r="E49" s="516">
        <v>830.8</v>
      </c>
      <c r="F49" s="410">
        <v>882.933</v>
      </c>
      <c r="G49" s="410">
        <v>1061.805</v>
      </c>
      <c r="H49" s="410">
        <v>997.18</v>
      </c>
      <c r="I49" s="273"/>
      <c r="K49" s="607">
        <f t="shared" si="0"/>
        <v>-0.06086334119730097</v>
      </c>
      <c r="L49" s="3"/>
      <c r="M49" s="3"/>
      <c r="N49" s="3"/>
      <c r="O49" s="3"/>
    </row>
    <row r="50" spans="1:15" ht="12.75">
      <c r="A50" s="25"/>
      <c r="B50" s="604">
        <v>45</v>
      </c>
      <c r="C50" s="148"/>
      <c r="D50" s="315" t="s">
        <v>154</v>
      </c>
      <c r="E50" s="271">
        <v>918.752</v>
      </c>
      <c r="F50" s="409">
        <v>1027.466</v>
      </c>
      <c r="G50" s="409">
        <v>1067.215</v>
      </c>
      <c r="H50" s="409">
        <v>983.495</v>
      </c>
      <c r="I50" s="272"/>
      <c r="K50" s="607">
        <f t="shared" si="0"/>
        <v>-0.07844717325000106</v>
      </c>
      <c r="L50" s="3"/>
      <c r="M50" s="3"/>
      <c r="N50" s="3"/>
      <c r="O50" s="3"/>
    </row>
    <row r="51" spans="1:15" ht="12.75">
      <c r="A51" s="25"/>
      <c r="B51" s="609">
        <v>46</v>
      </c>
      <c r="C51" s="697"/>
      <c r="D51" s="694" t="s">
        <v>543</v>
      </c>
      <c r="E51" s="516">
        <v>896.367</v>
      </c>
      <c r="F51" s="410">
        <v>997.434</v>
      </c>
      <c r="G51" s="410">
        <v>1064.56</v>
      </c>
      <c r="H51" s="410">
        <v>971.356</v>
      </c>
      <c r="I51" s="273"/>
      <c r="K51" s="607">
        <f t="shared" si="0"/>
        <v>-0.08755166453746144</v>
      </c>
      <c r="L51" s="3"/>
      <c r="M51" s="3"/>
      <c r="N51" s="3"/>
      <c r="O51" s="3"/>
    </row>
    <row r="52" spans="1:15" ht="12.75">
      <c r="A52" s="25"/>
      <c r="B52" s="609">
        <v>47</v>
      </c>
      <c r="C52" s="148"/>
      <c r="D52" s="315" t="s">
        <v>545</v>
      </c>
      <c r="E52" s="271">
        <v>934.544</v>
      </c>
      <c r="F52" s="409">
        <v>978.346</v>
      </c>
      <c r="G52" s="409">
        <v>1013.113</v>
      </c>
      <c r="H52" s="409">
        <v>965.402</v>
      </c>
      <c r="I52" s="272"/>
      <c r="K52" s="607">
        <f t="shared" si="0"/>
        <v>-0.047093463414248915</v>
      </c>
      <c r="L52" s="3"/>
      <c r="M52" s="3"/>
      <c r="N52" s="3"/>
      <c r="O52" s="3"/>
    </row>
    <row r="53" spans="1:15" ht="12.75">
      <c r="A53" s="25"/>
      <c r="B53" s="609">
        <v>48</v>
      </c>
      <c r="C53" s="697"/>
      <c r="D53" s="694" t="s">
        <v>546</v>
      </c>
      <c r="E53" s="516">
        <v>972.577</v>
      </c>
      <c r="F53" s="410">
        <v>954.633</v>
      </c>
      <c r="G53" s="410">
        <v>984.324</v>
      </c>
      <c r="H53" s="410">
        <v>955.387</v>
      </c>
      <c r="I53" s="273"/>
      <c r="K53" s="607">
        <f t="shared" si="0"/>
        <v>-0.029397840548437304</v>
      </c>
      <c r="L53" s="3"/>
      <c r="M53" s="3"/>
      <c r="N53" s="3"/>
      <c r="O53" s="3"/>
    </row>
    <row r="54" spans="1:15" ht="12.75">
      <c r="A54" s="55"/>
      <c r="B54" s="609">
        <v>49</v>
      </c>
      <c r="C54" s="148"/>
      <c r="D54" s="315" t="s">
        <v>594</v>
      </c>
      <c r="E54" s="271">
        <v>766.394</v>
      </c>
      <c r="F54" s="409">
        <v>781.182</v>
      </c>
      <c r="G54" s="409">
        <v>897.875</v>
      </c>
      <c r="H54" s="409">
        <v>945.137</v>
      </c>
      <c r="I54" s="272"/>
      <c r="K54" s="607">
        <f t="shared" si="0"/>
        <v>0.052637616594737535</v>
      </c>
      <c r="L54" s="3"/>
      <c r="M54" s="3"/>
      <c r="N54" s="3"/>
      <c r="O54" s="3"/>
    </row>
    <row r="55" spans="1:15" ht="12.75">
      <c r="A55" s="25"/>
      <c r="B55" s="609">
        <v>50</v>
      </c>
      <c r="C55" s="698"/>
      <c r="D55" s="695" t="s">
        <v>595</v>
      </c>
      <c r="E55" s="547">
        <v>904.221</v>
      </c>
      <c r="F55" s="411">
        <v>899.171</v>
      </c>
      <c r="G55" s="411">
        <v>903.587</v>
      </c>
      <c r="H55" s="411">
        <v>939.662</v>
      </c>
      <c r="I55" s="282"/>
      <c r="K55" s="607">
        <f t="shared" si="0"/>
        <v>0.03992421316375738</v>
      </c>
      <c r="L55" s="3"/>
      <c r="M55" s="3"/>
      <c r="N55" s="3"/>
      <c r="O55" s="3"/>
    </row>
    <row r="56" spans="1:4" ht="15" customHeight="1">
      <c r="A56" s="25"/>
      <c r="B56" s="9"/>
      <c r="C56" s="9"/>
      <c r="D56" s="5" t="s">
        <v>683</v>
      </c>
    </row>
    <row r="57" spans="1:3" ht="12.75">
      <c r="A57" s="25"/>
      <c r="B57" s="9"/>
      <c r="C57" s="9"/>
    </row>
    <row r="58" spans="1:3" ht="12.75">
      <c r="A58" s="9"/>
      <c r="B58" s="9"/>
      <c r="C58" s="9"/>
    </row>
    <row r="59" spans="1:3" ht="12.75">
      <c r="A59" s="9"/>
      <c r="B59" s="9"/>
      <c r="C59" s="9"/>
    </row>
    <row r="60" spans="2:3" ht="12.75">
      <c r="B60" s="9"/>
      <c r="C60" s="9"/>
    </row>
    <row r="61" spans="2:3" ht="12.75">
      <c r="B61" s="9"/>
      <c r="C61" s="9"/>
    </row>
    <row r="62" spans="2:3" ht="12.75">
      <c r="B62" s="9"/>
      <c r="C62" s="9"/>
    </row>
    <row r="63" spans="2:3" ht="12.75">
      <c r="B63" s="9"/>
      <c r="C63" s="9"/>
    </row>
    <row r="64" spans="2:3" ht="12.75">
      <c r="B64" s="9"/>
      <c r="C64" s="9"/>
    </row>
    <row r="65" spans="2:3" ht="12.75">
      <c r="B65" s="9"/>
      <c r="C65" s="9"/>
    </row>
    <row r="66" spans="2:3" ht="12.75">
      <c r="B66" s="9"/>
      <c r="C66" s="9"/>
    </row>
    <row r="67" spans="2:3" ht="12.75">
      <c r="B67" s="9"/>
      <c r="C67" s="9"/>
    </row>
    <row r="68" spans="2:3" ht="12.75">
      <c r="B68" s="9"/>
      <c r="C68" s="9"/>
    </row>
    <row r="69" spans="2:3" ht="12.75">
      <c r="B69" s="9"/>
      <c r="C69" s="9"/>
    </row>
    <row r="70" spans="2:3" ht="12.75">
      <c r="B70" s="9"/>
      <c r="C70" s="9"/>
    </row>
    <row r="71" spans="2:3" ht="12.75">
      <c r="B71" s="9"/>
      <c r="C71" s="9"/>
    </row>
    <row r="72" spans="2:3" ht="12.75">
      <c r="B72" s="9"/>
      <c r="C72" s="9"/>
    </row>
    <row r="73" spans="2:3" ht="12.75">
      <c r="B73" s="9"/>
      <c r="C73" s="9"/>
    </row>
    <row r="74" spans="2:3" ht="12.75">
      <c r="B74" s="9"/>
      <c r="C74" s="9"/>
    </row>
    <row r="75" spans="2:3" ht="12.75">
      <c r="B75" s="9"/>
      <c r="C75" s="9"/>
    </row>
    <row r="76" spans="2:3" ht="12.75">
      <c r="B76" s="9"/>
      <c r="C76" s="9"/>
    </row>
    <row r="77" spans="2:3" ht="12.75">
      <c r="B77" s="9"/>
      <c r="C77" s="9"/>
    </row>
    <row r="78" spans="2:3" ht="12.75">
      <c r="B78" s="9"/>
      <c r="C78" s="9"/>
    </row>
    <row r="79" spans="2:3" ht="12.75">
      <c r="B79" s="9"/>
      <c r="C79" s="9"/>
    </row>
    <row r="80" spans="2:3" ht="12.75">
      <c r="B80" s="9"/>
      <c r="C80" s="9"/>
    </row>
    <row r="81" spans="2:3" ht="12.75">
      <c r="B81" s="9"/>
      <c r="C81" s="9"/>
    </row>
    <row r="82" spans="2:3" ht="12.75">
      <c r="B82" s="9"/>
      <c r="C82" s="9"/>
    </row>
    <row r="83" spans="2:3" ht="12.75">
      <c r="B83" s="9"/>
      <c r="C83" s="9"/>
    </row>
    <row r="84" spans="2:3" ht="12.75">
      <c r="B84" s="9"/>
      <c r="C84" s="9"/>
    </row>
    <row r="85" spans="2:3" ht="12.75">
      <c r="B85" s="9"/>
      <c r="C85" s="9"/>
    </row>
    <row r="86" spans="2:3" ht="12.75">
      <c r="B86" s="9"/>
      <c r="C86" s="9"/>
    </row>
    <row r="87" spans="2:3" ht="12.75">
      <c r="B87" s="9"/>
      <c r="C87" s="9"/>
    </row>
    <row r="88" spans="2:3" ht="12.75">
      <c r="B88" s="9"/>
      <c r="C88" s="9"/>
    </row>
    <row r="89" spans="2:3" ht="12.75">
      <c r="B89" s="9"/>
      <c r="C89" s="9"/>
    </row>
    <row r="90" spans="2:3" ht="12.75">
      <c r="B90" s="9"/>
      <c r="C90" s="9"/>
    </row>
    <row r="91" spans="2:3" ht="12.75">
      <c r="B91" s="9"/>
      <c r="C91" s="9"/>
    </row>
    <row r="92" spans="2:3" ht="12.75">
      <c r="B92" s="9"/>
      <c r="C92" s="9"/>
    </row>
    <row r="93" spans="2:3" ht="12.75">
      <c r="B93" s="9"/>
      <c r="C93" s="9"/>
    </row>
    <row r="94" spans="2:3" ht="12.75">
      <c r="B94" s="9"/>
      <c r="C94" s="9"/>
    </row>
    <row r="95" spans="2:3" ht="12.75">
      <c r="B95" s="9"/>
      <c r="C95" s="9"/>
    </row>
    <row r="96" spans="2:3" ht="12.75">
      <c r="B96" s="9"/>
      <c r="C96" s="9"/>
    </row>
    <row r="97" spans="2:3" ht="12.75">
      <c r="B97" s="9"/>
      <c r="C97" s="9"/>
    </row>
    <row r="98" spans="2:3" ht="12.75">
      <c r="B98" s="9"/>
      <c r="C98" s="9"/>
    </row>
    <row r="99" spans="2:3" ht="12.75">
      <c r="B99" s="9"/>
      <c r="C99" s="9"/>
    </row>
    <row r="100" spans="2:3" ht="12.75">
      <c r="B100" s="9"/>
      <c r="C100" s="9"/>
    </row>
    <row r="101" spans="2:3" ht="12.75">
      <c r="B101" s="9"/>
      <c r="C101" s="9"/>
    </row>
    <row r="102" spans="2:3" ht="12.75">
      <c r="B102" s="9"/>
      <c r="C102" s="9"/>
    </row>
  </sheetData>
  <mergeCells count="4">
    <mergeCell ref="B4:B5"/>
    <mergeCell ref="D2:H2"/>
    <mergeCell ref="D3:H3"/>
    <mergeCell ref="H4:I4"/>
  </mergeCells>
  <printOptions/>
  <pageMargins left="0.75" right="0.75" top="1" bottom="1" header="0.5" footer="0.5"/>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K102"/>
  <sheetViews>
    <sheetView workbookViewId="0" topLeftCell="A44">
      <selection activeCell="D60" sqref="D7:D60"/>
    </sheetView>
  </sheetViews>
  <sheetFormatPr defaultColWidth="9.140625" defaultRowHeight="12.75"/>
  <cols>
    <col min="1" max="1" width="5.421875" style="0" customWidth="1"/>
    <col min="2" max="2" width="3.7109375" style="0" customWidth="1"/>
    <col min="3" max="3" width="1.1484375" style="0" customWidth="1"/>
    <col min="4" max="4" width="49.00390625" style="0" customWidth="1"/>
    <col min="5" max="8" width="6.7109375" style="0" customWidth="1"/>
    <col min="9" max="9" width="1.7109375" style="0" customWidth="1"/>
  </cols>
  <sheetData>
    <row r="1" ht="14.25" customHeight="1">
      <c r="I1" s="70" t="s">
        <v>340</v>
      </c>
    </row>
    <row r="2" spans="4:9" ht="15" customHeight="1">
      <c r="D2" s="761" t="s">
        <v>133</v>
      </c>
      <c r="E2" s="761"/>
      <c r="F2" s="761"/>
      <c r="G2" s="761"/>
      <c r="H2" s="761"/>
      <c r="I2" s="16"/>
    </row>
    <row r="3" spans="4:9" ht="15" customHeight="1">
      <c r="D3" s="761" t="s">
        <v>132</v>
      </c>
      <c r="E3" s="761"/>
      <c r="F3" s="761"/>
      <c r="G3" s="761"/>
      <c r="H3" s="761"/>
      <c r="I3" s="16"/>
    </row>
    <row r="4" spans="4:9" ht="15" customHeight="1">
      <c r="D4" s="764" t="s">
        <v>332</v>
      </c>
      <c r="E4" s="764"/>
      <c r="F4" s="764"/>
      <c r="G4" s="764"/>
      <c r="H4" s="764"/>
      <c r="I4" s="16"/>
    </row>
    <row r="5" spans="2:9" ht="12" customHeight="1">
      <c r="B5" s="759" t="s">
        <v>401</v>
      </c>
      <c r="C5" s="689"/>
      <c r="D5" s="4"/>
      <c r="E5" s="4"/>
      <c r="H5" s="762">
        <v>1000</v>
      </c>
      <c r="I5" s="762"/>
    </row>
    <row r="6" spans="2:9" ht="24.75" customHeight="1">
      <c r="B6" s="759"/>
      <c r="C6" s="267"/>
      <c r="D6" s="268" t="s">
        <v>499</v>
      </c>
      <c r="E6" s="267">
        <v>2005</v>
      </c>
      <c r="F6" s="407">
        <v>2006</v>
      </c>
      <c r="G6" s="407">
        <v>2007</v>
      </c>
      <c r="H6" s="407">
        <v>2008</v>
      </c>
      <c r="I6" s="268"/>
    </row>
    <row r="7" spans="1:9" s="17" customFormat="1" ht="12" customHeight="1">
      <c r="A7" s="55"/>
      <c r="B7" s="372">
        <v>1</v>
      </c>
      <c r="C7" s="701"/>
      <c r="D7" s="699" t="s">
        <v>101</v>
      </c>
      <c r="E7" s="612">
        <v>2939.555</v>
      </c>
      <c r="F7" s="613">
        <v>2752.033</v>
      </c>
      <c r="G7" s="613">
        <v>2838.837</v>
      </c>
      <c r="H7" s="613">
        <v>2802.748</v>
      </c>
      <c r="I7" s="614"/>
    </row>
    <row r="8" spans="1:9" s="17" customFormat="1" ht="12" customHeight="1">
      <c r="A8" s="55"/>
      <c r="B8" s="372">
        <v>2</v>
      </c>
      <c r="C8" s="702"/>
      <c r="D8" s="700" t="s">
        <v>521</v>
      </c>
      <c r="E8" s="615">
        <v>1183.023</v>
      </c>
      <c r="F8" s="616">
        <v>1374.451</v>
      </c>
      <c r="G8" s="616">
        <v>1571.472</v>
      </c>
      <c r="H8" s="616">
        <v>1652.06</v>
      </c>
      <c r="I8" s="617"/>
    </row>
    <row r="9" spans="1:9" s="17" customFormat="1" ht="12" customHeight="1">
      <c r="A9" s="55"/>
      <c r="B9" s="372">
        <v>3</v>
      </c>
      <c r="C9" s="701"/>
      <c r="D9" s="699" t="s">
        <v>522</v>
      </c>
      <c r="E9" s="612">
        <v>1257.997</v>
      </c>
      <c r="F9" s="613">
        <v>1416.789</v>
      </c>
      <c r="G9" s="613">
        <v>1453.229</v>
      </c>
      <c r="H9" s="613">
        <v>1493.546</v>
      </c>
      <c r="I9" s="614"/>
    </row>
    <row r="10" spans="1:9" s="17" customFormat="1" ht="12" customHeight="1">
      <c r="A10" s="55"/>
      <c r="B10" s="372">
        <v>4</v>
      </c>
      <c r="C10" s="702"/>
      <c r="D10" s="700" t="s">
        <v>102</v>
      </c>
      <c r="E10" s="615">
        <v>1382.829</v>
      </c>
      <c r="F10" s="616">
        <v>1429.425</v>
      </c>
      <c r="G10" s="616">
        <v>1405.694</v>
      </c>
      <c r="H10" s="616">
        <v>1460.93</v>
      </c>
      <c r="I10" s="617"/>
    </row>
    <row r="11" spans="1:9" s="17" customFormat="1" ht="12" customHeight="1">
      <c r="A11" s="55"/>
      <c r="B11" s="372">
        <v>5</v>
      </c>
      <c r="C11" s="701"/>
      <c r="D11" s="699" t="s">
        <v>111</v>
      </c>
      <c r="E11" s="612">
        <v>1522.096</v>
      </c>
      <c r="F11" s="613">
        <v>1520.779</v>
      </c>
      <c r="G11" s="613">
        <v>1604.946</v>
      </c>
      <c r="H11" s="613">
        <v>1460.27</v>
      </c>
      <c r="I11" s="614"/>
    </row>
    <row r="12" spans="1:9" s="17" customFormat="1" ht="12" customHeight="1">
      <c r="A12" s="55"/>
      <c r="B12" s="372">
        <v>6</v>
      </c>
      <c r="C12" s="702"/>
      <c r="D12" s="700" t="s">
        <v>524</v>
      </c>
      <c r="E12" s="615">
        <v>1246.818</v>
      </c>
      <c r="F12" s="616">
        <v>1284.916</v>
      </c>
      <c r="G12" s="616">
        <v>1332.494</v>
      </c>
      <c r="H12" s="616">
        <v>1301.901</v>
      </c>
      <c r="I12" s="617"/>
    </row>
    <row r="13" spans="1:9" s="17" customFormat="1" ht="12" customHeight="1">
      <c r="A13" s="55"/>
      <c r="B13" s="372">
        <v>7</v>
      </c>
      <c r="C13" s="701"/>
      <c r="D13" s="699" t="s">
        <v>699</v>
      </c>
      <c r="E13" s="612">
        <v>1729.629</v>
      </c>
      <c r="F13" s="613">
        <v>1659.334</v>
      </c>
      <c r="G13" s="613">
        <v>1729.269</v>
      </c>
      <c r="H13" s="613">
        <v>1214.388</v>
      </c>
      <c r="I13" s="614"/>
    </row>
    <row r="14" spans="1:9" s="17" customFormat="1" ht="12" customHeight="1">
      <c r="A14" s="55"/>
      <c r="B14" s="372">
        <v>8</v>
      </c>
      <c r="C14" s="702"/>
      <c r="D14" s="700" t="s">
        <v>700</v>
      </c>
      <c r="E14" s="615">
        <v>928.671</v>
      </c>
      <c r="F14" s="616">
        <v>976.713</v>
      </c>
      <c r="G14" s="616">
        <v>1056.937</v>
      </c>
      <c r="H14" s="616">
        <v>1105.007</v>
      </c>
      <c r="I14" s="617"/>
    </row>
    <row r="15" spans="1:9" s="17" customFormat="1" ht="12" customHeight="1">
      <c r="A15" s="55"/>
      <c r="B15" s="372">
        <v>9</v>
      </c>
      <c r="C15" s="701"/>
      <c r="D15" s="699" t="s">
        <v>597</v>
      </c>
      <c r="E15" s="612">
        <v>996.143</v>
      </c>
      <c r="F15" s="613">
        <v>1086.322</v>
      </c>
      <c r="G15" s="613">
        <v>1074.672</v>
      </c>
      <c r="H15" s="613">
        <v>1065.975</v>
      </c>
      <c r="I15" s="614"/>
    </row>
    <row r="16" spans="1:9" s="17" customFormat="1" ht="12" customHeight="1">
      <c r="A16" s="55"/>
      <c r="B16" s="372">
        <v>10</v>
      </c>
      <c r="C16" s="702"/>
      <c r="D16" s="700" t="s">
        <v>523</v>
      </c>
      <c r="E16" s="615">
        <v>936.628</v>
      </c>
      <c r="F16" s="616">
        <v>1036.425</v>
      </c>
      <c r="G16" s="616">
        <v>1057.016</v>
      </c>
      <c r="H16" s="616">
        <v>1047.291</v>
      </c>
      <c r="I16" s="617"/>
    </row>
    <row r="17" spans="1:9" s="17" customFormat="1" ht="12" customHeight="1">
      <c r="A17" s="55"/>
      <c r="B17" s="372">
        <v>11</v>
      </c>
      <c r="C17" s="701"/>
      <c r="D17" s="699" t="s">
        <v>103</v>
      </c>
      <c r="E17" s="612">
        <v>1074.148</v>
      </c>
      <c r="F17" s="613">
        <v>1040.222</v>
      </c>
      <c r="G17" s="613">
        <v>1055.058</v>
      </c>
      <c r="H17" s="613">
        <v>1041.182</v>
      </c>
      <c r="I17" s="614"/>
    </row>
    <row r="18" spans="1:9" s="17" customFormat="1" ht="12" customHeight="1">
      <c r="A18" s="55"/>
      <c r="B18" s="372">
        <v>12</v>
      </c>
      <c r="C18" s="702"/>
      <c r="D18" s="700" t="s">
        <v>105</v>
      </c>
      <c r="E18" s="615">
        <v>1067.426</v>
      </c>
      <c r="F18" s="616">
        <v>1045.77</v>
      </c>
      <c r="G18" s="616">
        <v>1023.597</v>
      </c>
      <c r="H18" s="616">
        <v>992.754</v>
      </c>
      <c r="I18" s="617"/>
    </row>
    <row r="19" spans="1:9" s="17" customFormat="1" ht="12" customHeight="1">
      <c r="A19" s="55"/>
      <c r="B19" s="372">
        <v>13</v>
      </c>
      <c r="C19" s="701"/>
      <c r="D19" s="699" t="s">
        <v>104</v>
      </c>
      <c r="E19" s="612">
        <v>1005.375</v>
      </c>
      <c r="F19" s="613">
        <v>1027.495</v>
      </c>
      <c r="G19" s="613">
        <v>1032.103</v>
      </c>
      <c r="H19" s="613">
        <v>985.575</v>
      </c>
      <c r="I19" s="614"/>
    </row>
    <row r="20" spans="1:9" s="17" customFormat="1" ht="12" customHeight="1">
      <c r="A20" s="55"/>
      <c r="B20" s="372">
        <v>14</v>
      </c>
      <c r="C20" s="702"/>
      <c r="D20" s="700" t="s">
        <v>106</v>
      </c>
      <c r="E20" s="615">
        <v>994.9</v>
      </c>
      <c r="F20" s="616">
        <v>997.694</v>
      </c>
      <c r="G20" s="616">
        <v>1003.265</v>
      </c>
      <c r="H20" s="616">
        <v>944.416</v>
      </c>
      <c r="I20" s="617"/>
    </row>
    <row r="21" spans="1:9" s="17" customFormat="1" ht="12" customHeight="1">
      <c r="A21" s="55"/>
      <c r="B21" s="372">
        <v>15</v>
      </c>
      <c r="C21" s="701"/>
      <c r="D21" s="699" t="s">
        <v>107</v>
      </c>
      <c r="E21" s="612">
        <v>872.787</v>
      </c>
      <c r="F21" s="613">
        <v>965.056</v>
      </c>
      <c r="G21" s="613">
        <v>991.688</v>
      </c>
      <c r="H21" s="613">
        <v>919.275</v>
      </c>
      <c r="I21" s="614"/>
    </row>
    <row r="22" spans="1:9" s="17" customFormat="1" ht="12" customHeight="1">
      <c r="A22" s="55"/>
      <c r="B22" s="372">
        <v>16</v>
      </c>
      <c r="C22" s="702"/>
      <c r="D22" s="700" t="s">
        <v>701</v>
      </c>
      <c r="E22" s="615">
        <v>926.118</v>
      </c>
      <c r="F22" s="616">
        <v>955.466</v>
      </c>
      <c r="G22" s="616">
        <v>971.704</v>
      </c>
      <c r="H22" s="616">
        <v>919.116</v>
      </c>
      <c r="I22" s="617"/>
    </row>
    <row r="23" spans="1:9" s="17" customFormat="1" ht="12" customHeight="1">
      <c r="A23" s="55"/>
      <c r="B23" s="372">
        <v>17</v>
      </c>
      <c r="C23" s="701"/>
      <c r="D23" s="699" t="s">
        <v>520</v>
      </c>
      <c r="E23" s="612">
        <v>739.615</v>
      </c>
      <c r="F23" s="613">
        <v>689.11</v>
      </c>
      <c r="G23" s="613">
        <v>710.319</v>
      </c>
      <c r="H23" s="613">
        <v>882.931</v>
      </c>
      <c r="I23" s="614"/>
    </row>
    <row r="24" spans="1:9" s="17" customFormat="1" ht="12.75">
      <c r="A24" s="55"/>
      <c r="B24" s="372">
        <v>18</v>
      </c>
      <c r="C24" s="702"/>
      <c r="D24" s="700" t="s">
        <v>598</v>
      </c>
      <c r="E24" s="615">
        <v>904.673</v>
      </c>
      <c r="F24" s="616">
        <v>940.321</v>
      </c>
      <c r="G24" s="616">
        <v>909.437</v>
      </c>
      <c r="H24" s="616">
        <v>869.669</v>
      </c>
      <c r="I24" s="617"/>
    </row>
    <row r="25" spans="1:9" s="17" customFormat="1" ht="12" customHeight="1">
      <c r="A25" s="55"/>
      <c r="B25" s="372">
        <v>19</v>
      </c>
      <c r="C25" s="701"/>
      <c r="D25" s="699" t="s">
        <v>108</v>
      </c>
      <c r="E25" s="612">
        <v>928.529</v>
      </c>
      <c r="F25" s="613">
        <v>931.456</v>
      </c>
      <c r="G25" s="613">
        <v>888.887</v>
      </c>
      <c r="H25" s="613">
        <v>842.511</v>
      </c>
      <c r="I25" s="614"/>
    </row>
    <row r="26" spans="1:9" s="17" customFormat="1" ht="12.75">
      <c r="A26" s="55"/>
      <c r="B26" s="372">
        <v>20</v>
      </c>
      <c r="C26" s="702"/>
      <c r="D26" s="700" t="s">
        <v>518</v>
      </c>
      <c r="E26" s="615">
        <v>725.387</v>
      </c>
      <c r="F26" s="616">
        <v>1006.862</v>
      </c>
      <c r="G26" s="616">
        <v>1005.9</v>
      </c>
      <c r="H26" s="616">
        <v>840.425</v>
      </c>
      <c r="I26" s="617"/>
    </row>
    <row r="27" spans="1:9" s="17" customFormat="1" ht="12" customHeight="1">
      <c r="A27" s="55"/>
      <c r="B27" s="372">
        <v>21</v>
      </c>
      <c r="C27" s="701"/>
      <c r="D27" s="699" t="s">
        <v>113</v>
      </c>
      <c r="E27" s="612">
        <v>822.629</v>
      </c>
      <c r="F27" s="613">
        <v>796.929</v>
      </c>
      <c r="G27" s="613">
        <v>824.108</v>
      </c>
      <c r="H27" s="613">
        <v>831.558</v>
      </c>
      <c r="I27" s="614"/>
    </row>
    <row r="28" spans="1:9" s="17" customFormat="1" ht="12.75">
      <c r="A28" s="55"/>
      <c r="B28" s="372">
        <v>22</v>
      </c>
      <c r="C28" s="702"/>
      <c r="D28" s="700" t="s">
        <v>109</v>
      </c>
      <c r="E28" s="615">
        <v>991.707</v>
      </c>
      <c r="F28" s="616">
        <v>915</v>
      </c>
      <c r="G28" s="616">
        <v>885.764</v>
      </c>
      <c r="H28" s="616">
        <v>830.778</v>
      </c>
      <c r="I28" s="617"/>
    </row>
    <row r="29" spans="1:9" s="17" customFormat="1" ht="12" customHeight="1">
      <c r="A29" s="55"/>
      <c r="B29" s="372">
        <v>23</v>
      </c>
      <c r="C29" s="701"/>
      <c r="D29" s="699" t="s">
        <v>110</v>
      </c>
      <c r="E29" s="612">
        <v>827.256</v>
      </c>
      <c r="F29" s="613">
        <v>857.115</v>
      </c>
      <c r="G29" s="613">
        <v>857.605</v>
      </c>
      <c r="H29" s="613">
        <v>830.151</v>
      </c>
      <c r="I29" s="614"/>
    </row>
    <row r="30" spans="1:9" s="17" customFormat="1" ht="12.75">
      <c r="A30" s="55"/>
      <c r="B30" s="372">
        <v>24</v>
      </c>
      <c r="C30" s="702"/>
      <c r="D30" s="700" t="s">
        <v>112</v>
      </c>
      <c r="E30" s="615">
        <v>878.017</v>
      </c>
      <c r="F30" s="616">
        <v>837.465</v>
      </c>
      <c r="G30" s="616">
        <v>833.863</v>
      </c>
      <c r="H30" s="616">
        <v>829.763</v>
      </c>
      <c r="I30" s="617"/>
    </row>
    <row r="31" spans="1:9" s="17" customFormat="1" ht="12.75">
      <c r="A31" s="55"/>
      <c r="B31" s="372">
        <v>25</v>
      </c>
      <c r="C31" s="701"/>
      <c r="D31" s="699" t="s">
        <v>116</v>
      </c>
      <c r="E31" s="612">
        <v>775.858</v>
      </c>
      <c r="F31" s="613">
        <v>717.202</v>
      </c>
      <c r="G31" s="613">
        <v>738.926</v>
      </c>
      <c r="H31" s="613">
        <v>792.291</v>
      </c>
      <c r="I31" s="614"/>
    </row>
    <row r="32" spans="1:9" s="17" customFormat="1" ht="12.75">
      <c r="A32" s="55"/>
      <c r="B32" s="372">
        <v>26</v>
      </c>
      <c r="C32" s="702"/>
      <c r="D32" s="700" t="s">
        <v>115</v>
      </c>
      <c r="E32" s="615">
        <v>780.351</v>
      </c>
      <c r="F32" s="616">
        <v>795.521</v>
      </c>
      <c r="G32" s="616">
        <v>787.488</v>
      </c>
      <c r="H32" s="616">
        <v>768.384</v>
      </c>
      <c r="I32" s="617"/>
    </row>
    <row r="33" spans="1:9" s="17" customFormat="1" ht="12.75">
      <c r="A33" s="55"/>
      <c r="B33" s="372">
        <v>27</v>
      </c>
      <c r="C33" s="701"/>
      <c r="D33" s="699" t="s">
        <v>121</v>
      </c>
      <c r="E33" s="612">
        <v>738.729</v>
      </c>
      <c r="F33" s="613">
        <v>668.338</v>
      </c>
      <c r="G33" s="613">
        <v>686.564</v>
      </c>
      <c r="H33" s="613">
        <v>742.538</v>
      </c>
      <c r="I33" s="614"/>
    </row>
    <row r="34" spans="1:9" s="17" customFormat="1" ht="12.75">
      <c r="A34" s="55"/>
      <c r="B34" s="372">
        <v>28</v>
      </c>
      <c r="C34" s="702"/>
      <c r="D34" s="700" t="s">
        <v>114</v>
      </c>
      <c r="E34" s="615">
        <v>708.908</v>
      </c>
      <c r="F34" s="616">
        <v>793.371</v>
      </c>
      <c r="G34" s="616">
        <v>794.73</v>
      </c>
      <c r="H34" s="616">
        <v>738.355</v>
      </c>
      <c r="I34" s="617"/>
    </row>
    <row r="35" spans="1:9" s="17" customFormat="1" ht="12.75">
      <c r="A35" s="55"/>
      <c r="B35" s="372">
        <v>29</v>
      </c>
      <c r="C35" s="701"/>
      <c r="D35" s="699" t="s">
        <v>702</v>
      </c>
      <c r="E35" s="612">
        <v>607.719</v>
      </c>
      <c r="F35" s="613">
        <v>643.791</v>
      </c>
      <c r="G35" s="613">
        <v>711.116</v>
      </c>
      <c r="H35" s="613">
        <v>735.348</v>
      </c>
      <c r="I35" s="614"/>
    </row>
    <row r="36" spans="1:9" s="17" customFormat="1" ht="12.75">
      <c r="A36" s="55"/>
      <c r="B36" s="372">
        <v>30</v>
      </c>
      <c r="C36" s="702"/>
      <c r="D36" s="700" t="s">
        <v>126</v>
      </c>
      <c r="E36" s="615">
        <v>466.595</v>
      </c>
      <c r="F36" s="616">
        <v>574.427</v>
      </c>
      <c r="G36" s="616">
        <v>640.581</v>
      </c>
      <c r="H36" s="616">
        <v>730.313</v>
      </c>
      <c r="I36" s="617"/>
    </row>
    <row r="37" spans="1:9" s="17" customFormat="1" ht="12.75">
      <c r="A37" s="55"/>
      <c r="B37" s="372">
        <v>31</v>
      </c>
      <c r="C37" s="701"/>
      <c r="D37" s="699" t="s">
        <v>128</v>
      </c>
      <c r="E37" s="612">
        <v>597.284</v>
      </c>
      <c r="F37" s="613">
        <v>622.947</v>
      </c>
      <c r="G37" s="613">
        <v>691.98</v>
      </c>
      <c r="H37" s="613">
        <v>716.714</v>
      </c>
      <c r="I37" s="614"/>
    </row>
    <row r="38" spans="1:9" s="17" customFormat="1" ht="12.75">
      <c r="A38" s="55"/>
      <c r="B38" s="372">
        <v>32</v>
      </c>
      <c r="C38" s="702"/>
      <c r="D38" s="700" t="s">
        <v>124</v>
      </c>
      <c r="E38" s="615">
        <v>383.767</v>
      </c>
      <c r="F38" s="616">
        <v>599.594</v>
      </c>
      <c r="G38" s="616">
        <v>664.934</v>
      </c>
      <c r="H38" s="616">
        <v>716.031</v>
      </c>
      <c r="I38" s="617"/>
    </row>
    <row r="39" spans="1:9" s="17" customFormat="1" ht="12.75">
      <c r="A39" s="55"/>
      <c r="B39" s="372">
        <v>33</v>
      </c>
      <c r="C39" s="701"/>
      <c r="D39" s="699" t="s">
        <v>117</v>
      </c>
      <c r="E39" s="612">
        <v>695.35</v>
      </c>
      <c r="F39" s="613">
        <v>692.469</v>
      </c>
      <c r="G39" s="613">
        <v>709.925</v>
      </c>
      <c r="H39" s="613">
        <v>711.45</v>
      </c>
      <c r="I39" s="614"/>
    </row>
    <row r="40" spans="1:9" s="17" customFormat="1" ht="12.75">
      <c r="A40" s="55"/>
      <c r="B40" s="372">
        <v>34</v>
      </c>
      <c r="C40" s="702"/>
      <c r="D40" s="700" t="s">
        <v>123</v>
      </c>
      <c r="E40" s="615">
        <v>629.719</v>
      </c>
      <c r="F40" s="616">
        <v>664.656</v>
      </c>
      <c r="G40" s="616">
        <v>684.057</v>
      </c>
      <c r="H40" s="616">
        <v>702.876</v>
      </c>
      <c r="I40" s="617"/>
    </row>
    <row r="41" spans="1:9" s="17" customFormat="1" ht="12.75">
      <c r="A41" s="55"/>
      <c r="B41" s="372">
        <v>35</v>
      </c>
      <c r="C41" s="701"/>
      <c r="D41" s="699" t="s">
        <v>119</v>
      </c>
      <c r="E41" s="612">
        <v>643.246</v>
      </c>
      <c r="F41" s="613">
        <v>712.316</v>
      </c>
      <c r="G41" s="613">
        <v>687.007</v>
      </c>
      <c r="H41" s="613">
        <v>701.959</v>
      </c>
      <c r="I41" s="614"/>
    </row>
    <row r="42" spans="1:9" s="17" customFormat="1" ht="12.75">
      <c r="A42" s="55"/>
      <c r="B42" s="372">
        <v>36</v>
      </c>
      <c r="C42" s="702"/>
      <c r="D42" s="700" t="s">
        <v>599</v>
      </c>
      <c r="E42" s="615">
        <v>720.622</v>
      </c>
      <c r="F42" s="616">
        <v>721.836</v>
      </c>
      <c r="G42" s="616">
        <v>710.991</v>
      </c>
      <c r="H42" s="616">
        <v>693.517</v>
      </c>
      <c r="I42" s="617"/>
    </row>
    <row r="43" spans="1:9" s="17" customFormat="1" ht="12.75">
      <c r="A43" s="55"/>
      <c r="B43" s="372">
        <v>37</v>
      </c>
      <c r="C43" s="701"/>
      <c r="D43" s="699" t="s">
        <v>120</v>
      </c>
      <c r="E43" s="612">
        <v>501.572</v>
      </c>
      <c r="F43" s="613">
        <v>618.784</v>
      </c>
      <c r="G43" s="613">
        <v>686.76</v>
      </c>
      <c r="H43" s="613">
        <v>690.992</v>
      </c>
      <c r="I43" s="614"/>
    </row>
    <row r="44" spans="1:9" s="17" customFormat="1" ht="12.75">
      <c r="A44" s="55"/>
      <c r="B44" s="372">
        <v>38</v>
      </c>
      <c r="C44" s="702"/>
      <c r="D44" s="700" t="s">
        <v>122</v>
      </c>
      <c r="E44" s="615">
        <v>661.481</v>
      </c>
      <c r="F44" s="616">
        <v>649.524</v>
      </c>
      <c r="G44" s="616">
        <v>686.387</v>
      </c>
      <c r="H44" s="616">
        <v>674.715</v>
      </c>
      <c r="I44" s="617"/>
    </row>
    <row r="45" spans="1:9" s="17" customFormat="1" ht="12.75">
      <c r="A45" s="55"/>
      <c r="B45" s="372">
        <v>39</v>
      </c>
      <c r="C45" s="701"/>
      <c r="D45" s="699" t="s">
        <v>118</v>
      </c>
      <c r="E45" s="612">
        <v>726.087</v>
      </c>
      <c r="F45" s="613">
        <v>684.519</v>
      </c>
      <c r="G45" s="613">
        <v>695.679</v>
      </c>
      <c r="H45" s="613">
        <v>672.761</v>
      </c>
      <c r="I45" s="614"/>
    </row>
    <row r="46" spans="1:9" s="17" customFormat="1" ht="12.75">
      <c r="A46" s="55"/>
      <c r="B46" s="372">
        <v>40</v>
      </c>
      <c r="C46" s="702"/>
      <c r="D46" s="700" t="s">
        <v>600</v>
      </c>
      <c r="E46" s="615">
        <v>444.487</v>
      </c>
      <c r="F46" s="616">
        <v>502.867</v>
      </c>
      <c r="G46" s="616">
        <v>568.606</v>
      </c>
      <c r="H46" s="616">
        <v>661.161</v>
      </c>
      <c r="I46" s="617"/>
    </row>
    <row r="47" spans="1:9" s="17" customFormat="1" ht="12" customHeight="1">
      <c r="A47" s="55"/>
      <c r="B47" s="372">
        <v>41</v>
      </c>
      <c r="C47" s="701"/>
      <c r="D47" s="699" t="s">
        <v>703</v>
      </c>
      <c r="E47" s="612">
        <v>514.929</v>
      </c>
      <c r="F47" s="613">
        <v>541.264</v>
      </c>
      <c r="G47" s="613">
        <v>585.272</v>
      </c>
      <c r="H47" s="613">
        <v>656.218</v>
      </c>
      <c r="I47" s="614"/>
    </row>
    <row r="48" spans="1:9" s="17" customFormat="1" ht="12.75">
      <c r="A48" s="55"/>
      <c r="B48" s="372">
        <v>42</v>
      </c>
      <c r="C48" s="702"/>
      <c r="D48" s="700" t="s">
        <v>704</v>
      </c>
      <c r="E48" s="615">
        <v>421.923</v>
      </c>
      <c r="F48" s="616">
        <v>504.052</v>
      </c>
      <c r="G48" s="616">
        <v>575.283</v>
      </c>
      <c r="H48" s="616">
        <v>651.767</v>
      </c>
      <c r="I48" s="617"/>
    </row>
    <row r="49" spans="1:9" s="17" customFormat="1" ht="12" customHeight="1">
      <c r="A49" s="55"/>
      <c r="B49" s="372">
        <v>43</v>
      </c>
      <c r="C49" s="701"/>
      <c r="D49" s="699" t="s">
        <v>705</v>
      </c>
      <c r="E49" s="612">
        <v>439.373</v>
      </c>
      <c r="F49" s="613">
        <v>531.85</v>
      </c>
      <c r="G49" s="613">
        <v>608.939</v>
      </c>
      <c r="H49" s="613">
        <v>648.916</v>
      </c>
      <c r="I49" s="614"/>
    </row>
    <row r="50" spans="1:9" s="17" customFormat="1" ht="12.75">
      <c r="A50" s="55"/>
      <c r="B50" s="372">
        <v>44</v>
      </c>
      <c r="C50" s="702"/>
      <c r="D50" s="700" t="s">
        <v>125</v>
      </c>
      <c r="E50" s="615">
        <v>802.448</v>
      </c>
      <c r="F50" s="616">
        <v>631.665</v>
      </c>
      <c r="G50" s="616">
        <v>657.598</v>
      </c>
      <c r="H50" s="616">
        <v>648.399</v>
      </c>
      <c r="I50" s="617"/>
    </row>
    <row r="51" spans="1:9" s="17" customFormat="1" ht="12" customHeight="1">
      <c r="A51" s="55"/>
      <c r="B51" s="372">
        <v>45</v>
      </c>
      <c r="C51" s="701"/>
      <c r="D51" s="699" t="s">
        <v>129</v>
      </c>
      <c r="E51" s="612">
        <v>549.104</v>
      </c>
      <c r="F51" s="613">
        <v>591.41</v>
      </c>
      <c r="G51" s="613">
        <v>611.401</v>
      </c>
      <c r="H51" s="613">
        <v>638.727</v>
      </c>
      <c r="I51" s="614"/>
    </row>
    <row r="52" spans="1:9" s="17" customFormat="1" ht="12.75">
      <c r="A52" s="55"/>
      <c r="B52" s="372">
        <v>46</v>
      </c>
      <c r="C52" s="702"/>
      <c r="D52" s="700" t="s">
        <v>601</v>
      </c>
      <c r="E52" s="615">
        <v>543.843</v>
      </c>
      <c r="F52" s="616">
        <v>516.782</v>
      </c>
      <c r="G52" s="616">
        <v>545.443</v>
      </c>
      <c r="H52" s="616">
        <v>628.438</v>
      </c>
      <c r="I52" s="617"/>
    </row>
    <row r="53" spans="1:9" s="17" customFormat="1" ht="12" customHeight="1">
      <c r="A53" s="55"/>
      <c r="B53" s="372">
        <v>47</v>
      </c>
      <c r="C53" s="701"/>
      <c r="D53" s="699" t="s">
        <v>519</v>
      </c>
      <c r="E53" s="612">
        <v>666.965</v>
      </c>
      <c r="F53" s="613">
        <v>748.803</v>
      </c>
      <c r="G53" s="613">
        <v>718.182</v>
      </c>
      <c r="H53" s="613">
        <v>624.535</v>
      </c>
      <c r="I53" s="614"/>
    </row>
    <row r="54" spans="1:9" s="17" customFormat="1" ht="12.75">
      <c r="A54" s="55"/>
      <c r="B54" s="372">
        <v>48</v>
      </c>
      <c r="C54" s="702"/>
      <c r="D54" s="700" t="s">
        <v>706</v>
      </c>
      <c r="E54" s="615">
        <v>415.097</v>
      </c>
      <c r="F54" s="616">
        <v>376.708</v>
      </c>
      <c r="G54" s="616">
        <v>366.381</v>
      </c>
      <c r="H54" s="616">
        <v>619.069</v>
      </c>
      <c r="I54" s="617"/>
    </row>
    <row r="55" spans="1:9" s="17" customFormat="1" ht="12.75">
      <c r="A55" s="55"/>
      <c r="B55" s="372">
        <v>49</v>
      </c>
      <c r="C55" s="701"/>
      <c r="D55" s="699" t="s">
        <v>707</v>
      </c>
      <c r="E55" s="618">
        <v>462.466</v>
      </c>
      <c r="F55" s="618">
        <v>548.675</v>
      </c>
      <c r="G55" s="618">
        <v>562.999</v>
      </c>
      <c r="H55" s="619">
        <v>614.592</v>
      </c>
      <c r="I55" s="614"/>
    </row>
    <row r="56" spans="1:11" s="17" customFormat="1" ht="12.75">
      <c r="A56" s="55"/>
      <c r="B56" s="372">
        <v>50</v>
      </c>
      <c r="C56" s="702"/>
      <c r="D56" s="700" t="s">
        <v>527</v>
      </c>
      <c r="E56" s="616">
        <v>525.458</v>
      </c>
      <c r="F56" s="616">
        <v>577.54</v>
      </c>
      <c r="G56" s="616">
        <v>588.038</v>
      </c>
      <c r="H56" s="616">
        <v>604.706</v>
      </c>
      <c r="I56" s="617"/>
      <c r="J56" s="32"/>
      <c r="K56" s="12"/>
    </row>
    <row r="57" spans="1:11" s="17" customFormat="1" ht="12.75">
      <c r="A57" s="55"/>
      <c r="B57" s="372">
        <v>51</v>
      </c>
      <c r="C57" s="701"/>
      <c r="D57" s="699" t="s">
        <v>602</v>
      </c>
      <c r="E57" s="613">
        <v>299.238</v>
      </c>
      <c r="F57" s="613">
        <v>355.377</v>
      </c>
      <c r="G57" s="613">
        <v>518.485</v>
      </c>
      <c r="H57" s="613">
        <v>604.256</v>
      </c>
      <c r="I57" s="614"/>
      <c r="J57" s="32"/>
      <c r="K57" s="12"/>
    </row>
    <row r="58" spans="1:11" s="17" customFormat="1" ht="12.75">
      <c r="A58" s="55"/>
      <c r="B58" s="372">
        <v>52</v>
      </c>
      <c r="C58" s="702"/>
      <c r="D58" s="700" t="s">
        <v>525</v>
      </c>
      <c r="E58" s="616">
        <v>606.696</v>
      </c>
      <c r="F58" s="616">
        <v>616.828</v>
      </c>
      <c r="G58" s="616">
        <v>616.072</v>
      </c>
      <c r="H58" s="616">
        <v>603.012</v>
      </c>
      <c r="I58" s="617"/>
      <c r="J58" s="32"/>
      <c r="K58" s="12"/>
    </row>
    <row r="59" spans="1:11" s="17" customFormat="1" ht="12.75">
      <c r="A59" s="55"/>
      <c r="B59" s="372">
        <v>53</v>
      </c>
      <c r="C59" s="701"/>
      <c r="D59" s="699" t="s">
        <v>603</v>
      </c>
      <c r="E59" s="613">
        <v>387.651</v>
      </c>
      <c r="F59" s="613">
        <v>455.643</v>
      </c>
      <c r="G59" s="613">
        <v>564.412</v>
      </c>
      <c r="H59" s="613">
        <v>601.694</v>
      </c>
      <c r="I59" s="614"/>
      <c r="J59" s="32"/>
      <c r="K59" s="12"/>
    </row>
    <row r="60" spans="1:11" s="17" customFormat="1" ht="12.75">
      <c r="A60" s="55"/>
      <c r="B60" s="372">
        <v>54</v>
      </c>
      <c r="C60" s="704"/>
      <c r="D60" s="700" t="s">
        <v>526</v>
      </c>
      <c r="E60" s="616"/>
      <c r="F60" s="616">
        <v>575.891</v>
      </c>
      <c r="G60" s="616">
        <v>605.141</v>
      </c>
      <c r="H60" s="616">
        <v>600.062</v>
      </c>
      <c r="I60" s="617"/>
      <c r="J60" s="32"/>
      <c r="K60" s="12"/>
    </row>
    <row r="61" spans="1:11" s="17" customFormat="1" ht="12.75" hidden="1">
      <c r="A61" s="55"/>
      <c r="B61" s="372">
        <v>55</v>
      </c>
      <c r="C61" s="701"/>
      <c r="D61" s="699" t="s">
        <v>604</v>
      </c>
      <c r="E61" s="613">
        <v>417.515</v>
      </c>
      <c r="F61" s="613">
        <v>477.162</v>
      </c>
      <c r="G61" s="613">
        <v>566.07</v>
      </c>
      <c r="H61" s="613">
        <v>598.273</v>
      </c>
      <c r="I61" s="614"/>
      <c r="J61" s="32"/>
      <c r="K61" s="12"/>
    </row>
    <row r="62" spans="1:11" s="17" customFormat="1" ht="12.75" hidden="1">
      <c r="A62" s="55"/>
      <c r="B62" s="372">
        <v>56</v>
      </c>
      <c r="C62" s="702"/>
      <c r="D62" s="700" t="s">
        <v>127</v>
      </c>
      <c r="E62" s="616">
        <v>560.774</v>
      </c>
      <c r="F62" s="616">
        <v>629.067</v>
      </c>
      <c r="G62" s="616">
        <v>630.595</v>
      </c>
      <c r="H62" s="616">
        <v>597.425</v>
      </c>
      <c r="I62" s="617"/>
      <c r="J62" s="32"/>
      <c r="K62" s="12"/>
    </row>
    <row r="63" spans="1:11" s="17" customFormat="1" ht="12.75" hidden="1">
      <c r="A63" s="55"/>
      <c r="B63" s="372">
        <v>57</v>
      </c>
      <c r="C63" s="701"/>
      <c r="D63" s="699" t="s">
        <v>605</v>
      </c>
      <c r="E63" s="613">
        <v>491.012</v>
      </c>
      <c r="F63" s="613">
        <v>513.835</v>
      </c>
      <c r="G63" s="613">
        <v>573.747</v>
      </c>
      <c r="H63" s="613">
        <v>593.813</v>
      </c>
      <c r="I63" s="614"/>
      <c r="J63" s="32"/>
      <c r="K63" s="12"/>
    </row>
    <row r="64" spans="1:11" s="17" customFormat="1" ht="12.75" hidden="1">
      <c r="A64" s="55"/>
      <c r="B64" s="372">
        <v>58</v>
      </c>
      <c r="C64" s="702"/>
      <c r="D64" s="700" t="s">
        <v>134</v>
      </c>
      <c r="E64" s="616">
        <v>669</v>
      </c>
      <c r="F64" s="616">
        <v>665</v>
      </c>
      <c r="G64" s="616">
        <v>672.199</v>
      </c>
      <c r="H64" s="616">
        <v>593.428</v>
      </c>
      <c r="I64" s="617"/>
      <c r="J64" s="32"/>
      <c r="K64" s="12"/>
    </row>
    <row r="65" spans="1:11" s="17" customFormat="1" ht="12.75" hidden="1">
      <c r="A65" s="55"/>
      <c r="B65" s="372">
        <v>59</v>
      </c>
      <c r="C65" s="701"/>
      <c r="D65" s="699" t="s">
        <v>606</v>
      </c>
      <c r="E65" s="613">
        <v>532.78</v>
      </c>
      <c r="F65" s="613">
        <v>546.922</v>
      </c>
      <c r="G65" s="613">
        <v>539.202</v>
      </c>
      <c r="H65" s="613">
        <v>587.917</v>
      </c>
      <c r="I65" s="614"/>
      <c r="J65" s="32"/>
      <c r="K65" s="12"/>
    </row>
    <row r="66" spans="1:11" s="17" customFormat="1" ht="12.75" hidden="1">
      <c r="A66" s="55"/>
      <c r="B66" s="372">
        <v>60</v>
      </c>
      <c r="C66" s="702"/>
      <c r="D66" s="700" t="s">
        <v>607</v>
      </c>
      <c r="E66" s="616">
        <v>478.601</v>
      </c>
      <c r="F66" s="616">
        <v>483.344</v>
      </c>
      <c r="G66" s="616">
        <v>581.773</v>
      </c>
      <c r="H66" s="616">
        <v>587.605</v>
      </c>
      <c r="I66" s="617"/>
      <c r="J66" s="32"/>
      <c r="K66" s="12"/>
    </row>
    <row r="67" spans="1:11" s="17" customFormat="1" ht="12.75" hidden="1">
      <c r="A67" s="55"/>
      <c r="B67" s="372">
        <v>61</v>
      </c>
      <c r="C67" s="701"/>
      <c r="D67" s="699" t="s">
        <v>608</v>
      </c>
      <c r="E67" s="613">
        <v>570.364</v>
      </c>
      <c r="F67" s="613">
        <v>580.258</v>
      </c>
      <c r="G67" s="613">
        <v>585.337</v>
      </c>
      <c r="H67" s="613">
        <v>577.276</v>
      </c>
      <c r="I67" s="614"/>
      <c r="J67" s="32"/>
      <c r="K67" s="12"/>
    </row>
    <row r="68" spans="1:11" s="17" customFormat="1" ht="12.75" hidden="1">
      <c r="A68" s="55"/>
      <c r="B68" s="372">
        <v>62</v>
      </c>
      <c r="C68" s="702"/>
      <c r="D68" s="700" t="s">
        <v>609</v>
      </c>
      <c r="E68" s="616">
        <v>501.817</v>
      </c>
      <c r="F68" s="616">
        <v>500.949</v>
      </c>
      <c r="G68" s="616">
        <v>579.613</v>
      </c>
      <c r="H68" s="616">
        <v>576.703</v>
      </c>
      <c r="I68" s="617"/>
      <c r="J68" s="32"/>
      <c r="K68" s="12"/>
    </row>
    <row r="69" spans="1:11" s="17" customFormat="1" ht="12.75" hidden="1">
      <c r="A69" s="55"/>
      <c r="B69" s="372">
        <v>63</v>
      </c>
      <c r="C69" s="701"/>
      <c r="D69" s="699" t="s">
        <v>130</v>
      </c>
      <c r="E69" s="613">
        <v>753.33</v>
      </c>
      <c r="F69" s="613">
        <v>533.173</v>
      </c>
      <c r="G69" s="613">
        <v>601.432</v>
      </c>
      <c r="H69" s="613">
        <v>576.396</v>
      </c>
      <c r="I69" s="614"/>
      <c r="J69" s="32"/>
      <c r="K69" s="12"/>
    </row>
    <row r="70" spans="1:11" s="17" customFormat="1" ht="12.75" hidden="1">
      <c r="A70" s="55"/>
      <c r="B70" s="372">
        <v>64</v>
      </c>
      <c r="C70" s="702"/>
      <c r="D70" s="700" t="s">
        <v>131</v>
      </c>
      <c r="E70" s="616">
        <v>543.863</v>
      </c>
      <c r="F70" s="616">
        <v>555.785</v>
      </c>
      <c r="G70" s="616">
        <v>598.602</v>
      </c>
      <c r="H70" s="616">
        <v>571.125</v>
      </c>
      <c r="I70" s="617"/>
      <c r="J70" s="32"/>
      <c r="K70" s="12"/>
    </row>
    <row r="71" spans="1:11" s="17" customFormat="1" ht="12.75" hidden="1">
      <c r="A71" s="55"/>
      <c r="B71" s="372">
        <v>65</v>
      </c>
      <c r="C71" s="701"/>
      <c r="D71" s="699" t="s">
        <v>610</v>
      </c>
      <c r="E71" s="613">
        <v>497.634</v>
      </c>
      <c r="F71" s="613">
        <v>502.872</v>
      </c>
      <c r="G71" s="613">
        <v>498.417</v>
      </c>
      <c r="H71" s="613">
        <v>559.481</v>
      </c>
      <c r="I71" s="614"/>
      <c r="J71" s="32"/>
      <c r="K71" s="12"/>
    </row>
    <row r="72" spans="1:11" s="17" customFormat="1" ht="12.75" hidden="1">
      <c r="A72" s="55"/>
      <c r="B72" s="372">
        <v>66</v>
      </c>
      <c r="C72" s="702"/>
      <c r="D72" s="700" t="s">
        <v>611</v>
      </c>
      <c r="E72" s="616">
        <v>504.417</v>
      </c>
      <c r="F72" s="616">
        <v>490.922</v>
      </c>
      <c r="G72" s="616">
        <v>509.802</v>
      </c>
      <c r="H72" s="616">
        <v>557.75</v>
      </c>
      <c r="I72" s="617"/>
      <c r="J72" s="32"/>
      <c r="K72" s="12"/>
    </row>
    <row r="73" spans="1:11" s="17" customFormat="1" ht="12.75" hidden="1">
      <c r="A73" s="55"/>
      <c r="B73" s="372">
        <v>67</v>
      </c>
      <c r="C73" s="701"/>
      <c r="D73" s="699" t="s">
        <v>612</v>
      </c>
      <c r="E73" s="613">
        <v>509.109</v>
      </c>
      <c r="F73" s="613">
        <v>528.953</v>
      </c>
      <c r="G73" s="613">
        <v>540.275</v>
      </c>
      <c r="H73" s="613">
        <v>545.036</v>
      </c>
      <c r="I73" s="614"/>
      <c r="J73" s="32"/>
      <c r="K73" s="12"/>
    </row>
    <row r="74" spans="1:11" s="17" customFormat="1" ht="12.75" hidden="1">
      <c r="A74" s="55"/>
      <c r="B74" s="372">
        <v>68</v>
      </c>
      <c r="C74" s="702"/>
      <c r="D74" s="700" t="s">
        <v>689</v>
      </c>
      <c r="E74" s="616"/>
      <c r="F74" s="616"/>
      <c r="G74" s="616"/>
      <c r="H74" s="616">
        <v>543.061</v>
      </c>
      <c r="I74" s="617"/>
      <c r="J74" s="32"/>
      <c r="K74" s="12"/>
    </row>
    <row r="75" spans="1:11" s="17" customFormat="1" ht="12.75" hidden="1">
      <c r="A75" s="55"/>
      <c r="B75" s="372">
        <v>69</v>
      </c>
      <c r="C75" s="701"/>
      <c r="D75" s="699" t="s">
        <v>613</v>
      </c>
      <c r="E75" s="613">
        <v>700.993</v>
      </c>
      <c r="F75" s="613">
        <v>535.28</v>
      </c>
      <c r="G75" s="613">
        <v>563.182</v>
      </c>
      <c r="H75" s="613">
        <v>527.902</v>
      </c>
      <c r="I75" s="614"/>
      <c r="J75" s="32"/>
      <c r="K75" s="12"/>
    </row>
    <row r="76" spans="1:11" s="17" customFormat="1" ht="12.75" hidden="1">
      <c r="A76" s="55"/>
      <c r="B76" s="372">
        <v>70</v>
      </c>
      <c r="C76" s="702"/>
      <c r="D76" s="700" t="s">
        <v>614</v>
      </c>
      <c r="E76" s="616">
        <v>556.939</v>
      </c>
      <c r="F76" s="616">
        <v>574.634</v>
      </c>
      <c r="G76" s="616">
        <v>542.154</v>
      </c>
      <c r="H76" s="616">
        <v>520.508</v>
      </c>
      <c r="I76" s="617"/>
      <c r="J76" s="32"/>
      <c r="K76" s="12"/>
    </row>
    <row r="77" spans="1:11" s="17" customFormat="1" ht="12.75" hidden="1">
      <c r="A77" s="55"/>
      <c r="B77" s="372">
        <v>71</v>
      </c>
      <c r="C77" s="701"/>
      <c r="D77" s="699" t="s">
        <v>615</v>
      </c>
      <c r="E77" s="613">
        <v>352.203</v>
      </c>
      <c r="F77" s="613">
        <v>297.312</v>
      </c>
      <c r="G77" s="613">
        <v>429.16</v>
      </c>
      <c r="H77" s="613">
        <v>519.747</v>
      </c>
      <c r="I77" s="614"/>
      <c r="J77" s="32"/>
      <c r="K77" s="12"/>
    </row>
    <row r="78" spans="1:11" s="17" customFormat="1" ht="12.75" hidden="1">
      <c r="A78" s="55"/>
      <c r="B78" s="372">
        <v>72</v>
      </c>
      <c r="C78" s="702"/>
      <c r="D78" s="700" t="s">
        <v>616</v>
      </c>
      <c r="E78" s="616">
        <v>498.087</v>
      </c>
      <c r="F78" s="616">
        <v>509.202</v>
      </c>
      <c r="G78" s="616">
        <v>561.271</v>
      </c>
      <c r="H78" s="616">
        <v>516.114</v>
      </c>
      <c r="I78" s="617"/>
      <c r="J78" s="32"/>
      <c r="K78" s="12"/>
    </row>
    <row r="79" spans="1:11" s="17" customFormat="1" ht="12.75" hidden="1">
      <c r="A79" s="55"/>
      <c r="B79" s="372">
        <v>73</v>
      </c>
      <c r="C79" s="701"/>
      <c r="D79" s="699" t="s">
        <v>617</v>
      </c>
      <c r="E79" s="613">
        <v>545.151</v>
      </c>
      <c r="F79" s="613">
        <v>564.905</v>
      </c>
      <c r="G79" s="613">
        <v>546.95</v>
      </c>
      <c r="H79" s="613">
        <v>514.689</v>
      </c>
      <c r="I79" s="614"/>
      <c r="J79" s="32"/>
      <c r="K79" s="12"/>
    </row>
    <row r="80" spans="1:11" s="17" customFormat="1" ht="12.75" hidden="1">
      <c r="A80" s="55"/>
      <c r="B80" s="372">
        <v>74</v>
      </c>
      <c r="C80" s="702"/>
      <c r="D80" s="700" t="s">
        <v>618</v>
      </c>
      <c r="E80" s="616">
        <v>331.928</v>
      </c>
      <c r="F80" s="616">
        <v>411.677</v>
      </c>
      <c r="G80" s="616">
        <v>493.141</v>
      </c>
      <c r="H80" s="616">
        <v>513.071</v>
      </c>
      <c r="I80" s="617"/>
      <c r="J80" s="32"/>
      <c r="K80" s="12"/>
    </row>
    <row r="81" spans="1:11" s="17" customFormat="1" ht="12.75" hidden="1">
      <c r="A81" s="55"/>
      <c r="B81" s="372">
        <v>75</v>
      </c>
      <c r="C81" s="701"/>
      <c r="D81" s="699" t="s">
        <v>619</v>
      </c>
      <c r="E81" s="613">
        <v>501.223</v>
      </c>
      <c r="F81" s="613">
        <v>497.827</v>
      </c>
      <c r="G81" s="613">
        <v>518.481</v>
      </c>
      <c r="H81" s="613">
        <v>511.286</v>
      </c>
      <c r="I81" s="614"/>
      <c r="J81" s="32"/>
      <c r="K81" s="12"/>
    </row>
    <row r="82" spans="1:11" s="17" customFormat="1" ht="12.75" hidden="1">
      <c r="A82" s="55"/>
      <c r="B82" s="372">
        <v>76</v>
      </c>
      <c r="C82" s="702"/>
      <c r="D82" s="700" t="s">
        <v>620</v>
      </c>
      <c r="E82" s="616">
        <v>390.187</v>
      </c>
      <c r="F82" s="616">
        <v>362.92</v>
      </c>
      <c r="G82" s="616">
        <v>411.961</v>
      </c>
      <c r="H82" s="616">
        <v>509.962</v>
      </c>
      <c r="I82" s="617"/>
      <c r="J82" s="32"/>
      <c r="K82" s="12"/>
    </row>
    <row r="83" spans="1:11" s="17" customFormat="1" ht="12.75" hidden="1">
      <c r="A83" s="55"/>
      <c r="B83" s="372">
        <v>77</v>
      </c>
      <c r="C83" s="701"/>
      <c r="D83" s="699" t="s">
        <v>621</v>
      </c>
      <c r="E83" s="613">
        <v>482.979</v>
      </c>
      <c r="F83" s="613">
        <v>502.379</v>
      </c>
      <c r="G83" s="613">
        <v>519.173</v>
      </c>
      <c r="H83" s="613">
        <v>509.694</v>
      </c>
      <c r="I83" s="614"/>
      <c r="J83" s="32"/>
      <c r="K83" s="12"/>
    </row>
    <row r="84" spans="1:11" s="17" customFormat="1" ht="12.75" hidden="1">
      <c r="A84" s="55"/>
      <c r="B84" s="372">
        <v>78</v>
      </c>
      <c r="C84" s="702"/>
      <c r="D84" s="700" t="s">
        <v>622</v>
      </c>
      <c r="E84" s="616">
        <v>510.157</v>
      </c>
      <c r="F84" s="616">
        <v>509.962</v>
      </c>
      <c r="G84" s="616">
        <v>529.925</v>
      </c>
      <c r="H84" s="616">
        <v>508.028</v>
      </c>
      <c r="I84" s="617"/>
      <c r="J84" s="32"/>
      <c r="K84" s="12"/>
    </row>
    <row r="85" spans="1:11" s="17" customFormat="1" ht="12.75" hidden="1">
      <c r="A85" s="55"/>
      <c r="B85" s="372">
        <v>79</v>
      </c>
      <c r="C85" s="701"/>
      <c r="D85" s="699" t="s">
        <v>623</v>
      </c>
      <c r="E85" s="613">
        <v>619.972</v>
      </c>
      <c r="F85" s="613">
        <v>561.909</v>
      </c>
      <c r="G85" s="613">
        <v>520.904</v>
      </c>
      <c r="H85" s="613">
        <v>504.595</v>
      </c>
      <c r="I85" s="614"/>
      <c r="J85" s="32"/>
      <c r="K85" s="12"/>
    </row>
    <row r="86" spans="1:11" s="17" customFormat="1" ht="12.75" hidden="1">
      <c r="A86" s="55"/>
      <c r="B86" s="372">
        <v>80</v>
      </c>
      <c r="C86" s="704"/>
      <c r="D86" s="703" t="s">
        <v>624</v>
      </c>
      <c r="E86" s="616">
        <v>393.347</v>
      </c>
      <c r="F86" s="616">
        <v>442.916</v>
      </c>
      <c r="G86" s="616">
        <v>508.82</v>
      </c>
      <c r="H86" s="620">
        <v>500.186</v>
      </c>
      <c r="I86" s="621"/>
      <c r="J86" s="32"/>
      <c r="K86" s="12"/>
    </row>
    <row r="87" spans="1:9" ht="15" customHeight="1">
      <c r="A87" s="25"/>
      <c r="B87" s="609"/>
      <c r="C87" s="609"/>
      <c r="D87" s="622" t="s">
        <v>370</v>
      </c>
      <c r="E87" s="622"/>
      <c r="F87" s="622"/>
      <c r="G87" s="622"/>
      <c r="H87" s="622"/>
      <c r="I87" s="623"/>
    </row>
    <row r="88" spans="1:9" ht="22.5" customHeight="1">
      <c r="A88" s="25"/>
      <c r="B88" s="1"/>
      <c r="C88" s="1"/>
      <c r="D88" s="763" t="s">
        <v>162</v>
      </c>
      <c r="E88" s="763"/>
      <c r="F88" s="763"/>
      <c r="G88" s="763"/>
      <c r="H88" s="763"/>
      <c r="I88" s="763"/>
    </row>
    <row r="89" spans="1:9" ht="12.75">
      <c r="A89" s="25"/>
      <c r="H89" s="16"/>
      <c r="I89" s="16"/>
    </row>
    <row r="90" spans="1:9" ht="12.75">
      <c r="A90" s="25"/>
      <c r="H90" s="16"/>
      <c r="I90" s="16"/>
    </row>
    <row r="91" spans="1:9" ht="12.75">
      <c r="A91" s="25"/>
      <c r="H91" s="16"/>
      <c r="I91" s="16"/>
    </row>
    <row r="92" ht="12.75">
      <c r="A92" s="25"/>
    </row>
    <row r="93" ht="12.75">
      <c r="A93" s="25"/>
    </row>
    <row r="94" ht="12.75">
      <c r="A94" s="25"/>
    </row>
    <row r="95" ht="12.75">
      <c r="A95" s="55"/>
    </row>
    <row r="96" ht="12.75">
      <c r="A96" s="25"/>
    </row>
    <row r="97" ht="12.75">
      <c r="A97" s="25"/>
    </row>
    <row r="98" ht="12.75">
      <c r="A98" s="25"/>
    </row>
    <row r="99" ht="12.75">
      <c r="A99" s="25"/>
    </row>
    <row r="100" ht="12.75">
      <c r="A100" s="25"/>
    </row>
    <row r="101" ht="12.75">
      <c r="A101" s="25"/>
    </row>
    <row r="102" ht="12.75">
      <c r="A102" s="25"/>
    </row>
  </sheetData>
  <mergeCells count="6">
    <mergeCell ref="D88:I88"/>
    <mergeCell ref="B5:B6"/>
    <mergeCell ref="D2:H2"/>
    <mergeCell ref="D3:H3"/>
    <mergeCell ref="D4:H4"/>
    <mergeCell ref="H5:I5"/>
  </mergeCells>
  <printOptions/>
  <pageMargins left="0.6692913385826772" right="0.6692913385826772" top="0.3937007874015748"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8"/>
  <dimension ref="A1:P61"/>
  <sheetViews>
    <sheetView workbookViewId="0" topLeftCell="A1">
      <selection activeCell="D29" sqref="D29"/>
    </sheetView>
  </sheetViews>
  <sheetFormatPr defaultColWidth="9.140625" defaultRowHeight="12.75"/>
  <cols>
    <col min="1" max="1" width="3.28125" style="0" customWidth="1"/>
    <col min="2" max="2" width="3.7109375" style="7" customWidth="1"/>
    <col min="3" max="3" width="0.9921875" style="0" customWidth="1"/>
    <col min="4" max="4" width="27.28125" style="0" customWidth="1"/>
    <col min="5" max="5" width="6.00390625" style="0" customWidth="1"/>
    <col min="6" max="6" width="6.8515625" style="0" customWidth="1"/>
    <col min="7" max="10" width="6.8515625" style="0" hidden="1" customWidth="1"/>
    <col min="11" max="14" width="6.8515625" style="0" customWidth="1"/>
    <col min="15" max="15" width="6.7109375" style="0" customWidth="1"/>
    <col min="16" max="16" width="2.28125" style="0" customWidth="1"/>
  </cols>
  <sheetData>
    <row r="1" spans="3:15" ht="14.25" customHeight="1">
      <c r="C1" s="624"/>
      <c r="D1" s="625"/>
      <c r="E1" s="625"/>
      <c r="F1" s="625"/>
      <c r="G1" s="625"/>
      <c r="H1" s="625"/>
      <c r="I1" s="625"/>
      <c r="J1" s="625"/>
      <c r="K1" s="625"/>
      <c r="L1" s="625"/>
      <c r="M1" s="625"/>
      <c r="N1" s="625"/>
      <c r="O1" s="626" t="s">
        <v>479</v>
      </c>
    </row>
    <row r="2" spans="3:15" ht="30" customHeight="1">
      <c r="C2" s="747" t="s">
        <v>331</v>
      </c>
      <c r="D2" s="747"/>
      <c r="E2" s="747"/>
      <c r="F2" s="747"/>
      <c r="G2" s="747"/>
      <c r="H2" s="747"/>
      <c r="I2" s="747"/>
      <c r="J2" s="747"/>
      <c r="K2" s="747"/>
      <c r="L2" s="747"/>
      <c r="M2" s="747"/>
      <c r="N2" s="747"/>
      <c r="O2" s="747"/>
    </row>
    <row r="3" spans="3:16" ht="15" customHeight="1">
      <c r="C3" s="748" t="s">
        <v>0</v>
      </c>
      <c r="D3" s="748"/>
      <c r="E3" s="748"/>
      <c r="F3" s="748"/>
      <c r="G3" s="748"/>
      <c r="H3" s="748"/>
      <c r="I3" s="748"/>
      <c r="J3" s="748"/>
      <c r="K3" s="748"/>
      <c r="L3" s="748"/>
      <c r="M3" s="748"/>
      <c r="N3" s="748"/>
      <c r="O3" s="748"/>
      <c r="P3" s="19"/>
    </row>
    <row r="4" spans="3:15" s="15" customFormat="1" ht="12.75" customHeight="1">
      <c r="C4" s="792" t="s">
        <v>1</v>
      </c>
      <c r="D4" s="792"/>
      <c r="E4" s="792"/>
      <c r="F4" s="792"/>
      <c r="G4" s="792"/>
      <c r="H4" s="792"/>
      <c r="I4" s="792"/>
      <c r="J4" s="792"/>
      <c r="K4" s="792"/>
      <c r="L4" s="792"/>
      <c r="M4" s="792"/>
      <c r="N4" s="792"/>
      <c r="O4" s="792"/>
    </row>
    <row r="5" spans="2:16" s="15" customFormat="1" ht="12.75" customHeight="1">
      <c r="B5" s="767" t="s">
        <v>401</v>
      </c>
      <c r="C5" s="147"/>
      <c r="D5" s="91"/>
      <c r="E5" s="93"/>
      <c r="F5" s="112"/>
      <c r="G5" s="408"/>
      <c r="H5" s="408"/>
      <c r="I5" s="408"/>
      <c r="J5" s="408"/>
      <c r="K5" s="408"/>
      <c r="L5" s="408"/>
      <c r="M5" s="408"/>
      <c r="N5" s="87"/>
      <c r="O5" s="107" t="s">
        <v>507</v>
      </c>
      <c r="P5" s="35"/>
    </row>
    <row r="6" spans="2:16" s="15" customFormat="1" ht="12.75" customHeight="1">
      <c r="B6" s="767"/>
      <c r="C6" s="288"/>
      <c r="D6" s="95" t="s">
        <v>517</v>
      </c>
      <c r="E6" s="108"/>
      <c r="F6" s="65">
        <v>2000</v>
      </c>
      <c r="G6" s="121">
        <v>2001</v>
      </c>
      <c r="H6" s="121">
        <v>2002</v>
      </c>
      <c r="I6" s="121">
        <v>2003</v>
      </c>
      <c r="J6" s="121">
        <v>2004</v>
      </c>
      <c r="K6" s="121">
        <v>2005</v>
      </c>
      <c r="L6" s="121">
        <v>2006</v>
      </c>
      <c r="M6" s="121">
        <v>2007</v>
      </c>
      <c r="N6" s="88">
        <v>2008</v>
      </c>
      <c r="O6" s="109" t="s">
        <v>585</v>
      </c>
      <c r="P6" s="35"/>
    </row>
    <row r="7" spans="2:16" s="15" customFormat="1" ht="12.75" customHeight="1">
      <c r="B7" s="767"/>
      <c r="C7" s="289"/>
      <c r="D7" s="99"/>
      <c r="E7" s="110"/>
      <c r="F7" s="295"/>
      <c r="G7" s="295"/>
      <c r="H7" s="295"/>
      <c r="I7" s="295"/>
      <c r="J7" s="295"/>
      <c r="K7" s="295"/>
      <c r="L7" s="295"/>
      <c r="M7" s="295"/>
      <c r="N7" s="89"/>
      <c r="O7" s="314" t="s">
        <v>293</v>
      </c>
      <c r="P7" s="35"/>
    </row>
    <row r="8" spans="1:15" s="32" customFormat="1" ht="12.75" customHeight="1">
      <c r="A8" s="55"/>
      <c r="B8" s="593">
        <v>1</v>
      </c>
      <c r="C8" s="546"/>
      <c r="D8" s="151" t="s">
        <v>35</v>
      </c>
      <c r="E8" s="102" t="s">
        <v>280</v>
      </c>
      <c r="F8" s="627">
        <v>1703.422</v>
      </c>
      <c r="G8" s="627">
        <v>1603.035</v>
      </c>
      <c r="H8" s="627">
        <v>1627.61</v>
      </c>
      <c r="I8" s="627">
        <v>1642.698</v>
      </c>
      <c r="J8" s="627">
        <v>1827.35</v>
      </c>
      <c r="K8" s="627">
        <v>1950.61</v>
      </c>
      <c r="L8" s="627">
        <v>2117.936</v>
      </c>
      <c r="M8" s="627">
        <v>2162.22</v>
      </c>
      <c r="N8" s="627">
        <v>2104.348</v>
      </c>
      <c r="O8" s="58">
        <f aca="true" t="shared" si="0" ref="O8:O20">(N8/M8-1)*100</f>
        <v>-2.676508403400202</v>
      </c>
    </row>
    <row r="9" spans="1:15" s="36" customFormat="1" ht="12.75" customHeight="1">
      <c r="A9" s="25"/>
      <c r="B9" s="597">
        <v>2</v>
      </c>
      <c r="C9" s="291"/>
      <c r="D9" s="156" t="s">
        <v>38</v>
      </c>
      <c r="E9" s="103" t="s">
        <v>277</v>
      </c>
      <c r="F9" s="628">
        <v>1222.508</v>
      </c>
      <c r="G9" s="628">
        <v>1183.222</v>
      </c>
      <c r="H9" s="628">
        <v>1239.918</v>
      </c>
      <c r="I9" s="628">
        <v>1353.413</v>
      </c>
      <c r="J9" s="628">
        <v>1467.014</v>
      </c>
      <c r="K9" s="628">
        <v>1495.561</v>
      </c>
      <c r="L9" s="628">
        <v>1566.726</v>
      </c>
      <c r="M9" s="628">
        <v>1650.967</v>
      </c>
      <c r="N9" s="628">
        <v>1592.455</v>
      </c>
      <c r="O9" s="115">
        <f t="shared" si="0"/>
        <v>-3.544104757999411</v>
      </c>
    </row>
    <row r="10" spans="1:15" s="36" customFormat="1" ht="12.75" customHeight="1">
      <c r="A10" s="55"/>
      <c r="B10" s="597">
        <v>3</v>
      </c>
      <c r="C10" s="290"/>
      <c r="D10" s="629" t="s">
        <v>36</v>
      </c>
      <c r="E10" s="104" t="s">
        <v>278</v>
      </c>
      <c r="F10" s="627">
        <v>1306.829</v>
      </c>
      <c r="G10" s="627">
        <v>1179.521</v>
      </c>
      <c r="H10" s="627">
        <v>1234.51</v>
      </c>
      <c r="I10" s="627">
        <v>1300.349</v>
      </c>
      <c r="J10" s="627">
        <v>1412.019</v>
      </c>
      <c r="K10" s="627">
        <v>1389.278</v>
      </c>
      <c r="L10" s="627">
        <v>1342.646</v>
      </c>
      <c r="M10" s="627">
        <v>1393.243</v>
      </c>
      <c r="N10" s="627">
        <v>1482.662</v>
      </c>
      <c r="O10" s="58">
        <f t="shared" si="0"/>
        <v>6.418047677253713</v>
      </c>
    </row>
    <row r="11" spans="1:15" s="37" customFormat="1" ht="12.75" customHeight="1">
      <c r="A11" s="25"/>
      <c r="B11" s="597">
        <v>4</v>
      </c>
      <c r="C11" s="291"/>
      <c r="D11" s="156" t="s">
        <v>694</v>
      </c>
      <c r="E11" s="103" t="s">
        <v>282</v>
      </c>
      <c r="F11" s="116">
        <v>1067.011</v>
      </c>
      <c r="G11" s="628">
        <v>1101.316</v>
      </c>
      <c r="H11" s="628">
        <v>1218.086</v>
      </c>
      <c r="I11" s="628">
        <v>1193.749</v>
      </c>
      <c r="J11" s="628">
        <v>1275.772</v>
      </c>
      <c r="K11" s="628">
        <v>1217.796</v>
      </c>
      <c r="L11" s="628">
        <v>1340.423</v>
      </c>
      <c r="M11" s="628">
        <v>1434.77</v>
      </c>
      <c r="N11" s="628">
        <v>1392.147</v>
      </c>
      <c r="O11" s="115">
        <f t="shared" si="0"/>
        <v>-2.97072004572162</v>
      </c>
    </row>
    <row r="12" spans="1:15" s="37" customFormat="1" ht="11.25">
      <c r="A12" s="55"/>
      <c r="B12" s="597">
        <v>5</v>
      </c>
      <c r="C12" s="290"/>
      <c r="D12" s="154" t="s">
        <v>367</v>
      </c>
      <c r="E12" s="104" t="s">
        <v>285</v>
      </c>
      <c r="F12" s="111">
        <v>499.907</v>
      </c>
      <c r="G12" s="111">
        <v>509.098</v>
      </c>
      <c r="H12" s="111">
        <v>549.536</v>
      </c>
      <c r="I12" s="111">
        <v>602.079</v>
      </c>
      <c r="J12" s="627">
        <v>616.583</v>
      </c>
      <c r="K12" s="627">
        <v>624.803</v>
      </c>
      <c r="L12" s="627">
        <v>633.747</v>
      </c>
      <c r="M12" s="627">
        <v>702.76</v>
      </c>
      <c r="N12" s="627">
        <v>788.218</v>
      </c>
      <c r="O12" s="58">
        <f t="shared" si="0"/>
        <v>12.160339233877849</v>
      </c>
    </row>
    <row r="13" spans="1:16" s="37" customFormat="1" ht="12.75" customHeight="1">
      <c r="A13" s="25"/>
      <c r="B13" s="597">
        <v>6</v>
      </c>
      <c r="C13" s="291"/>
      <c r="D13" s="156" t="s">
        <v>45</v>
      </c>
      <c r="E13" s="103" t="s">
        <v>279</v>
      </c>
      <c r="F13" s="116">
        <v>687.385</v>
      </c>
      <c r="G13" s="116">
        <v>583.729</v>
      </c>
      <c r="H13" s="628">
        <v>499.431</v>
      </c>
      <c r="I13" s="628">
        <v>606.504</v>
      </c>
      <c r="J13" s="628">
        <v>660.428</v>
      </c>
      <c r="K13" s="628">
        <v>694.523</v>
      </c>
      <c r="L13" s="628">
        <v>713.535</v>
      </c>
      <c r="M13" s="628">
        <v>734.206</v>
      </c>
      <c r="N13" s="628">
        <v>614.385</v>
      </c>
      <c r="O13" s="115">
        <f t="shared" si="0"/>
        <v>-16.319806702751006</v>
      </c>
      <c r="P13" s="36"/>
    </row>
    <row r="14" spans="1:16" s="8" customFormat="1" ht="12.75" customHeight="1">
      <c r="A14" s="55"/>
      <c r="B14" s="597">
        <v>7</v>
      </c>
      <c r="C14" s="290"/>
      <c r="D14" s="154" t="s">
        <v>89</v>
      </c>
      <c r="E14" s="104" t="s">
        <v>280</v>
      </c>
      <c r="F14" s="627">
        <v>438.274</v>
      </c>
      <c r="G14" s="627">
        <v>454.83</v>
      </c>
      <c r="H14" s="627">
        <v>507.539</v>
      </c>
      <c r="I14" s="627">
        <v>530.01</v>
      </c>
      <c r="J14" s="627">
        <v>621.853</v>
      </c>
      <c r="K14" s="627">
        <v>646.833</v>
      </c>
      <c r="L14" s="627">
        <v>690.998</v>
      </c>
      <c r="M14" s="627">
        <v>709.329</v>
      </c>
      <c r="N14" s="627">
        <v>574.123</v>
      </c>
      <c r="O14" s="58">
        <f t="shared" si="0"/>
        <v>-19.06111268536884</v>
      </c>
      <c r="P14" s="37"/>
    </row>
    <row r="15" spans="1:15" s="8" customFormat="1" ht="12.75" customHeight="1">
      <c r="A15" s="25"/>
      <c r="B15" s="593">
        <v>8</v>
      </c>
      <c r="C15" s="291"/>
      <c r="D15" s="156" t="s">
        <v>94</v>
      </c>
      <c r="E15" s="103" t="s">
        <v>280</v>
      </c>
      <c r="F15" s="628">
        <v>13.666</v>
      </c>
      <c r="G15" s="628">
        <v>13.067</v>
      </c>
      <c r="H15" s="628">
        <v>14.937</v>
      </c>
      <c r="I15" s="628">
        <v>15.827</v>
      </c>
      <c r="J15" s="628">
        <v>10.126</v>
      </c>
      <c r="K15" s="628">
        <v>12.263</v>
      </c>
      <c r="L15" s="628">
        <v>26.812</v>
      </c>
      <c r="M15" s="628">
        <v>86.104</v>
      </c>
      <c r="N15" s="628">
        <v>430.236</v>
      </c>
      <c r="O15" s="115">
        <f t="shared" si="0"/>
        <v>399.6701663105082</v>
      </c>
    </row>
    <row r="16" spans="1:15" s="8" customFormat="1" ht="12.75" customHeight="1">
      <c r="A16" s="55"/>
      <c r="B16" s="597">
        <v>9</v>
      </c>
      <c r="C16" s="290"/>
      <c r="D16" s="12" t="s">
        <v>42</v>
      </c>
      <c r="E16" s="104" t="s">
        <v>284</v>
      </c>
      <c r="F16" s="111">
        <v>295.7</v>
      </c>
      <c r="G16" s="111">
        <v>289.204</v>
      </c>
      <c r="H16" s="627">
        <v>292.953</v>
      </c>
      <c r="I16" s="627">
        <v>318.374</v>
      </c>
      <c r="J16" s="627">
        <v>360.589</v>
      </c>
      <c r="K16" s="627">
        <v>383.789</v>
      </c>
      <c r="L16" s="627">
        <v>417.555</v>
      </c>
      <c r="M16" s="627">
        <v>482.58</v>
      </c>
      <c r="N16" s="627">
        <v>414.13</v>
      </c>
      <c r="O16" s="58">
        <f t="shared" si="0"/>
        <v>-14.18417671681379</v>
      </c>
    </row>
    <row r="17" spans="1:16" s="32" customFormat="1" ht="12.75" customHeight="1">
      <c r="A17" s="25"/>
      <c r="B17" s="597">
        <v>10</v>
      </c>
      <c r="C17" s="291"/>
      <c r="D17" s="156" t="s">
        <v>90</v>
      </c>
      <c r="E17" s="103" t="s">
        <v>279</v>
      </c>
      <c r="F17" s="116">
        <v>270.307</v>
      </c>
      <c r="G17" s="116">
        <v>273.217</v>
      </c>
      <c r="H17" s="116">
        <v>326.817</v>
      </c>
      <c r="I17" s="116">
        <v>374.159</v>
      </c>
      <c r="J17" s="537">
        <v>382.325</v>
      </c>
      <c r="K17" s="537">
        <v>325.712</v>
      </c>
      <c r="L17" s="628">
        <v>323.242</v>
      </c>
      <c r="M17" s="628">
        <v>363.68</v>
      </c>
      <c r="N17" s="628">
        <v>381.637</v>
      </c>
      <c r="O17" s="115">
        <f t="shared" si="0"/>
        <v>4.937582490101189</v>
      </c>
      <c r="P17" s="8"/>
    </row>
    <row r="18" spans="1:15" s="8" customFormat="1" ht="12.75" customHeight="1">
      <c r="A18" s="55"/>
      <c r="B18" s="597">
        <v>11</v>
      </c>
      <c r="C18" s="290"/>
      <c r="D18" s="154" t="s">
        <v>37</v>
      </c>
      <c r="E18" s="104" t="s">
        <v>281</v>
      </c>
      <c r="F18" s="627">
        <v>305.202</v>
      </c>
      <c r="G18" s="627">
        <v>296.064</v>
      </c>
      <c r="H18" s="627">
        <v>293.099</v>
      </c>
      <c r="I18" s="627">
        <v>296.301</v>
      </c>
      <c r="J18" s="627">
        <v>352.78</v>
      </c>
      <c r="K18" s="627">
        <v>360.312</v>
      </c>
      <c r="L18" s="627">
        <v>344.241</v>
      </c>
      <c r="M18" s="627">
        <v>341.589</v>
      </c>
      <c r="N18" s="627">
        <v>355.032</v>
      </c>
      <c r="O18" s="58">
        <f t="shared" si="0"/>
        <v>3.935431176062454</v>
      </c>
    </row>
    <row r="19" spans="1:15" s="8" customFormat="1" ht="12.75" customHeight="1">
      <c r="A19" s="25"/>
      <c r="B19" s="597">
        <v>12</v>
      </c>
      <c r="C19" s="291"/>
      <c r="D19" s="156" t="s">
        <v>91</v>
      </c>
      <c r="E19" s="103" t="s">
        <v>278</v>
      </c>
      <c r="F19" s="628">
        <v>178.79</v>
      </c>
      <c r="G19" s="628">
        <v>195.057</v>
      </c>
      <c r="H19" s="628">
        <v>219.209</v>
      </c>
      <c r="I19" s="628">
        <v>237.344</v>
      </c>
      <c r="J19" s="628">
        <v>277.185</v>
      </c>
      <c r="K19" s="628">
        <v>292.149</v>
      </c>
      <c r="L19" s="628">
        <v>298.283</v>
      </c>
      <c r="M19" s="628">
        <v>318.447</v>
      </c>
      <c r="N19" s="628">
        <v>292.366</v>
      </c>
      <c r="O19" s="115">
        <f t="shared" si="0"/>
        <v>-8.190059884376366</v>
      </c>
    </row>
    <row r="20" spans="1:15" s="8" customFormat="1" ht="12.75" customHeight="1">
      <c r="A20" s="55"/>
      <c r="B20" s="597">
        <v>13</v>
      </c>
      <c r="C20" s="290"/>
      <c r="D20" s="154" t="s">
        <v>39</v>
      </c>
      <c r="E20" s="104" t="s">
        <v>280</v>
      </c>
      <c r="F20" s="627">
        <v>148.431</v>
      </c>
      <c r="G20" s="627">
        <v>145.292</v>
      </c>
      <c r="H20" s="627">
        <v>166.903</v>
      </c>
      <c r="I20" s="627">
        <v>163.388</v>
      </c>
      <c r="J20" s="627">
        <v>192.451</v>
      </c>
      <c r="K20" s="627">
        <v>218.191</v>
      </c>
      <c r="L20" s="627">
        <v>238.089</v>
      </c>
      <c r="M20" s="627">
        <v>265.301</v>
      </c>
      <c r="N20" s="627">
        <v>264.933</v>
      </c>
      <c r="O20" s="58">
        <f t="shared" si="0"/>
        <v>-0.13871037048484025</v>
      </c>
    </row>
    <row r="21" spans="1:15" s="8" customFormat="1" ht="12.75" customHeight="1">
      <c r="A21" s="25"/>
      <c r="B21" s="597">
        <v>14</v>
      </c>
      <c r="C21" s="291"/>
      <c r="D21" s="156" t="s">
        <v>44</v>
      </c>
      <c r="E21" s="103" t="s">
        <v>275</v>
      </c>
      <c r="F21" s="537">
        <v>419.432</v>
      </c>
      <c r="G21" s="537">
        <v>379.037</v>
      </c>
      <c r="H21" s="537">
        <v>373.694</v>
      </c>
      <c r="I21" s="537">
        <v>335.731</v>
      </c>
      <c r="J21" s="537">
        <v>335.649</v>
      </c>
      <c r="K21" s="537">
        <v>355.087</v>
      </c>
      <c r="L21" s="413">
        <v>380.024</v>
      </c>
      <c r="M21" s="632">
        <v>395.506</v>
      </c>
      <c r="N21" s="628">
        <v>246.794</v>
      </c>
      <c r="O21" s="115"/>
    </row>
    <row r="22" spans="1:16" s="36" customFormat="1" ht="12.75" customHeight="1">
      <c r="A22" s="55"/>
      <c r="B22" s="597">
        <v>15</v>
      </c>
      <c r="C22" s="290"/>
      <c r="D22" s="154" t="s">
        <v>51</v>
      </c>
      <c r="E22" s="104" t="s">
        <v>278</v>
      </c>
      <c r="F22" s="627">
        <v>167.752</v>
      </c>
      <c r="G22" s="627">
        <v>165.669</v>
      </c>
      <c r="H22" s="627">
        <v>184.66</v>
      </c>
      <c r="I22" s="627">
        <v>202.73</v>
      </c>
      <c r="J22" s="627">
        <v>239.042</v>
      </c>
      <c r="K22" s="627">
        <v>254.812</v>
      </c>
      <c r="L22" s="627">
        <v>241.331</v>
      </c>
      <c r="M22" s="627">
        <v>225.315</v>
      </c>
      <c r="N22" s="627">
        <v>230.063</v>
      </c>
      <c r="O22" s="58">
        <f aca="true" t="shared" si="1" ref="O22:O28">(N22/M22-1)*100</f>
        <v>2.1072720413643165</v>
      </c>
      <c r="P22" s="35"/>
    </row>
    <row r="23" spans="1:16" s="35" customFormat="1" ht="12.75" customHeight="1">
      <c r="A23" s="25"/>
      <c r="B23" s="597">
        <v>16</v>
      </c>
      <c r="C23" s="291"/>
      <c r="D23" s="156" t="s">
        <v>43</v>
      </c>
      <c r="E23" s="103" t="s">
        <v>286</v>
      </c>
      <c r="F23" s="628">
        <v>65.941</v>
      </c>
      <c r="G23" s="628">
        <v>58.151</v>
      </c>
      <c r="H23" s="628">
        <v>124.26</v>
      </c>
      <c r="I23" s="628">
        <v>127.011</v>
      </c>
      <c r="J23" s="628">
        <v>158.103</v>
      </c>
      <c r="K23" s="628">
        <v>179.983</v>
      </c>
      <c r="L23" s="628">
        <v>201.83</v>
      </c>
      <c r="M23" s="628">
        <v>204.934</v>
      </c>
      <c r="N23" s="628">
        <v>201.288</v>
      </c>
      <c r="O23" s="115">
        <f t="shared" si="1"/>
        <v>-1.779109371797738</v>
      </c>
      <c r="P23" s="8"/>
    </row>
    <row r="24" spans="1:15" s="36" customFormat="1" ht="12.75" customHeight="1">
      <c r="A24" s="55"/>
      <c r="B24" s="593">
        <v>17</v>
      </c>
      <c r="C24" s="290"/>
      <c r="D24" s="154" t="s">
        <v>40</v>
      </c>
      <c r="E24" s="104" t="s">
        <v>284</v>
      </c>
      <c r="F24" s="111">
        <v>153.3</v>
      </c>
      <c r="G24" s="111">
        <v>169.652</v>
      </c>
      <c r="H24" s="627">
        <v>117.7</v>
      </c>
      <c r="I24" s="627">
        <v>163.868</v>
      </c>
      <c r="J24" s="627">
        <v>139.626</v>
      </c>
      <c r="K24" s="627">
        <v>131.935</v>
      </c>
      <c r="L24" s="627">
        <v>140.203</v>
      </c>
      <c r="M24" s="627">
        <v>153.9</v>
      </c>
      <c r="N24" s="627">
        <v>152.999</v>
      </c>
      <c r="O24" s="58">
        <f t="shared" si="1"/>
        <v>-0.5854450942170297</v>
      </c>
    </row>
    <row r="25" spans="1:16" s="8" customFormat="1" ht="12.75" customHeight="1">
      <c r="A25" s="25"/>
      <c r="B25" s="597">
        <v>18</v>
      </c>
      <c r="C25" s="291"/>
      <c r="D25" s="156" t="s">
        <v>48</v>
      </c>
      <c r="E25" s="103" t="s">
        <v>278</v>
      </c>
      <c r="F25" s="628">
        <v>116.59</v>
      </c>
      <c r="G25" s="628">
        <v>106.116</v>
      </c>
      <c r="H25" s="628">
        <v>112.799</v>
      </c>
      <c r="I25" s="628">
        <v>125.731</v>
      </c>
      <c r="J25" s="628">
        <v>153.276</v>
      </c>
      <c r="K25" s="628">
        <v>149.967</v>
      </c>
      <c r="L25" s="628">
        <v>150.267</v>
      </c>
      <c r="M25" s="628">
        <v>166.131</v>
      </c>
      <c r="N25" s="628">
        <v>142.594</v>
      </c>
      <c r="O25" s="115">
        <f t="shared" si="1"/>
        <v>-14.167735100613378</v>
      </c>
      <c r="P25" s="36"/>
    </row>
    <row r="26" spans="1:15" s="36" customFormat="1" ht="12.75" customHeight="1">
      <c r="A26" s="55"/>
      <c r="B26" s="597">
        <v>19</v>
      </c>
      <c r="C26" s="290"/>
      <c r="D26" s="154" t="s">
        <v>52</v>
      </c>
      <c r="E26" s="104" t="s">
        <v>288</v>
      </c>
      <c r="F26" s="627">
        <v>96.103</v>
      </c>
      <c r="G26" s="627">
        <v>84.974</v>
      </c>
      <c r="H26" s="627">
        <v>86.433</v>
      </c>
      <c r="I26" s="627">
        <v>88.139</v>
      </c>
      <c r="J26" s="627">
        <v>118.017</v>
      </c>
      <c r="K26" s="627">
        <v>114.86</v>
      </c>
      <c r="L26" s="627">
        <v>123.512</v>
      </c>
      <c r="M26" s="627">
        <v>141.28</v>
      </c>
      <c r="N26" s="627">
        <v>141.524</v>
      </c>
      <c r="O26" s="58">
        <f t="shared" si="1"/>
        <v>0.1727066817666989</v>
      </c>
    </row>
    <row r="27" spans="1:16" s="32" customFormat="1" ht="12.75" customHeight="1">
      <c r="A27" s="25"/>
      <c r="B27" s="597">
        <v>20</v>
      </c>
      <c r="C27" s="291"/>
      <c r="D27" s="156" t="s">
        <v>92</v>
      </c>
      <c r="E27" s="103" t="s">
        <v>280</v>
      </c>
      <c r="F27" s="116">
        <v>74.958</v>
      </c>
      <c r="G27" s="116">
        <v>23.987</v>
      </c>
      <c r="H27" s="116">
        <v>22.408</v>
      </c>
      <c r="I27" s="628">
        <v>36.963</v>
      </c>
      <c r="J27" s="628">
        <v>66.07</v>
      </c>
      <c r="K27" s="628">
        <v>100.943</v>
      </c>
      <c r="L27" s="628">
        <v>113.18</v>
      </c>
      <c r="M27" s="628">
        <v>111.728</v>
      </c>
      <c r="N27" s="628">
        <v>122.131</v>
      </c>
      <c r="O27" s="115">
        <f t="shared" si="1"/>
        <v>9.311005298582288</v>
      </c>
      <c r="P27" s="36"/>
    </row>
    <row r="28" spans="1:15" s="36" customFormat="1" ht="12.75" customHeight="1">
      <c r="A28" s="55"/>
      <c r="B28" s="599">
        <v>21</v>
      </c>
      <c r="C28" s="290"/>
      <c r="D28" s="12" t="s">
        <v>712</v>
      </c>
      <c r="E28" s="104" t="s">
        <v>284</v>
      </c>
      <c r="F28" s="111">
        <v>98.923</v>
      </c>
      <c r="G28" s="111">
        <v>94.808</v>
      </c>
      <c r="H28" s="627">
        <v>113.139</v>
      </c>
      <c r="I28" s="627">
        <v>127.948</v>
      </c>
      <c r="J28" s="627">
        <v>129.624</v>
      </c>
      <c r="K28" s="627">
        <v>135.104</v>
      </c>
      <c r="L28" s="627">
        <v>139.378</v>
      </c>
      <c r="M28" s="627">
        <v>133.797</v>
      </c>
      <c r="N28" s="627">
        <v>122.12</v>
      </c>
      <c r="O28" s="58">
        <f t="shared" si="1"/>
        <v>-8.727400464883361</v>
      </c>
    </row>
    <row r="29" spans="1:16" s="35" customFormat="1" ht="12.75" customHeight="1">
      <c r="A29" s="25"/>
      <c r="B29" s="593">
        <v>22</v>
      </c>
      <c r="C29" s="291"/>
      <c r="D29" s="156" t="s">
        <v>49</v>
      </c>
      <c r="E29" s="103" t="s">
        <v>289</v>
      </c>
      <c r="F29" s="537">
        <v>154</v>
      </c>
      <c r="G29" s="537">
        <v>145</v>
      </c>
      <c r="H29" s="537">
        <v>155</v>
      </c>
      <c r="I29" s="537">
        <v>131</v>
      </c>
      <c r="J29" s="537">
        <v>139</v>
      </c>
      <c r="K29" s="537">
        <v>158</v>
      </c>
      <c r="L29" s="413">
        <v>168.8</v>
      </c>
      <c r="M29" s="632">
        <v>191.8</v>
      </c>
      <c r="N29" s="628">
        <v>121.449</v>
      </c>
      <c r="O29" s="115"/>
      <c r="P29" s="36"/>
    </row>
    <row r="30" spans="1:16" s="36" customFormat="1" ht="12.75" customHeight="1">
      <c r="A30" s="55"/>
      <c r="B30" s="597">
        <v>23</v>
      </c>
      <c r="C30" s="290"/>
      <c r="D30" s="154" t="s">
        <v>41</v>
      </c>
      <c r="E30" s="104" t="s">
        <v>278</v>
      </c>
      <c r="F30" s="627">
        <v>318.795</v>
      </c>
      <c r="G30" s="627">
        <v>279.904</v>
      </c>
      <c r="H30" s="627">
        <v>242.125</v>
      </c>
      <c r="I30" s="627">
        <v>233.471</v>
      </c>
      <c r="J30" s="627">
        <v>226.927</v>
      </c>
      <c r="K30" s="627">
        <v>232.084</v>
      </c>
      <c r="L30" s="627">
        <v>219.873</v>
      </c>
      <c r="M30" s="627">
        <v>176.635</v>
      </c>
      <c r="N30" s="627">
        <v>112.365</v>
      </c>
      <c r="O30" s="58">
        <f aca="true" t="shared" si="2" ref="O30:O57">(N30/M30-1)*100</f>
        <v>-36.385767260169274</v>
      </c>
      <c r="P30" s="35"/>
    </row>
    <row r="31" spans="1:15" s="8" customFormat="1" ht="12.75" customHeight="1">
      <c r="A31" s="25"/>
      <c r="B31" s="597">
        <v>24</v>
      </c>
      <c r="C31" s="291"/>
      <c r="D31" s="156" t="s">
        <v>511</v>
      </c>
      <c r="E31" s="103" t="s">
        <v>281</v>
      </c>
      <c r="F31" s="628">
        <v>88.104</v>
      </c>
      <c r="G31" s="628">
        <v>78.344</v>
      </c>
      <c r="H31" s="628">
        <v>73.941</v>
      </c>
      <c r="I31" s="628">
        <v>61.705</v>
      </c>
      <c r="J31" s="628">
        <v>83.59</v>
      </c>
      <c r="K31" s="628">
        <v>94.484</v>
      </c>
      <c r="L31" s="628">
        <v>97.914</v>
      </c>
      <c r="M31" s="628">
        <v>92.141</v>
      </c>
      <c r="N31" s="628">
        <v>108.463</v>
      </c>
      <c r="O31" s="115">
        <f t="shared" si="2"/>
        <v>17.714155479102665</v>
      </c>
    </row>
    <row r="32" spans="1:16" s="36" customFormat="1" ht="12.75" customHeight="1">
      <c r="A32" s="55"/>
      <c r="B32" s="597">
        <v>25</v>
      </c>
      <c r="C32" s="290"/>
      <c r="D32" s="154" t="s">
        <v>512</v>
      </c>
      <c r="E32" s="104" t="s">
        <v>283</v>
      </c>
      <c r="F32" s="627">
        <v>35.478</v>
      </c>
      <c r="G32" s="627">
        <v>31.857</v>
      </c>
      <c r="H32" s="627">
        <v>9.586</v>
      </c>
      <c r="I32" s="627"/>
      <c r="J32" s="627">
        <v>33.871</v>
      </c>
      <c r="K32" s="627">
        <v>64.113</v>
      </c>
      <c r="L32" s="627">
        <v>107.558</v>
      </c>
      <c r="M32" s="627">
        <v>111.325</v>
      </c>
      <c r="N32" s="627">
        <v>107.462</v>
      </c>
      <c r="O32" s="58">
        <f t="shared" si="2"/>
        <v>-3.4700202110936496</v>
      </c>
      <c r="P32" s="8"/>
    </row>
    <row r="33" spans="1:16" s="8" customFormat="1" ht="12.75" customHeight="1">
      <c r="A33" s="25"/>
      <c r="B33" s="597">
        <v>26</v>
      </c>
      <c r="C33" s="291"/>
      <c r="D33" s="156" t="s">
        <v>50</v>
      </c>
      <c r="E33" s="103" t="s">
        <v>276</v>
      </c>
      <c r="F33" s="116">
        <v>123.391</v>
      </c>
      <c r="G33" s="116">
        <v>83.387</v>
      </c>
      <c r="H33" s="116">
        <v>106.813</v>
      </c>
      <c r="I33" s="628">
        <v>131.345</v>
      </c>
      <c r="J33" s="628">
        <v>104.089</v>
      </c>
      <c r="K33" s="628">
        <v>100.741</v>
      </c>
      <c r="L33" s="628">
        <v>102.447</v>
      </c>
      <c r="M33" s="628">
        <v>98.029</v>
      </c>
      <c r="N33" s="628">
        <v>102.456</v>
      </c>
      <c r="O33" s="115">
        <f t="shared" si="2"/>
        <v>4.516010568301221</v>
      </c>
      <c r="P33" s="32"/>
    </row>
    <row r="34" spans="1:15" s="8" customFormat="1" ht="12.75" customHeight="1">
      <c r="A34" s="55"/>
      <c r="B34" s="597">
        <v>27</v>
      </c>
      <c r="C34" s="290"/>
      <c r="D34" s="154" t="s">
        <v>252</v>
      </c>
      <c r="E34" s="104" t="s">
        <v>287</v>
      </c>
      <c r="F34" s="627">
        <v>114.591</v>
      </c>
      <c r="G34" s="627">
        <v>93.912</v>
      </c>
      <c r="H34" s="627">
        <v>91.08</v>
      </c>
      <c r="I34" s="627">
        <v>93.509</v>
      </c>
      <c r="J34" s="627">
        <v>95.291</v>
      </c>
      <c r="K34" s="627">
        <v>100.023</v>
      </c>
      <c r="L34" s="627">
        <v>98.194</v>
      </c>
      <c r="M34" s="627">
        <v>94.466</v>
      </c>
      <c r="N34" s="627">
        <v>101.116</v>
      </c>
      <c r="O34" s="58">
        <f t="shared" si="2"/>
        <v>7.039569792306244</v>
      </c>
    </row>
    <row r="35" spans="1:15" s="36" customFormat="1" ht="12.75" customHeight="1">
      <c r="A35" s="25"/>
      <c r="B35" s="597">
        <v>28</v>
      </c>
      <c r="C35" s="291"/>
      <c r="D35" s="156" t="s">
        <v>93</v>
      </c>
      <c r="E35" s="103" t="s">
        <v>279</v>
      </c>
      <c r="F35" s="116">
        <v>93.472</v>
      </c>
      <c r="G35" s="116">
        <v>88.778</v>
      </c>
      <c r="H35" s="116">
        <v>57.131</v>
      </c>
      <c r="I35" s="116">
        <v>78.066</v>
      </c>
      <c r="J35" s="116">
        <v>97.582</v>
      </c>
      <c r="K35" s="116">
        <v>108.26</v>
      </c>
      <c r="L35" s="413">
        <v>98.525</v>
      </c>
      <c r="M35" s="628">
        <v>104.763</v>
      </c>
      <c r="N35" s="628">
        <v>74.828</v>
      </c>
      <c r="O35" s="115">
        <f t="shared" si="2"/>
        <v>-28.574019453432985</v>
      </c>
    </row>
    <row r="36" spans="1:16" s="8" customFormat="1" ht="12.75" customHeight="1">
      <c r="A36" s="55"/>
      <c r="B36" s="597">
        <v>29</v>
      </c>
      <c r="C36" s="290"/>
      <c r="D36" s="154" t="s">
        <v>46</v>
      </c>
      <c r="E36" s="104" t="s">
        <v>282</v>
      </c>
      <c r="F36" s="111">
        <v>107.347</v>
      </c>
      <c r="G36" s="627">
        <v>94.032</v>
      </c>
      <c r="H36" s="627">
        <v>83.892</v>
      </c>
      <c r="I36" s="627">
        <v>83.043</v>
      </c>
      <c r="J36" s="627">
        <v>78.104</v>
      </c>
      <c r="K36" s="627">
        <v>79.965</v>
      </c>
      <c r="L36" s="627">
        <v>75.985</v>
      </c>
      <c r="M36" s="627">
        <v>76.693</v>
      </c>
      <c r="N36" s="627">
        <v>72.103</v>
      </c>
      <c r="O36" s="58">
        <f t="shared" si="2"/>
        <v>-5.984900838407681</v>
      </c>
      <c r="P36" s="36"/>
    </row>
    <row r="37" spans="1:15" s="8" customFormat="1" ht="12.75" customHeight="1">
      <c r="A37" s="25"/>
      <c r="B37" s="597">
        <v>30</v>
      </c>
      <c r="C37" s="291"/>
      <c r="D37" s="156" t="s">
        <v>47</v>
      </c>
      <c r="E37" s="103" t="s">
        <v>280</v>
      </c>
      <c r="F37" s="628">
        <v>59.421</v>
      </c>
      <c r="G37" s="628">
        <v>51.546</v>
      </c>
      <c r="H37" s="628">
        <v>45.544</v>
      </c>
      <c r="I37" s="628">
        <v>47.73</v>
      </c>
      <c r="J37" s="628">
        <v>55.971</v>
      </c>
      <c r="K37" s="628">
        <v>56.474</v>
      </c>
      <c r="L37" s="628">
        <v>59.328</v>
      </c>
      <c r="M37" s="628">
        <v>57.669</v>
      </c>
      <c r="N37" s="628">
        <v>70.167</v>
      </c>
      <c r="O37" s="115">
        <f t="shared" si="2"/>
        <v>21.671955470009884</v>
      </c>
    </row>
    <row r="38" spans="1:15" s="8" customFormat="1" ht="12.75" customHeight="1">
      <c r="A38" s="55"/>
      <c r="B38" s="597">
        <v>31</v>
      </c>
      <c r="C38" s="290"/>
      <c r="D38" s="154" t="s">
        <v>61</v>
      </c>
      <c r="E38" s="104" t="s">
        <v>266</v>
      </c>
      <c r="F38" s="412">
        <v>43.5</v>
      </c>
      <c r="G38" s="412">
        <v>45.2</v>
      </c>
      <c r="H38" s="627">
        <v>46.402</v>
      </c>
      <c r="I38" s="627">
        <v>50.525</v>
      </c>
      <c r="J38" s="627">
        <v>60.414</v>
      </c>
      <c r="K38" s="627">
        <v>55.473</v>
      </c>
      <c r="L38" s="627">
        <v>64.882</v>
      </c>
      <c r="M38" s="627">
        <v>67.591</v>
      </c>
      <c r="N38" s="627">
        <v>62.544</v>
      </c>
      <c r="O38" s="58">
        <f t="shared" si="2"/>
        <v>-7.466970454646327</v>
      </c>
    </row>
    <row r="39" spans="1:15" s="8" customFormat="1" ht="12.75" customHeight="1">
      <c r="A39" s="25"/>
      <c r="B39" s="597">
        <v>32</v>
      </c>
      <c r="C39" s="291"/>
      <c r="D39" s="156" t="s">
        <v>95</v>
      </c>
      <c r="E39" s="103" t="s">
        <v>277</v>
      </c>
      <c r="F39" s="628">
        <v>44.266</v>
      </c>
      <c r="G39" s="628">
        <v>33.463</v>
      </c>
      <c r="H39" s="628">
        <v>39.477</v>
      </c>
      <c r="I39" s="628">
        <v>34.254</v>
      </c>
      <c r="J39" s="628">
        <v>44.221</v>
      </c>
      <c r="K39" s="628">
        <v>54.55</v>
      </c>
      <c r="L39" s="628">
        <v>54.14</v>
      </c>
      <c r="M39" s="628">
        <v>57.811</v>
      </c>
      <c r="N39" s="628">
        <v>55.381</v>
      </c>
      <c r="O39" s="115">
        <f t="shared" si="2"/>
        <v>-4.203352303194896</v>
      </c>
    </row>
    <row r="40" spans="1:15" s="8" customFormat="1" ht="12.75" customHeight="1">
      <c r="A40" s="55"/>
      <c r="B40" s="597">
        <v>33</v>
      </c>
      <c r="C40" s="290"/>
      <c r="D40" s="154" t="s">
        <v>68</v>
      </c>
      <c r="E40" s="104" t="s">
        <v>282</v>
      </c>
      <c r="F40" s="627">
        <v>37.752</v>
      </c>
      <c r="G40" s="627">
        <v>55.299</v>
      </c>
      <c r="H40" s="627">
        <v>53.3</v>
      </c>
      <c r="I40" s="627">
        <v>54.058</v>
      </c>
      <c r="J40" s="627">
        <v>51.631</v>
      </c>
      <c r="K40" s="627">
        <v>56.231</v>
      </c>
      <c r="L40" s="627">
        <v>58.521</v>
      </c>
      <c r="M40" s="627">
        <v>55.078</v>
      </c>
      <c r="N40" s="627">
        <v>54.62</v>
      </c>
      <c r="O40" s="58">
        <f t="shared" si="2"/>
        <v>-0.8315479864918984</v>
      </c>
    </row>
    <row r="41" spans="1:15" s="8" customFormat="1" ht="12.75" customHeight="1">
      <c r="A41" s="25"/>
      <c r="B41" s="597">
        <v>34</v>
      </c>
      <c r="C41" s="291"/>
      <c r="D41" s="156" t="s">
        <v>54</v>
      </c>
      <c r="E41" s="103" t="s">
        <v>270</v>
      </c>
      <c r="F41" s="116">
        <v>44.6</v>
      </c>
      <c r="G41" s="116">
        <v>38.983</v>
      </c>
      <c r="H41" s="116">
        <v>45.218</v>
      </c>
      <c r="I41" s="116">
        <v>46.554</v>
      </c>
      <c r="J41" s="628">
        <v>31.423</v>
      </c>
      <c r="K41" s="628">
        <v>31.13</v>
      </c>
      <c r="L41" s="628">
        <v>36.925</v>
      </c>
      <c r="M41" s="628">
        <v>41.343</v>
      </c>
      <c r="N41" s="628">
        <v>54.619</v>
      </c>
      <c r="O41" s="115">
        <f t="shared" si="2"/>
        <v>32.11184481048785</v>
      </c>
    </row>
    <row r="42" spans="1:15" s="8" customFormat="1" ht="12.75" customHeight="1">
      <c r="A42" s="55"/>
      <c r="B42" s="597">
        <v>35</v>
      </c>
      <c r="C42" s="290"/>
      <c r="D42" s="629" t="s">
        <v>66</v>
      </c>
      <c r="E42" s="104" t="s">
        <v>282</v>
      </c>
      <c r="F42" s="627">
        <v>36.008</v>
      </c>
      <c r="G42" s="627">
        <v>60.549</v>
      </c>
      <c r="H42" s="627">
        <v>59.923</v>
      </c>
      <c r="I42" s="627">
        <v>53.379</v>
      </c>
      <c r="J42" s="627">
        <v>51.961</v>
      </c>
      <c r="K42" s="627">
        <v>51.015</v>
      </c>
      <c r="L42" s="627">
        <v>49.517</v>
      </c>
      <c r="M42" s="627">
        <v>51.35</v>
      </c>
      <c r="N42" s="627">
        <v>53.973</v>
      </c>
      <c r="O42" s="58">
        <f t="shared" si="2"/>
        <v>5.108081791626096</v>
      </c>
    </row>
    <row r="43" spans="1:15" s="8" customFormat="1" ht="12.75" customHeight="1">
      <c r="A43" s="25"/>
      <c r="B43" s="597">
        <v>36</v>
      </c>
      <c r="C43" s="291"/>
      <c r="D43" s="156" t="s">
        <v>74</v>
      </c>
      <c r="E43" s="103" t="s">
        <v>289</v>
      </c>
      <c r="F43" s="545"/>
      <c r="G43" s="545"/>
      <c r="H43" s="545"/>
      <c r="I43" s="545"/>
      <c r="J43" s="541">
        <v>66.508</v>
      </c>
      <c r="K43" s="541"/>
      <c r="L43" s="542"/>
      <c r="M43" s="632">
        <v>60.167</v>
      </c>
      <c r="N43" s="628">
        <v>50.958</v>
      </c>
      <c r="O43" s="115"/>
    </row>
    <row r="44" spans="1:15" s="8" customFormat="1" ht="12.75" customHeight="1">
      <c r="A44" s="55"/>
      <c r="B44" s="597">
        <v>37</v>
      </c>
      <c r="C44" s="290"/>
      <c r="D44" s="154" t="s">
        <v>60</v>
      </c>
      <c r="E44" s="104" t="s">
        <v>278</v>
      </c>
      <c r="F44" s="627">
        <v>18.234</v>
      </c>
      <c r="G44" s="627">
        <v>16.236</v>
      </c>
      <c r="H44" s="627">
        <v>21.217</v>
      </c>
      <c r="I44" s="627">
        <v>51.567</v>
      </c>
      <c r="J44" s="627">
        <v>55.982</v>
      </c>
      <c r="K44" s="627">
        <v>54.294</v>
      </c>
      <c r="L44" s="627">
        <v>50.939</v>
      </c>
      <c r="M44" s="627">
        <v>45.965</v>
      </c>
      <c r="N44" s="627">
        <v>49.126</v>
      </c>
      <c r="O44" s="58">
        <f t="shared" si="2"/>
        <v>6.876971608832805</v>
      </c>
    </row>
    <row r="45" spans="1:15" s="8" customFormat="1" ht="12.75" customHeight="1">
      <c r="A45" s="25"/>
      <c r="B45" s="597">
        <v>38</v>
      </c>
      <c r="C45" s="291"/>
      <c r="D45" s="156" t="s">
        <v>502</v>
      </c>
      <c r="E45" s="103" t="s">
        <v>278</v>
      </c>
      <c r="F45" s="628">
        <v>30.867</v>
      </c>
      <c r="G45" s="628">
        <v>32.072</v>
      </c>
      <c r="H45" s="628">
        <v>29.449</v>
      </c>
      <c r="I45" s="628">
        <v>40.807</v>
      </c>
      <c r="J45" s="628">
        <v>47.186</v>
      </c>
      <c r="K45" s="628">
        <v>51.328</v>
      </c>
      <c r="L45" s="628">
        <v>50.399</v>
      </c>
      <c r="M45" s="628">
        <v>49.886</v>
      </c>
      <c r="N45" s="628">
        <v>48.085</v>
      </c>
      <c r="O45" s="115">
        <f t="shared" si="2"/>
        <v>-3.6102313274265385</v>
      </c>
    </row>
    <row r="46" spans="1:15" s="8" customFormat="1" ht="12.75" customHeight="1">
      <c r="A46" s="55"/>
      <c r="B46" s="597">
        <v>39</v>
      </c>
      <c r="C46" s="290"/>
      <c r="D46" s="154" t="s">
        <v>53</v>
      </c>
      <c r="E46" s="104" t="s">
        <v>264</v>
      </c>
      <c r="F46" s="627">
        <v>0</v>
      </c>
      <c r="G46" s="627">
        <v>0</v>
      </c>
      <c r="H46" s="627">
        <v>39.431</v>
      </c>
      <c r="I46" s="627">
        <v>46.244</v>
      </c>
      <c r="J46" s="627">
        <v>51.598</v>
      </c>
      <c r="K46" s="627">
        <v>51.612</v>
      </c>
      <c r="L46" s="627">
        <v>54.875</v>
      </c>
      <c r="M46" s="627">
        <v>54.94</v>
      </c>
      <c r="N46" s="627">
        <v>47.839</v>
      </c>
      <c r="O46" s="58">
        <f t="shared" si="2"/>
        <v>-12.925009100837281</v>
      </c>
    </row>
    <row r="47" spans="1:16" ht="12.75" customHeight="1">
      <c r="A47" s="25"/>
      <c r="B47" s="597">
        <v>40</v>
      </c>
      <c r="C47" s="291"/>
      <c r="D47" s="156" t="s">
        <v>99</v>
      </c>
      <c r="E47" s="103" t="s">
        <v>265</v>
      </c>
      <c r="F47" s="537">
        <v>4.69</v>
      </c>
      <c r="G47" s="537">
        <v>4.543</v>
      </c>
      <c r="H47" s="537">
        <v>4.292</v>
      </c>
      <c r="I47" s="537">
        <v>5.076</v>
      </c>
      <c r="J47" s="628">
        <v>4.998</v>
      </c>
      <c r="K47" s="628">
        <v>9.739</v>
      </c>
      <c r="L47" s="628">
        <v>10.053</v>
      </c>
      <c r="M47" s="628">
        <v>22.634</v>
      </c>
      <c r="N47" s="628">
        <v>41.744</v>
      </c>
      <c r="O47" s="115">
        <f t="shared" si="2"/>
        <v>84.43050278342317</v>
      </c>
      <c r="P47" s="8"/>
    </row>
    <row r="48" spans="1:15" s="8" customFormat="1" ht="12.75" customHeight="1">
      <c r="A48" s="55"/>
      <c r="B48" s="597">
        <v>41</v>
      </c>
      <c r="C48" s="290"/>
      <c r="D48" s="154" t="s">
        <v>85</v>
      </c>
      <c r="E48" s="104" t="s">
        <v>263</v>
      </c>
      <c r="F48" s="412">
        <v>33.3</v>
      </c>
      <c r="G48" s="538">
        <v>30.943</v>
      </c>
      <c r="H48" s="412">
        <v>29.478</v>
      </c>
      <c r="I48" s="627">
        <v>30.695</v>
      </c>
      <c r="J48" s="627">
        <v>36.108</v>
      </c>
      <c r="K48" s="627">
        <v>37.851</v>
      </c>
      <c r="L48" s="627">
        <v>43.018</v>
      </c>
      <c r="M48" s="627">
        <v>40.458</v>
      </c>
      <c r="N48" s="627">
        <v>41.61</v>
      </c>
      <c r="O48" s="58">
        <f t="shared" si="2"/>
        <v>2.8473973009046416</v>
      </c>
    </row>
    <row r="49" spans="1:15" s="8" customFormat="1" ht="12.75" customHeight="1">
      <c r="A49" s="25"/>
      <c r="B49" s="597">
        <v>42</v>
      </c>
      <c r="C49" s="291"/>
      <c r="D49" s="156" t="s">
        <v>70</v>
      </c>
      <c r="E49" s="103" t="s">
        <v>278</v>
      </c>
      <c r="F49" s="628">
        <v>36.014</v>
      </c>
      <c r="G49" s="628">
        <v>22.841</v>
      </c>
      <c r="H49" s="628">
        <v>20.301</v>
      </c>
      <c r="I49" s="628">
        <v>22.85</v>
      </c>
      <c r="J49" s="628">
        <v>26.163</v>
      </c>
      <c r="K49" s="628">
        <v>23.108</v>
      </c>
      <c r="L49" s="628">
        <v>17.993</v>
      </c>
      <c r="M49" s="628">
        <v>38.095</v>
      </c>
      <c r="N49" s="628">
        <v>40.518</v>
      </c>
      <c r="O49" s="115">
        <f t="shared" si="2"/>
        <v>6.360414752592214</v>
      </c>
    </row>
    <row r="50" spans="1:15" s="8" customFormat="1" ht="12.75" customHeight="1">
      <c r="A50" s="55"/>
      <c r="B50" s="597">
        <v>43</v>
      </c>
      <c r="C50" s="290"/>
      <c r="D50" s="154" t="s">
        <v>98</v>
      </c>
      <c r="E50" s="104" t="s">
        <v>282</v>
      </c>
      <c r="F50" s="111">
        <v>1.017</v>
      </c>
      <c r="G50" s="111">
        <v>1.78</v>
      </c>
      <c r="H50" s="111">
        <v>6.163</v>
      </c>
      <c r="I50" s="111">
        <v>8.73</v>
      </c>
      <c r="J50" s="111">
        <v>19.128</v>
      </c>
      <c r="K50" s="627">
        <v>37.623</v>
      </c>
      <c r="L50" s="627">
        <v>37.612</v>
      </c>
      <c r="M50" s="627">
        <v>37.184</v>
      </c>
      <c r="N50" s="627">
        <v>39.619</v>
      </c>
      <c r="O50" s="58">
        <f t="shared" si="2"/>
        <v>6.5485154905335685</v>
      </c>
    </row>
    <row r="51" spans="1:15" s="8" customFormat="1" ht="12.75" customHeight="1">
      <c r="A51" s="25"/>
      <c r="B51" s="597">
        <v>44</v>
      </c>
      <c r="C51" s="291"/>
      <c r="D51" s="156" t="s">
        <v>96</v>
      </c>
      <c r="E51" s="103" t="s">
        <v>88</v>
      </c>
      <c r="F51" s="537">
        <v>124.427</v>
      </c>
      <c r="G51" s="537">
        <v>114.269</v>
      </c>
      <c r="H51" s="537">
        <v>80.151</v>
      </c>
      <c r="I51" s="537">
        <v>81.277</v>
      </c>
      <c r="J51" s="537">
        <v>88.311</v>
      </c>
      <c r="K51" s="537">
        <v>83.58</v>
      </c>
      <c r="L51" s="632">
        <v>95.77</v>
      </c>
      <c r="M51" s="634">
        <v>44.036</v>
      </c>
      <c r="N51" s="517">
        <v>38.786</v>
      </c>
      <c r="O51" s="115">
        <f t="shared" si="2"/>
        <v>-11.922063766009627</v>
      </c>
    </row>
    <row r="52" spans="1:15" s="8" customFormat="1" ht="12.75" customHeight="1">
      <c r="A52" s="55"/>
      <c r="B52" s="597">
        <v>45</v>
      </c>
      <c r="C52" s="290"/>
      <c r="D52" s="154" t="s">
        <v>514</v>
      </c>
      <c r="E52" s="104" t="s">
        <v>280</v>
      </c>
      <c r="F52" s="627">
        <v>48.682</v>
      </c>
      <c r="G52" s="627">
        <v>43.27</v>
      </c>
      <c r="H52" s="627">
        <v>41.169</v>
      </c>
      <c r="I52" s="627">
        <v>36.353</v>
      </c>
      <c r="J52" s="627">
        <v>37.89</v>
      </c>
      <c r="K52" s="627">
        <v>33.115</v>
      </c>
      <c r="L52" s="477">
        <v>37.901</v>
      </c>
      <c r="M52" s="627">
        <v>39.86</v>
      </c>
      <c r="N52" s="627">
        <v>36.386</v>
      </c>
      <c r="O52" s="58">
        <f t="shared" si="2"/>
        <v>-8.715504264927231</v>
      </c>
    </row>
    <row r="53" spans="1:15" s="8" customFormat="1" ht="12.75" customHeight="1">
      <c r="A53" s="25"/>
      <c r="B53" s="597">
        <v>46</v>
      </c>
      <c r="C53" s="291"/>
      <c r="D53" s="156" t="s">
        <v>64</v>
      </c>
      <c r="E53" s="103" t="s">
        <v>281</v>
      </c>
      <c r="F53" s="628">
        <v>46.044</v>
      </c>
      <c r="G53" s="628">
        <v>41.806</v>
      </c>
      <c r="H53" s="628">
        <v>38.334</v>
      </c>
      <c r="I53" s="628">
        <v>37.396</v>
      </c>
      <c r="J53" s="628">
        <v>41.195</v>
      </c>
      <c r="K53" s="628">
        <v>42.052</v>
      </c>
      <c r="L53" s="628">
        <v>38.869</v>
      </c>
      <c r="M53" s="628">
        <v>35.793</v>
      </c>
      <c r="N53" s="628">
        <v>35.306</v>
      </c>
      <c r="O53" s="115">
        <f t="shared" si="2"/>
        <v>-1.3606012348783336</v>
      </c>
    </row>
    <row r="54" spans="1:15" s="8" customFormat="1" ht="12.75" customHeight="1">
      <c r="A54" s="55"/>
      <c r="B54" s="597">
        <v>47</v>
      </c>
      <c r="C54" s="290"/>
      <c r="D54" s="154" t="s">
        <v>97</v>
      </c>
      <c r="E54" s="104" t="s">
        <v>289</v>
      </c>
      <c r="F54" s="544"/>
      <c r="G54" s="544"/>
      <c r="H54" s="544"/>
      <c r="I54" s="544"/>
      <c r="J54" s="544">
        <v>29.541</v>
      </c>
      <c r="K54" s="538"/>
      <c r="L54" s="539"/>
      <c r="M54" s="633">
        <v>43.3</v>
      </c>
      <c r="N54" s="627">
        <v>33.358</v>
      </c>
      <c r="O54" s="58"/>
    </row>
    <row r="55" spans="1:15" s="8" customFormat="1" ht="12.75" customHeight="1">
      <c r="A55" s="25"/>
      <c r="B55" s="597">
        <v>48</v>
      </c>
      <c r="C55" s="291"/>
      <c r="D55" s="156" t="s">
        <v>57</v>
      </c>
      <c r="E55" s="103" t="s">
        <v>282</v>
      </c>
      <c r="F55" s="628">
        <v>27.436</v>
      </c>
      <c r="G55" s="628">
        <v>38.089</v>
      </c>
      <c r="H55" s="628">
        <v>35.293</v>
      </c>
      <c r="I55" s="628">
        <v>35.428</v>
      </c>
      <c r="J55" s="628">
        <v>34.794</v>
      </c>
      <c r="K55" s="628">
        <v>38.651</v>
      </c>
      <c r="L55" s="628">
        <v>40.548</v>
      </c>
      <c r="M55" s="628">
        <v>36.829</v>
      </c>
      <c r="N55" s="628">
        <v>32.778</v>
      </c>
      <c r="O55" s="115">
        <f t="shared" si="2"/>
        <v>-10.999484102202073</v>
      </c>
    </row>
    <row r="56" spans="1:15" s="8" customFormat="1" ht="12.75" customHeight="1">
      <c r="A56" s="55"/>
      <c r="B56" s="597">
        <v>49</v>
      </c>
      <c r="C56" s="290"/>
      <c r="D56" s="154" t="s">
        <v>86</v>
      </c>
      <c r="E56" s="104" t="s">
        <v>287</v>
      </c>
      <c r="F56" s="627">
        <v>40.897</v>
      </c>
      <c r="G56" s="627">
        <v>36.482</v>
      </c>
      <c r="H56" s="627">
        <v>34.666</v>
      </c>
      <c r="I56" s="627">
        <v>26.41</v>
      </c>
      <c r="J56" s="627">
        <v>24.907</v>
      </c>
      <c r="K56" s="627">
        <v>25.624</v>
      </c>
      <c r="L56" s="627">
        <v>34.423</v>
      </c>
      <c r="M56" s="627">
        <v>32.569</v>
      </c>
      <c r="N56" s="627">
        <v>32.2</v>
      </c>
      <c r="O56" s="58">
        <f t="shared" si="2"/>
        <v>-1.132979213362395</v>
      </c>
    </row>
    <row r="57" spans="1:15" s="8" customFormat="1" ht="12.75" customHeight="1">
      <c r="A57" s="25"/>
      <c r="B57" s="597">
        <v>50</v>
      </c>
      <c r="C57" s="414"/>
      <c r="D57" s="149" t="s">
        <v>100</v>
      </c>
      <c r="E57" s="292" t="s">
        <v>282</v>
      </c>
      <c r="F57" s="528">
        <v>25.775</v>
      </c>
      <c r="G57" s="528">
        <v>28.32</v>
      </c>
      <c r="H57" s="528">
        <v>28.589</v>
      </c>
      <c r="I57" s="528">
        <v>27.547</v>
      </c>
      <c r="J57" s="528">
        <v>31.489</v>
      </c>
      <c r="K57" s="528">
        <v>31.561</v>
      </c>
      <c r="L57" s="528">
        <v>32.151</v>
      </c>
      <c r="M57" s="528">
        <v>32.943</v>
      </c>
      <c r="N57" s="528">
        <v>31.63</v>
      </c>
      <c r="O57" s="415">
        <f t="shared" si="2"/>
        <v>-3.9856722217162965</v>
      </c>
    </row>
    <row r="58" spans="1:4" ht="15" customHeight="1">
      <c r="A58" s="25"/>
      <c r="D58" s="5" t="s">
        <v>626</v>
      </c>
    </row>
    <row r="59" spans="1:15" ht="45.75" customHeight="1">
      <c r="A59" s="55"/>
      <c r="D59" s="765" t="s">
        <v>627</v>
      </c>
      <c r="E59" s="766"/>
      <c r="F59" s="766"/>
      <c r="G59" s="766"/>
      <c r="H59" s="766"/>
      <c r="I59" s="766"/>
      <c r="J59" s="766"/>
      <c r="K59" s="766"/>
      <c r="L59" s="766"/>
      <c r="M59" s="766"/>
      <c r="N59" s="766"/>
      <c r="O59" s="766"/>
    </row>
    <row r="60" ht="12.75">
      <c r="A60" s="55"/>
    </row>
    <row r="61" ht="12.75">
      <c r="A61" s="25"/>
    </row>
  </sheetData>
  <mergeCells count="5">
    <mergeCell ref="C4:O4"/>
    <mergeCell ref="D59:O59"/>
    <mergeCell ref="B5:B7"/>
    <mergeCell ref="C2:O2"/>
    <mergeCell ref="C3:O3"/>
  </mergeCells>
  <printOptions horizontalCentered="1"/>
  <pageMargins left="0.6692913385826772" right="0.6692913385826772" top="0.5118110236220472" bottom="0.2755905511811024" header="0" footer="0"/>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codeName="Sheet49"/>
  <dimension ref="A1:M92"/>
  <sheetViews>
    <sheetView workbookViewId="0" topLeftCell="A37">
      <selection activeCell="D61" sqref="D61"/>
    </sheetView>
  </sheetViews>
  <sheetFormatPr defaultColWidth="9.140625" defaultRowHeight="12.75"/>
  <cols>
    <col min="1" max="1" width="3.7109375" style="0" customWidth="1"/>
    <col min="2" max="2" width="3.7109375" style="7" customWidth="1"/>
    <col min="3" max="3" width="1.1484375" style="0" customWidth="1"/>
    <col min="4" max="4" width="22.140625" style="0" customWidth="1"/>
    <col min="5" max="5" width="3.28125" style="7" customWidth="1"/>
    <col min="6" max="6" width="6.7109375" style="0" hidden="1" customWidth="1"/>
    <col min="7" max="11" width="6.7109375" style="0" customWidth="1"/>
    <col min="12" max="12" width="6.140625" style="0" customWidth="1"/>
    <col min="14" max="14" width="1.8515625" style="0" customWidth="1"/>
  </cols>
  <sheetData>
    <row r="1" spans="3:12" ht="14.25" customHeight="1">
      <c r="C1" s="24"/>
      <c r="D1" s="24"/>
      <c r="E1" s="33"/>
      <c r="F1" s="24"/>
      <c r="G1" s="24"/>
      <c r="H1" s="24"/>
      <c r="I1" s="24"/>
      <c r="J1" s="24"/>
      <c r="K1" s="24"/>
      <c r="L1" s="21" t="s">
        <v>480</v>
      </c>
    </row>
    <row r="2" spans="3:13" ht="19.5" customHeight="1">
      <c r="C2" s="750" t="s">
        <v>500</v>
      </c>
      <c r="D2" s="750"/>
      <c r="E2" s="750"/>
      <c r="F2" s="750"/>
      <c r="G2" s="750"/>
      <c r="H2" s="750"/>
      <c r="I2" s="750"/>
      <c r="J2" s="750"/>
      <c r="K2" s="750"/>
      <c r="L2" s="750"/>
      <c r="M2" s="18"/>
    </row>
    <row r="3" spans="3:12" s="15" customFormat="1" ht="19.5" customHeight="1">
      <c r="C3" s="751" t="s">
        <v>510</v>
      </c>
      <c r="D3" s="751"/>
      <c r="E3" s="751"/>
      <c r="F3" s="751"/>
      <c r="G3" s="751"/>
      <c r="H3" s="751"/>
      <c r="I3" s="751"/>
      <c r="J3" s="751"/>
      <c r="K3" s="751"/>
      <c r="L3" s="751"/>
    </row>
    <row r="4" spans="3:12" s="15" customFormat="1" ht="14.25" customHeight="1">
      <c r="C4" s="34"/>
      <c r="D4" s="752" t="s">
        <v>628</v>
      </c>
      <c r="E4" s="752"/>
      <c r="F4" s="752"/>
      <c r="G4" s="752"/>
      <c r="H4" s="752"/>
      <c r="I4" s="752"/>
      <c r="J4" s="752"/>
      <c r="K4" s="580">
        <v>1000</v>
      </c>
      <c r="L4" s="580"/>
    </row>
    <row r="5" spans="2:13" s="15" customFormat="1" ht="9.75" customHeight="1">
      <c r="B5" s="767" t="s">
        <v>401</v>
      </c>
      <c r="C5" s="147"/>
      <c r="D5" s="91"/>
      <c r="E5" s="92"/>
      <c r="F5" s="91"/>
      <c r="G5" s="91"/>
      <c r="H5" s="91"/>
      <c r="I5" s="91"/>
      <c r="J5" s="91"/>
      <c r="K5" s="93"/>
      <c r="L5" s="94" t="s">
        <v>507</v>
      </c>
      <c r="M5" s="35"/>
    </row>
    <row r="6" spans="2:13" s="15" customFormat="1" ht="10.5" customHeight="1">
      <c r="B6" s="767"/>
      <c r="C6" s="288"/>
      <c r="D6" s="95" t="s">
        <v>517</v>
      </c>
      <c r="E6" s="96"/>
      <c r="F6" s="97">
        <v>2003</v>
      </c>
      <c r="G6" s="97">
        <v>2004</v>
      </c>
      <c r="H6" s="97">
        <v>2005</v>
      </c>
      <c r="I6" s="97">
        <v>2006</v>
      </c>
      <c r="J6" s="97">
        <v>2007</v>
      </c>
      <c r="K6" s="96">
        <v>2008</v>
      </c>
      <c r="L6" s="98" t="s">
        <v>585</v>
      </c>
      <c r="M6" s="35"/>
    </row>
    <row r="7" spans="2:13" s="15" customFormat="1" ht="9" customHeight="1">
      <c r="B7" s="767"/>
      <c r="C7" s="289"/>
      <c r="D7" s="99"/>
      <c r="E7" s="100"/>
      <c r="F7" s="101"/>
      <c r="G7" s="101"/>
      <c r="H7" s="101"/>
      <c r="I7" s="101"/>
      <c r="J7" s="101"/>
      <c r="K7" s="100"/>
      <c r="L7" s="300" t="s">
        <v>293</v>
      </c>
      <c r="M7" s="35"/>
    </row>
    <row r="8" spans="1:13" s="16" customFormat="1" ht="12.75" customHeight="1">
      <c r="A8" s="55"/>
      <c r="B8" s="609">
        <v>1</v>
      </c>
      <c r="C8" s="635"/>
      <c r="D8" s="151" t="s">
        <v>694</v>
      </c>
      <c r="E8" s="102" t="s">
        <v>282</v>
      </c>
      <c r="F8" s="636">
        <v>545.391</v>
      </c>
      <c r="G8" s="636">
        <v>549.768</v>
      </c>
      <c r="H8" s="636">
        <v>543.372</v>
      </c>
      <c r="I8" s="636">
        <v>559.705</v>
      </c>
      <c r="J8" s="636">
        <v>568.57</v>
      </c>
      <c r="K8" s="636">
        <v>574.791</v>
      </c>
      <c r="L8" s="419">
        <f aca="true" t="shared" si="0" ref="L8:L71">(K8/J8-1)*100</f>
        <v>1.094148477759993</v>
      </c>
      <c r="M8" s="36"/>
    </row>
    <row r="9" spans="1:13" s="16" customFormat="1" ht="12.75" customHeight="1">
      <c r="A9" s="25"/>
      <c r="B9" s="609">
        <v>2</v>
      </c>
      <c r="C9" s="326"/>
      <c r="D9" s="156" t="s">
        <v>35</v>
      </c>
      <c r="E9" s="103" t="s">
        <v>280</v>
      </c>
      <c r="F9" s="421">
        <v>444.464</v>
      </c>
      <c r="G9" s="421">
        <v>462.285</v>
      </c>
      <c r="H9" s="421">
        <v>475.62</v>
      </c>
      <c r="I9" s="421">
        <v>480.51</v>
      </c>
      <c r="J9" s="421">
        <v>481.827</v>
      </c>
      <c r="K9" s="421">
        <v>477.393</v>
      </c>
      <c r="L9" s="71">
        <f t="shared" si="0"/>
        <v>-0.9202473086813323</v>
      </c>
      <c r="M9" s="36"/>
    </row>
    <row r="10" spans="1:13" s="16" customFormat="1" ht="12.75" customHeight="1">
      <c r="A10" s="25"/>
      <c r="B10" s="609">
        <v>3</v>
      </c>
      <c r="C10" s="325"/>
      <c r="D10" s="154" t="s">
        <v>36</v>
      </c>
      <c r="E10" s="104" t="s">
        <v>278</v>
      </c>
      <c r="F10" s="637">
        <v>457.073</v>
      </c>
      <c r="G10" s="637">
        <v>469.783</v>
      </c>
      <c r="H10" s="637">
        <v>472.04</v>
      </c>
      <c r="I10" s="637">
        <v>470.89</v>
      </c>
      <c r="J10" s="637">
        <v>475.786</v>
      </c>
      <c r="K10" s="637">
        <v>473.207</v>
      </c>
      <c r="L10" s="59">
        <f t="shared" si="0"/>
        <v>-0.5420504176247287</v>
      </c>
      <c r="M10" s="36"/>
    </row>
    <row r="11" spans="1:13" s="26" customFormat="1" ht="12.75" customHeight="1">
      <c r="A11" s="25"/>
      <c r="B11" s="609">
        <v>4</v>
      </c>
      <c r="C11" s="326"/>
      <c r="D11" s="156" t="s">
        <v>37</v>
      </c>
      <c r="E11" s="103" t="s">
        <v>281</v>
      </c>
      <c r="F11" s="421">
        <v>363.182</v>
      </c>
      <c r="G11" s="421">
        <v>391.14</v>
      </c>
      <c r="H11" s="421">
        <v>406.318</v>
      </c>
      <c r="I11" s="421">
        <v>422.172</v>
      </c>
      <c r="J11" s="421">
        <v>470.307</v>
      </c>
      <c r="K11" s="421">
        <v>459.59</v>
      </c>
      <c r="L11" s="71">
        <f t="shared" si="0"/>
        <v>-2.2787243226233156</v>
      </c>
      <c r="M11" s="37"/>
    </row>
    <row r="12" spans="1:13" s="16" customFormat="1" ht="12.75" customHeight="1">
      <c r="A12" s="25"/>
      <c r="B12" s="609">
        <v>5</v>
      </c>
      <c r="C12" s="325"/>
      <c r="D12" s="154" t="s">
        <v>38</v>
      </c>
      <c r="E12" s="104" t="s">
        <v>277</v>
      </c>
      <c r="F12" s="637">
        <v>394.869</v>
      </c>
      <c r="G12" s="637">
        <v>404.906</v>
      </c>
      <c r="H12" s="637">
        <v>408.199</v>
      </c>
      <c r="I12" s="637">
        <v>429.502</v>
      </c>
      <c r="J12" s="637">
        <v>440.789</v>
      </c>
      <c r="K12" s="637">
        <v>435.852</v>
      </c>
      <c r="L12" s="59">
        <f t="shared" si="0"/>
        <v>-1.1200370245174063</v>
      </c>
      <c r="M12" s="36"/>
    </row>
    <row r="13" spans="1:13" ht="12.75" customHeight="1">
      <c r="A13" s="25"/>
      <c r="B13" s="609">
        <v>6</v>
      </c>
      <c r="C13" s="326"/>
      <c r="D13" s="156" t="s">
        <v>39</v>
      </c>
      <c r="E13" s="103" t="s">
        <v>280</v>
      </c>
      <c r="F13" s="421">
        <v>338.924</v>
      </c>
      <c r="G13" s="421">
        <v>365.976</v>
      </c>
      <c r="H13" s="421">
        <v>382.323</v>
      </c>
      <c r="I13" s="421">
        <v>387.807</v>
      </c>
      <c r="J13" s="421">
        <v>406.232</v>
      </c>
      <c r="K13" s="421">
        <v>409.001</v>
      </c>
      <c r="L13" s="71">
        <f t="shared" si="0"/>
        <v>0.6816302014612141</v>
      </c>
      <c r="M13" s="8"/>
    </row>
    <row r="14" spans="1:13" s="26" customFormat="1" ht="12.75" customHeight="1">
      <c r="A14" s="25"/>
      <c r="B14" s="609">
        <v>7</v>
      </c>
      <c r="C14" s="325"/>
      <c r="D14" s="154" t="s">
        <v>40</v>
      </c>
      <c r="E14" s="104" t="s">
        <v>284</v>
      </c>
      <c r="F14" s="637">
        <v>286.649</v>
      </c>
      <c r="G14" s="637">
        <v>300.262</v>
      </c>
      <c r="H14" s="637">
        <v>299.552</v>
      </c>
      <c r="I14" s="637">
        <v>308.578</v>
      </c>
      <c r="J14" s="637">
        <v>332.413</v>
      </c>
      <c r="K14" s="637">
        <v>340.79</v>
      </c>
      <c r="L14" s="59">
        <f t="shared" si="0"/>
        <v>2.520057879806137</v>
      </c>
      <c r="M14" s="37"/>
    </row>
    <row r="15" spans="1:13" s="17" customFormat="1" ht="12.75" customHeight="1">
      <c r="A15" s="25"/>
      <c r="B15" s="609">
        <v>8</v>
      </c>
      <c r="C15" s="326"/>
      <c r="D15" s="156" t="s">
        <v>511</v>
      </c>
      <c r="E15" s="103" t="s">
        <v>281</v>
      </c>
      <c r="F15" s="421">
        <v>257.129</v>
      </c>
      <c r="G15" s="421">
        <v>277.314</v>
      </c>
      <c r="H15" s="421">
        <v>294.345</v>
      </c>
      <c r="I15" s="421">
        <v>312.363</v>
      </c>
      <c r="J15" s="421">
        <v>338.541</v>
      </c>
      <c r="K15" s="421">
        <v>312.344</v>
      </c>
      <c r="L15" s="71">
        <f t="shared" si="0"/>
        <v>-7.738206007544135</v>
      </c>
      <c r="M15" s="32"/>
    </row>
    <row r="16" spans="1:13" s="16" customFormat="1" ht="12.75" customHeight="1">
      <c r="A16" s="25"/>
      <c r="B16" s="609">
        <v>9</v>
      </c>
      <c r="C16" s="325"/>
      <c r="D16" s="154" t="s">
        <v>43</v>
      </c>
      <c r="E16" s="104" t="s">
        <v>286</v>
      </c>
      <c r="F16" s="637">
        <v>193.567</v>
      </c>
      <c r="G16" s="637">
        <v>220.979</v>
      </c>
      <c r="H16" s="637">
        <v>226.972</v>
      </c>
      <c r="I16" s="637">
        <v>233.474</v>
      </c>
      <c r="J16" s="637">
        <v>249.363</v>
      </c>
      <c r="K16" s="637">
        <v>262.639</v>
      </c>
      <c r="L16" s="59">
        <f t="shared" si="0"/>
        <v>5.323965464002289</v>
      </c>
      <c r="M16" s="36"/>
    </row>
    <row r="17" spans="1:13" s="16" customFormat="1" ht="12.75" customHeight="1">
      <c r="A17" s="25"/>
      <c r="B17" s="609">
        <v>10</v>
      </c>
      <c r="C17" s="326"/>
      <c r="D17" s="156" t="s">
        <v>44</v>
      </c>
      <c r="E17" s="103" t="s">
        <v>275</v>
      </c>
      <c r="F17" s="421">
        <v>253.796</v>
      </c>
      <c r="G17" s="421">
        <v>266.768</v>
      </c>
      <c r="H17" s="421">
        <v>262.053</v>
      </c>
      <c r="I17" s="421">
        <v>251.384</v>
      </c>
      <c r="J17" s="421">
        <v>244.987</v>
      </c>
      <c r="K17" s="421">
        <v>256.378</v>
      </c>
      <c r="L17" s="71">
        <f t="shared" si="0"/>
        <v>4.649634470400477</v>
      </c>
      <c r="M17" s="36"/>
    </row>
    <row r="18" spans="1:13" s="16" customFormat="1" ht="12.75" customHeight="1">
      <c r="A18" s="25"/>
      <c r="B18" s="609">
        <v>11</v>
      </c>
      <c r="C18" s="325"/>
      <c r="D18" s="154" t="s">
        <v>41</v>
      </c>
      <c r="E18" s="104" t="s">
        <v>278</v>
      </c>
      <c r="F18" s="637">
        <v>234.45</v>
      </c>
      <c r="G18" s="637">
        <v>241.193</v>
      </c>
      <c r="H18" s="637">
        <v>251.969</v>
      </c>
      <c r="I18" s="637">
        <v>254.411</v>
      </c>
      <c r="J18" s="637">
        <v>256.57</v>
      </c>
      <c r="K18" s="637">
        <v>256.352</v>
      </c>
      <c r="L18" s="59">
        <f t="shared" si="0"/>
        <v>-0.08496706551819333</v>
      </c>
      <c r="M18" s="36"/>
    </row>
    <row r="19" spans="1:13" s="26" customFormat="1" ht="12.75" customHeight="1">
      <c r="A19" s="25"/>
      <c r="B19" s="609">
        <v>12</v>
      </c>
      <c r="C19" s="326"/>
      <c r="D19" s="156" t="s">
        <v>46</v>
      </c>
      <c r="E19" s="103" t="s">
        <v>282</v>
      </c>
      <c r="F19" s="421">
        <v>211.644</v>
      </c>
      <c r="G19" s="421">
        <v>227.984</v>
      </c>
      <c r="H19" s="421">
        <v>230.797</v>
      </c>
      <c r="I19" s="421">
        <v>234.886</v>
      </c>
      <c r="J19" s="421">
        <v>238.381</v>
      </c>
      <c r="K19" s="421">
        <v>233.966</v>
      </c>
      <c r="L19" s="71">
        <f t="shared" si="0"/>
        <v>-1.8520771370201472</v>
      </c>
      <c r="M19" s="37"/>
    </row>
    <row r="20" spans="1:13" s="26" customFormat="1" ht="12.75" customHeight="1">
      <c r="A20" s="25"/>
      <c r="B20" s="609">
        <v>13</v>
      </c>
      <c r="C20" s="325"/>
      <c r="D20" s="154" t="s">
        <v>45</v>
      </c>
      <c r="E20" s="104" t="s">
        <v>279</v>
      </c>
      <c r="F20" s="637">
        <v>231.212</v>
      </c>
      <c r="G20" s="637">
        <v>229.841</v>
      </c>
      <c r="H20" s="637">
        <v>228.74</v>
      </c>
      <c r="I20" s="637">
        <v>231.718</v>
      </c>
      <c r="J20" s="637">
        <v>238.625</v>
      </c>
      <c r="K20" s="637">
        <v>233.684</v>
      </c>
      <c r="L20" s="59">
        <f t="shared" si="0"/>
        <v>-2.070612886327916</v>
      </c>
      <c r="M20" s="37"/>
    </row>
    <row r="21" spans="1:13" s="16" customFormat="1" ht="12.75" customHeight="1">
      <c r="A21" s="25"/>
      <c r="B21" s="609">
        <v>14</v>
      </c>
      <c r="C21" s="326"/>
      <c r="D21" s="156" t="s">
        <v>47</v>
      </c>
      <c r="E21" s="103" t="s">
        <v>280</v>
      </c>
      <c r="F21" s="421">
        <v>173.319</v>
      </c>
      <c r="G21" s="421">
        <v>187.743</v>
      </c>
      <c r="H21" s="421">
        <v>189.027</v>
      </c>
      <c r="I21" s="421">
        <v>208.065</v>
      </c>
      <c r="J21" s="421">
        <v>222.285</v>
      </c>
      <c r="K21" s="421">
        <v>224.357</v>
      </c>
      <c r="L21" s="71">
        <f t="shared" si="0"/>
        <v>0.9321366713903378</v>
      </c>
      <c r="M21" s="36"/>
    </row>
    <row r="22" spans="1:13" s="16" customFormat="1" ht="12.75" customHeight="1">
      <c r="A22" s="25"/>
      <c r="B22" s="609">
        <v>15</v>
      </c>
      <c r="C22" s="325"/>
      <c r="D22" s="154" t="s">
        <v>49</v>
      </c>
      <c r="E22" s="104" t="s">
        <v>289</v>
      </c>
      <c r="F22" s="637">
        <v>220.799</v>
      </c>
      <c r="G22" s="637">
        <v>234.318</v>
      </c>
      <c r="H22" s="637">
        <v>222.191</v>
      </c>
      <c r="I22" s="637">
        <v>214.485</v>
      </c>
      <c r="J22" s="637">
        <v>202.049</v>
      </c>
      <c r="K22" s="637">
        <v>213.689</v>
      </c>
      <c r="L22" s="59">
        <f t="shared" si="0"/>
        <v>5.7609787724759665</v>
      </c>
      <c r="M22" s="36"/>
    </row>
    <row r="23" spans="1:13" s="16" customFormat="1" ht="12.75" customHeight="1">
      <c r="A23" s="25"/>
      <c r="B23" s="609">
        <v>16</v>
      </c>
      <c r="C23" s="326"/>
      <c r="D23" s="156" t="s">
        <v>42</v>
      </c>
      <c r="E23" s="103" t="s">
        <v>284</v>
      </c>
      <c r="F23" s="421">
        <v>222.666</v>
      </c>
      <c r="G23" s="421">
        <v>209.501</v>
      </c>
      <c r="H23" s="421">
        <v>222.178</v>
      </c>
      <c r="I23" s="421">
        <v>241.474</v>
      </c>
      <c r="J23" s="421">
        <v>257.155</v>
      </c>
      <c r="K23" s="421">
        <v>208.171</v>
      </c>
      <c r="L23" s="71">
        <f t="shared" si="0"/>
        <v>-19.048433823958312</v>
      </c>
      <c r="M23" s="36"/>
    </row>
    <row r="24" spans="1:13" ht="12.75" customHeight="1">
      <c r="A24" s="55"/>
      <c r="B24" s="609">
        <v>17</v>
      </c>
      <c r="C24" s="325"/>
      <c r="D24" s="154" t="s">
        <v>512</v>
      </c>
      <c r="E24" s="104" t="s">
        <v>283</v>
      </c>
      <c r="F24" s="637">
        <v>163.268</v>
      </c>
      <c r="G24" s="637">
        <v>164.011</v>
      </c>
      <c r="H24" s="637">
        <v>169.565</v>
      </c>
      <c r="I24" s="637">
        <v>183.375</v>
      </c>
      <c r="J24" s="637">
        <v>198.152</v>
      </c>
      <c r="K24" s="637">
        <v>202.43</v>
      </c>
      <c r="L24" s="59">
        <f t="shared" si="0"/>
        <v>2.1589486858573315</v>
      </c>
      <c r="M24" s="8"/>
    </row>
    <row r="25" spans="1:13" ht="12.75" customHeight="1">
      <c r="A25" s="25"/>
      <c r="B25" s="609">
        <v>18</v>
      </c>
      <c r="C25" s="326"/>
      <c r="D25" s="156" t="s">
        <v>50</v>
      </c>
      <c r="E25" s="103" t="s">
        <v>276</v>
      </c>
      <c r="F25" s="421">
        <v>159.109</v>
      </c>
      <c r="G25" s="421">
        <v>179.916</v>
      </c>
      <c r="H25" s="421">
        <v>170.291</v>
      </c>
      <c r="I25" s="421">
        <v>179.917</v>
      </c>
      <c r="J25" s="421">
        <v>192.959</v>
      </c>
      <c r="K25" s="421">
        <v>195.012</v>
      </c>
      <c r="L25" s="71">
        <f t="shared" si="0"/>
        <v>1.0639565918148408</v>
      </c>
      <c r="M25" s="8"/>
    </row>
    <row r="26" spans="1:13" s="17" customFormat="1" ht="12.75" customHeight="1">
      <c r="A26" s="25"/>
      <c r="B26" s="609">
        <v>19</v>
      </c>
      <c r="C26" s="325"/>
      <c r="D26" s="154" t="s">
        <v>48</v>
      </c>
      <c r="E26" s="104" t="s">
        <v>278</v>
      </c>
      <c r="F26" s="637">
        <v>191.515</v>
      </c>
      <c r="G26" s="637">
        <v>208.493</v>
      </c>
      <c r="H26" s="637">
        <v>217.987</v>
      </c>
      <c r="I26" s="637">
        <v>213.026</v>
      </c>
      <c r="J26" s="637">
        <v>206.41</v>
      </c>
      <c r="K26" s="637">
        <v>191.219</v>
      </c>
      <c r="L26" s="59">
        <f t="shared" si="0"/>
        <v>-7.359624049222424</v>
      </c>
      <c r="M26" s="32"/>
    </row>
    <row r="27" spans="1:13" s="16" customFormat="1" ht="12.75" customHeight="1">
      <c r="A27" s="25"/>
      <c r="B27" s="609">
        <v>20</v>
      </c>
      <c r="C27" s="326"/>
      <c r="D27" s="156" t="s">
        <v>23</v>
      </c>
      <c r="E27" s="103" t="s">
        <v>281</v>
      </c>
      <c r="F27" s="421">
        <v>146.59</v>
      </c>
      <c r="G27" s="421">
        <v>166.062</v>
      </c>
      <c r="H27" s="421">
        <v>170.454</v>
      </c>
      <c r="I27" s="421">
        <v>175.58</v>
      </c>
      <c r="J27" s="421">
        <v>184.538</v>
      </c>
      <c r="K27" s="421">
        <v>182.235</v>
      </c>
      <c r="L27" s="71">
        <f t="shared" si="0"/>
        <v>-1.2479814455559235</v>
      </c>
      <c r="M27" s="36"/>
    </row>
    <row r="28" spans="1:13" ht="12.75" customHeight="1">
      <c r="A28" s="25"/>
      <c r="B28" s="609">
        <v>21</v>
      </c>
      <c r="C28" s="325"/>
      <c r="D28" s="154" t="s">
        <v>51</v>
      </c>
      <c r="E28" s="104" t="s">
        <v>278</v>
      </c>
      <c r="F28" s="637">
        <v>169.181</v>
      </c>
      <c r="G28" s="637">
        <v>176.768</v>
      </c>
      <c r="H28" s="637">
        <v>178.011</v>
      </c>
      <c r="I28" s="637">
        <v>189.983</v>
      </c>
      <c r="J28" s="637">
        <v>190.06</v>
      </c>
      <c r="K28" s="637">
        <v>177.262</v>
      </c>
      <c r="L28" s="59">
        <f t="shared" si="0"/>
        <v>-6.733663053772498</v>
      </c>
      <c r="M28" s="8"/>
    </row>
    <row r="29" spans="1:13" s="16" customFormat="1" ht="12.75" customHeight="1">
      <c r="A29" s="25"/>
      <c r="B29" s="609">
        <v>22</v>
      </c>
      <c r="C29" s="326"/>
      <c r="D29" s="156" t="s">
        <v>52</v>
      </c>
      <c r="E29" s="103" t="s">
        <v>288</v>
      </c>
      <c r="F29" s="421">
        <v>152.847</v>
      </c>
      <c r="G29" s="421">
        <v>163.151</v>
      </c>
      <c r="H29" s="421">
        <v>163.136</v>
      </c>
      <c r="I29" s="421">
        <v>171.135</v>
      </c>
      <c r="J29" s="421">
        <v>169.476</v>
      </c>
      <c r="K29" s="421">
        <v>172.917</v>
      </c>
      <c r="L29" s="71">
        <f t="shared" si="0"/>
        <v>2.0303759824400025</v>
      </c>
      <c r="M29" s="36"/>
    </row>
    <row r="30" spans="1:13" s="16" customFormat="1" ht="12.75" customHeight="1">
      <c r="A30" s="25"/>
      <c r="B30" s="609">
        <v>23</v>
      </c>
      <c r="C30" s="325"/>
      <c r="D30" s="154" t="s">
        <v>53</v>
      </c>
      <c r="E30" s="104" t="s">
        <v>264</v>
      </c>
      <c r="F30" s="637">
        <v>105.188</v>
      </c>
      <c r="G30" s="637">
        <v>134.246</v>
      </c>
      <c r="H30" s="637">
        <v>150.21</v>
      </c>
      <c r="I30" s="637">
        <v>155.481</v>
      </c>
      <c r="J30" s="637">
        <v>164.055</v>
      </c>
      <c r="K30" s="637">
        <v>168.83</v>
      </c>
      <c r="L30" s="59">
        <f t="shared" si="0"/>
        <v>2.9106092468988987</v>
      </c>
      <c r="M30" s="36"/>
    </row>
    <row r="31" spans="1:13" s="16" customFormat="1" ht="12.75" customHeight="1">
      <c r="A31" s="25"/>
      <c r="B31" s="609">
        <v>24</v>
      </c>
      <c r="C31" s="326"/>
      <c r="D31" s="156" t="s">
        <v>711</v>
      </c>
      <c r="E31" s="103" t="s">
        <v>282</v>
      </c>
      <c r="F31" s="421">
        <v>169.29</v>
      </c>
      <c r="G31" s="421">
        <v>155.028</v>
      </c>
      <c r="H31" s="421">
        <v>158.068</v>
      </c>
      <c r="I31" s="421">
        <v>165.412</v>
      </c>
      <c r="J31" s="421">
        <v>173.56</v>
      </c>
      <c r="K31" s="421">
        <v>166.57</v>
      </c>
      <c r="L31" s="71">
        <f t="shared" si="0"/>
        <v>-4.027425674118468</v>
      </c>
      <c r="M31" s="36"/>
    </row>
    <row r="32" spans="1:13" s="16" customFormat="1" ht="12.75" customHeight="1">
      <c r="A32" s="25"/>
      <c r="B32" s="609">
        <v>25</v>
      </c>
      <c r="C32" s="325"/>
      <c r="D32" s="154" t="s">
        <v>55</v>
      </c>
      <c r="E32" s="104" t="s">
        <v>280</v>
      </c>
      <c r="F32" s="637">
        <v>134.319</v>
      </c>
      <c r="G32" s="637">
        <v>131.726</v>
      </c>
      <c r="H32" s="637">
        <v>137.17</v>
      </c>
      <c r="I32" s="637">
        <v>134.226</v>
      </c>
      <c r="J32" s="637">
        <v>143.443</v>
      </c>
      <c r="K32" s="637">
        <v>154.304</v>
      </c>
      <c r="L32" s="59">
        <f t="shared" si="0"/>
        <v>7.571648668809217</v>
      </c>
      <c r="M32" s="36"/>
    </row>
    <row r="33" spans="1:13" s="15" customFormat="1" ht="12.75" customHeight="1">
      <c r="A33" s="25"/>
      <c r="B33" s="609">
        <v>26</v>
      </c>
      <c r="C33" s="326"/>
      <c r="D33" s="156" t="s">
        <v>514</v>
      </c>
      <c r="E33" s="103" t="s">
        <v>280</v>
      </c>
      <c r="F33" s="421">
        <v>127.135</v>
      </c>
      <c r="G33" s="421">
        <v>130.045</v>
      </c>
      <c r="H33" s="421">
        <v>134.199</v>
      </c>
      <c r="I33" s="421">
        <v>145.868</v>
      </c>
      <c r="J33" s="421">
        <v>150.288</v>
      </c>
      <c r="K33" s="421">
        <v>150.656</v>
      </c>
      <c r="L33" s="71">
        <f t="shared" si="0"/>
        <v>0.24486319599701378</v>
      </c>
      <c r="M33" s="35"/>
    </row>
    <row r="34" spans="1:13" ht="12.75" customHeight="1">
      <c r="A34" s="25"/>
      <c r="B34" s="609">
        <v>27</v>
      </c>
      <c r="C34" s="325"/>
      <c r="D34" s="154" t="s">
        <v>54</v>
      </c>
      <c r="E34" s="104" t="s">
        <v>270</v>
      </c>
      <c r="F34" s="637"/>
      <c r="G34" s="637">
        <v>122.229</v>
      </c>
      <c r="H34" s="637">
        <v>131.042</v>
      </c>
      <c r="I34" s="637">
        <v>142.907</v>
      </c>
      <c r="J34" s="637">
        <v>145.575</v>
      </c>
      <c r="K34" s="637">
        <v>145.883</v>
      </c>
      <c r="L34" s="59">
        <f t="shared" si="0"/>
        <v>0.21157478962734455</v>
      </c>
      <c r="M34" s="8"/>
    </row>
    <row r="35" spans="1:13" s="16" customFormat="1" ht="12.75" customHeight="1">
      <c r="A35" s="25"/>
      <c r="B35" s="609">
        <v>28</v>
      </c>
      <c r="C35" s="326"/>
      <c r="D35" s="156" t="s">
        <v>252</v>
      </c>
      <c r="E35" s="103" t="s">
        <v>287</v>
      </c>
      <c r="F35" s="421">
        <v>112.675</v>
      </c>
      <c r="G35" s="421">
        <v>121.71</v>
      </c>
      <c r="H35" s="421">
        <v>125.873</v>
      </c>
      <c r="I35" s="421">
        <v>131.893</v>
      </c>
      <c r="J35" s="421">
        <v>141.905</v>
      </c>
      <c r="K35" s="421">
        <v>138.945</v>
      </c>
      <c r="L35" s="71">
        <f t="shared" si="0"/>
        <v>-2.085902540431983</v>
      </c>
      <c r="M35" s="36"/>
    </row>
    <row r="36" spans="1:13" s="16" customFormat="1" ht="12.75" customHeight="1">
      <c r="A36" s="25"/>
      <c r="B36" s="609">
        <v>29</v>
      </c>
      <c r="C36" s="325"/>
      <c r="D36" s="154" t="s">
        <v>56</v>
      </c>
      <c r="E36" s="104" t="s">
        <v>280</v>
      </c>
      <c r="F36" s="637">
        <v>118.524</v>
      </c>
      <c r="G36" s="637">
        <v>131.945</v>
      </c>
      <c r="H36" s="637">
        <v>135.045</v>
      </c>
      <c r="I36" s="637">
        <v>138.477</v>
      </c>
      <c r="J36" s="637">
        <v>139.721</v>
      </c>
      <c r="K36" s="637">
        <v>134.897</v>
      </c>
      <c r="L36" s="59">
        <f t="shared" si="0"/>
        <v>-3.4525948139506712</v>
      </c>
      <c r="M36" s="36"/>
    </row>
    <row r="37" spans="1:13" s="16" customFormat="1" ht="12.75" customHeight="1">
      <c r="A37" s="25"/>
      <c r="B37" s="609">
        <v>30</v>
      </c>
      <c r="C37" s="326"/>
      <c r="D37" s="156" t="s">
        <v>57</v>
      </c>
      <c r="E37" s="103" t="s">
        <v>282</v>
      </c>
      <c r="F37" s="421">
        <v>118.833</v>
      </c>
      <c r="G37" s="421">
        <v>125.008</v>
      </c>
      <c r="H37" s="421">
        <v>130.106</v>
      </c>
      <c r="I37" s="421">
        <v>130.8</v>
      </c>
      <c r="J37" s="421">
        <v>132.069</v>
      </c>
      <c r="K37" s="421">
        <v>133.679</v>
      </c>
      <c r="L37" s="71">
        <f t="shared" si="0"/>
        <v>1.2190597339269749</v>
      </c>
      <c r="M37" s="36"/>
    </row>
    <row r="38" spans="1:13" s="16" customFormat="1" ht="12.75" customHeight="1">
      <c r="A38" s="25"/>
      <c r="B38" s="609">
        <v>31</v>
      </c>
      <c r="C38" s="325"/>
      <c r="D38" s="154" t="s">
        <v>89</v>
      </c>
      <c r="E38" s="104" t="s">
        <v>280</v>
      </c>
      <c r="F38" s="637">
        <v>131.297</v>
      </c>
      <c r="G38" s="637">
        <v>133.325</v>
      </c>
      <c r="H38" s="637">
        <v>139.937</v>
      </c>
      <c r="I38" s="637">
        <v>138.516</v>
      </c>
      <c r="J38" s="637">
        <v>138.286</v>
      </c>
      <c r="K38" s="637">
        <v>128.241</v>
      </c>
      <c r="L38" s="59">
        <f t="shared" si="0"/>
        <v>-7.263931272869262</v>
      </c>
      <c r="M38" s="36"/>
    </row>
    <row r="39" spans="1:13" s="16" customFormat="1" ht="12.75" customHeight="1">
      <c r="A39" s="25"/>
      <c r="B39" s="609">
        <v>32</v>
      </c>
      <c r="C39" s="326"/>
      <c r="D39" s="156" t="s">
        <v>58</v>
      </c>
      <c r="E39" s="103" t="s">
        <v>271</v>
      </c>
      <c r="F39" s="421"/>
      <c r="G39" s="421">
        <v>74.953</v>
      </c>
      <c r="H39" s="421">
        <v>90.157</v>
      </c>
      <c r="I39" s="421">
        <v>101.968</v>
      </c>
      <c r="J39" s="421">
        <v>118.136</v>
      </c>
      <c r="K39" s="421">
        <v>124.448</v>
      </c>
      <c r="L39" s="71">
        <f t="shared" si="0"/>
        <v>5.342994514796495</v>
      </c>
      <c r="M39" s="36"/>
    </row>
    <row r="40" spans="1:13" s="16" customFormat="1" ht="12.75" customHeight="1">
      <c r="A40" s="55"/>
      <c r="B40" s="609">
        <v>33</v>
      </c>
      <c r="C40" s="325"/>
      <c r="D40" s="154" t="s">
        <v>60</v>
      </c>
      <c r="E40" s="104" t="s">
        <v>278</v>
      </c>
      <c r="F40" s="637">
        <v>105.178</v>
      </c>
      <c r="G40" s="637">
        <v>111.768</v>
      </c>
      <c r="H40" s="637">
        <v>115.959</v>
      </c>
      <c r="I40" s="637">
        <v>115.844</v>
      </c>
      <c r="J40" s="637">
        <v>115.176</v>
      </c>
      <c r="K40" s="637">
        <v>113.515</v>
      </c>
      <c r="L40" s="59">
        <f t="shared" si="0"/>
        <v>-1.4421407237618977</v>
      </c>
      <c r="M40" s="36"/>
    </row>
    <row r="41" spans="1:13" s="16" customFormat="1" ht="12.75" customHeight="1">
      <c r="A41" s="25"/>
      <c r="B41" s="609">
        <v>34</v>
      </c>
      <c r="C41" s="326"/>
      <c r="D41" s="156" t="s">
        <v>61</v>
      </c>
      <c r="E41" s="103" t="s">
        <v>266</v>
      </c>
      <c r="F41" s="421">
        <v>81.266</v>
      </c>
      <c r="G41" s="421">
        <v>103.382</v>
      </c>
      <c r="H41" s="421">
        <v>116.527</v>
      </c>
      <c r="I41" s="421">
        <v>117.163</v>
      </c>
      <c r="J41" s="421">
        <v>114.643</v>
      </c>
      <c r="K41" s="421">
        <v>110.013</v>
      </c>
      <c r="L41" s="71">
        <f t="shared" si="0"/>
        <v>-4.0386242509355075</v>
      </c>
      <c r="M41" s="36"/>
    </row>
    <row r="42" spans="1:13" s="16" customFormat="1" ht="12.75" customHeight="1">
      <c r="A42" s="25"/>
      <c r="B42" s="609">
        <v>35</v>
      </c>
      <c r="C42" s="325"/>
      <c r="D42" s="154" t="s">
        <v>59</v>
      </c>
      <c r="E42" s="104" t="s">
        <v>281</v>
      </c>
      <c r="F42" s="637">
        <v>91.125</v>
      </c>
      <c r="G42" s="637">
        <v>102.733</v>
      </c>
      <c r="H42" s="637">
        <v>111.111</v>
      </c>
      <c r="I42" s="637">
        <v>113.136</v>
      </c>
      <c r="J42" s="637">
        <v>115.3</v>
      </c>
      <c r="K42" s="637">
        <v>107.978</v>
      </c>
      <c r="L42" s="59">
        <f t="shared" si="0"/>
        <v>-6.350390286209895</v>
      </c>
      <c r="M42" s="36"/>
    </row>
    <row r="43" spans="1:12" s="36" customFormat="1" ht="12.75" customHeight="1">
      <c r="A43" s="25"/>
      <c r="B43" s="609">
        <v>36</v>
      </c>
      <c r="C43" s="326"/>
      <c r="D43" s="156" t="s">
        <v>64</v>
      </c>
      <c r="E43" s="103" t="s">
        <v>281</v>
      </c>
      <c r="F43" s="421">
        <v>83.512</v>
      </c>
      <c r="G43" s="421">
        <v>92.622</v>
      </c>
      <c r="H43" s="421">
        <v>98.401</v>
      </c>
      <c r="I43" s="421">
        <v>100.524</v>
      </c>
      <c r="J43" s="421">
        <v>99.34</v>
      </c>
      <c r="K43" s="421">
        <v>104.027</v>
      </c>
      <c r="L43" s="71">
        <f t="shared" si="0"/>
        <v>4.7181397221663035</v>
      </c>
    </row>
    <row r="44" spans="1:12" s="36" customFormat="1" ht="12.75" customHeight="1">
      <c r="A44" s="25"/>
      <c r="B44" s="609">
        <v>37</v>
      </c>
      <c r="C44" s="325"/>
      <c r="D44" s="154" t="s">
        <v>62</v>
      </c>
      <c r="E44" s="104" t="s">
        <v>278</v>
      </c>
      <c r="F44" s="637">
        <v>116.025</v>
      </c>
      <c r="G44" s="637">
        <v>109.202</v>
      </c>
      <c r="H44" s="637">
        <v>112.963</v>
      </c>
      <c r="I44" s="637">
        <v>108.657</v>
      </c>
      <c r="J44" s="637">
        <v>104.48</v>
      </c>
      <c r="K44" s="637">
        <v>102.849</v>
      </c>
      <c r="L44" s="59">
        <f t="shared" si="0"/>
        <v>-1.561064318529859</v>
      </c>
    </row>
    <row r="45" spans="1:12" s="36" customFormat="1" ht="12.75" customHeight="1">
      <c r="A45" s="25"/>
      <c r="B45" s="609">
        <v>38</v>
      </c>
      <c r="C45" s="326"/>
      <c r="D45" s="156" t="s">
        <v>63</v>
      </c>
      <c r="E45" s="103" t="s">
        <v>278</v>
      </c>
      <c r="F45" s="421">
        <v>76.818</v>
      </c>
      <c r="G45" s="421">
        <v>80.684</v>
      </c>
      <c r="H45" s="421">
        <v>89.48</v>
      </c>
      <c r="I45" s="421">
        <v>97.859</v>
      </c>
      <c r="J45" s="421">
        <v>102.829</v>
      </c>
      <c r="K45" s="421">
        <v>100.168</v>
      </c>
      <c r="L45" s="71">
        <f t="shared" si="0"/>
        <v>-2.587791381808624</v>
      </c>
    </row>
    <row r="46" spans="1:12" s="36" customFormat="1" ht="12.75" customHeight="1">
      <c r="A46" s="25"/>
      <c r="B46" s="609">
        <v>39</v>
      </c>
      <c r="C46" s="325"/>
      <c r="D46" s="154" t="s">
        <v>66</v>
      </c>
      <c r="E46" s="104" t="s">
        <v>282</v>
      </c>
      <c r="F46" s="637">
        <v>84.049</v>
      </c>
      <c r="G46" s="637">
        <v>88.622</v>
      </c>
      <c r="H46" s="637">
        <v>90.327</v>
      </c>
      <c r="I46" s="637">
        <v>92.066</v>
      </c>
      <c r="J46" s="637">
        <v>98.481</v>
      </c>
      <c r="K46" s="637">
        <v>97.941</v>
      </c>
      <c r="L46" s="59">
        <f t="shared" si="0"/>
        <v>-0.5483291193224993</v>
      </c>
    </row>
    <row r="47" spans="1:13" s="16" customFormat="1" ht="12.75" customHeight="1">
      <c r="A47" s="25"/>
      <c r="B47" s="609">
        <v>40</v>
      </c>
      <c r="C47" s="326"/>
      <c r="D47" s="156" t="s">
        <v>65</v>
      </c>
      <c r="E47" s="103" t="s">
        <v>284</v>
      </c>
      <c r="F47" s="421">
        <v>92.756</v>
      </c>
      <c r="G47" s="421">
        <v>93.683</v>
      </c>
      <c r="H47" s="421">
        <v>93.066</v>
      </c>
      <c r="I47" s="421">
        <v>97.829</v>
      </c>
      <c r="J47" s="421">
        <v>99.147</v>
      </c>
      <c r="K47" s="421">
        <v>95.621</v>
      </c>
      <c r="L47" s="71">
        <f t="shared" si="0"/>
        <v>-3.55633554217476</v>
      </c>
      <c r="M47" s="36"/>
    </row>
    <row r="48" spans="1:12" s="36" customFormat="1" ht="12.75" customHeight="1">
      <c r="A48" s="25"/>
      <c r="B48" s="609">
        <v>41</v>
      </c>
      <c r="C48" s="325"/>
      <c r="D48" s="154" t="s">
        <v>67</v>
      </c>
      <c r="E48" s="104" t="s">
        <v>278</v>
      </c>
      <c r="F48" s="637">
        <v>88.075</v>
      </c>
      <c r="G48" s="637">
        <v>92.146</v>
      </c>
      <c r="H48" s="637">
        <v>96.555</v>
      </c>
      <c r="I48" s="637">
        <v>96.753</v>
      </c>
      <c r="J48" s="637">
        <v>93.652</v>
      </c>
      <c r="K48" s="637">
        <v>86.642</v>
      </c>
      <c r="L48" s="59">
        <f t="shared" si="0"/>
        <v>-7.485157818306076</v>
      </c>
    </row>
    <row r="49" spans="1:12" s="36" customFormat="1" ht="12.75" customHeight="1">
      <c r="A49" s="25"/>
      <c r="B49" s="609">
        <v>42</v>
      </c>
      <c r="C49" s="326"/>
      <c r="D49" s="156" t="s">
        <v>70</v>
      </c>
      <c r="E49" s="103" t="s">
        <v>278</v>
      </c>
      <c r="F49" s="421">
        <v>58.419</v>
      </c>
      <c r="G49" s="421">
        <v>64.242</v>
      </c>
      <c r="H49" s="421">
        <v>75.424</v>
      </c>
      <c r="I49" s="421">
        <v>78.837</v>
      </c>
      <c r="J49" s="421">
        <v>83.315</v>
      </c>
      <c r="K49" s="421">
        <v>85.661</v>
      </c>
      <c r="L49" s="71">
        <f t="shared" si="0"/>
        <v>2.815819480285664</v>
      </c>
    </row>
    <row r="50" spans="1:12" s="36" customFormat="1" ht="12.75" customHeight="1">
      <c r="A50" s="25"/>
      <c r="B50" s="609">
        <v>43</v>
      </c>
      <c r="C50" s="325"/>
      <c r="D50" s="154" t="s">
        <v>68</v>
      </c>
      <c r="E50" s="104" t="s">
        <v>282</v>
      </c>
      <c r="F50" s="637">
        <v>79.514</v>
      </c>
      <c r="G50" s="637">
        <v>78.239</v>
      </c>
      <c r="H50" s="637">
        <v>80.201</v>
      </c>
      <c r="I50" s="637">
        <v>81.381</v>
      </c>
      <c r="J50" s="637">
        <v>83.815</v>
      </c>
      <c r="K50" s="637">
        <v>84.308</v>
      </c>
      <c r="L50" s="59">
        <f t="shared" si="0"/>
        <v>0.5882002028276601</v>
      </c>
    </row>
    <row r="51" spans="1:12" s="36" customFormat="1" ht="12.75" customHeight="1">
      <c r="A51" s="25"/>
      <c r="B51" s="609">
        <v>44</v>
      </c>
      <c r="C51" s="326"/>
      <c r="D51" s="156" t="s">
        <v>71</v>
      </c>
      <c r="E51" s="103" t="s">
        <v>278</v>
      </c>
      <c r="F51" s="421">
        <v>48.019</v>
      </c>
      <c r="G51" s="421">
        <v>53.199</v>
      </c>
      <c r="H51" s="421">
        <v>60.692</v>
      </c>
      <c r="I51" s="421">
        <v>66.129</v>
      </c>
      <c r="J51" s="421">
        <v>77.274</v>
      </c>
      <c r="K51" s="421">
        <v>84.074</v>
      </c>
      <c r="L51" s="71">
        <f t="shared" si="0"/>
        <v>8.79985506121075</v>
      </c>
    </row>
    <row r="52" spans="1:12" s="36" customFormat="1" ht="12.75" customHeight="1">
      <c r="A52" s="25"/>
      <c r="B52" s="609">
        <v>45</v>
      </c>
      <c r="C52" s="325"/>
      <c r="D52" s="154" t="s">
        <v>446</v>
      </c>
      <c r="E52" s="104" t="s">
        <v>281</v>
      </c>
      <c r="F52" s="637">
        <v>59.417</v>
      </c>
      <c r="G52" s="637">
        <v>65.172</v>
      </c>
      <c r="H52" s="637">
        <v>70.202</v>
      </c>
      <c r="I52" s="637">
        <v>71.13</v>
      </c>
      <c r="J52" s="637">
        <v>74.408</v>
      </c>
      <c r="K52" s="637">
        <v>76.533</v>
      </c>
      <c r="L52" s="59">
        <f t="shared" si="0"/>
        <v>2.855875712289002</v>
      </c>
    </row>
    <row r="53" spans="1:12" s="36" customFormat="1" ht="12.75" customHeight="1">
      <c r="A53" s="25"/>
      <c r="B53" s="609">
        <v>46</v>
      </c>
      <c r="C53" s="326"/>
      <c r="D53" s="156" t="s">
        <v>204</v>
      </c>
      <c r="E53" s="103" t="s">
        <v>281</v>
      </c>
      <c r="F53" s="421">
        <v>38.105</v>
      </c>
      <c r="G53" s="421">
        <v>49.733</v>
      </c>
      <c r="H53" s="421">
        <v>66.126</v>
      </c>
      <c r="I53" s="421">
        <v>67.729</v>
      </c>
      <c r="J53" s="421">
        <v>77.023</v>
      </c>
      <c r="K53" s="421">
        <v>76.149</v>
      </c>
      <c r="L53" s="71">
        <f t="shared" si="0"/>
        <v>-1.1347259909377683</v>
      </c>
    </row>
    <row r="54" spans="1:12" s="36" customFormat="1" ht="12.75" customHeight="1">
      <c r="A54" s="25"/>
      <c r="B54" s="609">
        <v>47</v>
      </c>
      <c r="C54" s="325"/>
      <c r="D54" s="154" t="s">
        <v>69</v>
      </c>
      <c r="E54" s="104" t="s">
        <v>284</v>
      </c>
      <c r="F54" s="637">
        <v>72.682</v>
      </c>
      <c r="G54" s="637">
        <v>75.33</v>
      </c>
      <c r="H54" s="637">
        <v>73.979</v>
      </c>
      <c r="I54" s="637">
        <v>77.745</v>
      </c>
      <c r="J54" s="637">
        <v>83.557</v>
      </c>
      <c r="K54" s="637">
        <v>75.234</v>
      </c>
      <c r="L54" s="59">
        <f t="shared" si="0"/>
        <v>-9.960865038237376</v>
      </c>
    </row>
    <row r="55" spans="1:12" s="36" customFormat="1" ht="12.75" customHeight="1">
      <c r="A55" s="25"/>
      <c r="B55" s="609">
        <v>48</v>
      </c>
      <c r="C55" s="326"/>
      <c r="D55" s="156" t="s">
        <v>72</v>
      </c>
      <c r="E55" s="103" t="s">
        <v>280</v>
      </c>
      <c r="F55" s="421">
        <v>68.354</v>
      </c>
      <c r="G55" s="421">
        <v>68.47</v>
      </c>
      <c r="H55" s="421">
        <v>70.758</v>
      </c>
      <c r="I55" s="421">
        <v>71.21</v>
      </c>
      <c r="J55" s="421">
        <v>70.149</v>
      </c>
      <c r="K55" s="421">
        <v>70.135</v>
      </c>
      <c r="L55" s="71">
        <f t="shared" si="0"/>
        <v>-0.01995751899527276</v>
      </c>
    </row>
    <row r="56" spans="1:12" s="36" customFormat="1" ht="12.75" customHeight="1">
      <c r="A56" s="55"/>
      <c r="B56" s="609">
        <v>49</v>
      </c>
      <c r="C56" s="325"/>
      <c r="D56" s="154" t="s">
        <v>91</v>
      </c>
      <c r="E56" s="104" t="s">
        <v>278</v>
      </c>
      <c r="F56" s="637">
        <v>54.01</v>
      </c>
      <c r="G56" s="637">
        <v>55.904</v>
      </c>
      <c r="H56" s="637">
        <v>53.811</v>
      </c>
      <c r="I56" s="637">
        <v>56.305</v>
      </c>
      <c r="J56" s="637">
        <v>61.44</v>
      </c>
      <c r="K56" s="637">
        <v>66.11</v>
      </c>
      <c r="L56" s="59">
        <f t="shared" si="0"/>
        <v>7.600911458333326</v>
      </c>
    </row>
    <row r="57" spans="1:12" s="36" customFormat="1" ht="12.75" customHeight="1">
      <c r="A57" s="25"/>
      <c r="B57" s="609">
        <v>50</v>
      </c>
      <c r="C57" s="326"/>
      <c r="D57" s="156" t="s">
        <v>74</v>
      </c>
      <c r="E57" s="103" t="s">
        <v>289</v>
      </c>
      <c r="F57" s="421">
        <v>57.465</v>
      </c>
      <c r="G57" s="421">
        <v>63.706</v>
      </c>
      <c r="H57" s="421">
        <v>63.697</v>
      </c>
      <c r="I57" s="421">
        <v>63.432</v>
      </c>
      <c r="J57" s="421">
        <v>61.715</v>
      </c>
      <c r="K57" s="421">
        <v>63.133</v>
      </c>
      <c r="L57" s="71">
        <f t="shared" si="0"/>
        <v>2.297658591914442</v>
      </c>
    </row>
    <row r="58" spans="1:12" ht="12" customHeight="1">
      <c r="A58" s="25"/>
      <c r="B58" s="609">
        <v>51</v>
      </c>
      <c r="C58" s="325"/>
      <c r="D58" s="154" t="s">
        <v>80</v>
      </c>
      <c r="E58" s="104" t="s">
        <v>281</v>
      </c>
      <c r="F58" s="637">
        <v>40.903</v>
      </c>
      <c r="G58" s="637">
        <v>48.668</v>
      </c>
      <c r="H58" s="637">
        <v>53.227</v>
      </c>
      <c r="I58" s="637">
        <v>57.075</v>
      </c>
      <c r="J58" s="637">
        <v>57.908</v>
      </c>
      <c r="K58" s="637">
        <v>61.444</v>
      </c>
      <c r="L58" s="59">
        <f t="shared" si="0"/>
        <v>6.106237480140919</v>
      </c>
    </row>
    <row r="59" spans="1:12" s="36" customFormat="1" ht="12.75" customHeight="1">
      <c r="A59" s="25"/>
      <c r="B59" s="609">
        <v>52</v>
      </c>
      <c r="C59" s="326"/>
      <c r="D59" s="156" t="s">
        <v>76</v>
      </c>
      <c r="E59" s="103" t="s">
        <v>278</v>
      </c>
      <c r="F59" s="421">
        <v>49.547</v>
      </c>
      <c r="G59" s="421">
        <v>54.793</v>
      </c>
      <c r="H59" s="421">
        <v>61.311</v>
      </c>
      <c r="I59" s="421">
        <v>65.825</v>
      </c>
      <c r="J59" s="421">
        <v>58.702</v>
      </c>
      <c r="K59" s="421">
        <v>60.067</v>
      </c>
      <c r="L59" s="71">
        <f t="shared" si="0"/>
        <v>2.3253040782256207</v>
      </c>
    </row>
    <row r="60" spans="1:12" ht="12" customHeight="1">
      <c r="A60" s="25"/>
      <c r="B60" s="609">
        <v>53</v>
      </c>
      <c r="C60" s="325"/>
      <c r="D60" s="154" t="s">
        <v>712</v>
      </c>
      <c r="E60" s="104" t="s">
        <v>284</v>
      </c>
      <c r="F60" s="637">
        <v>44.019</v>
      </c>
      <c r="G60" s="637">
        <v>41.699</v>
      </c>
      <c r="H60" s="637">
        <v>47.806</v>
      </c>
      <c r="I60" s="637">
        <v>51.906</v>
      </c>
      <c r="J60" s="637">
        <v>56.899</v>
      </c>
      <c r="K60" s="637">
        <v>60.001</v>
      </c>
      <c r="L60" s="59">
        <f t="shared" si="0"/>
        <v>5.451765408882392</v>
      </c>
    </row>
    <row r="61" spans="1:12" s="36" customFormat="1" ht="12.75" customHeight="1">
      <c r="A61" s="25"/>
      <c r="B61" s="609">
        <v>54</v>
      </c>
      <c r="C61" s="326"/>
      <c r="D61" s="156" t="s">
        <v>73</v>
      </c>
      <c r="E61" s="103" t="s">
        <v>284</v>
      </c>
      <c r="F61" s="421">
        <v>57.832</v>
      </c>
      <c r="G61" s="421">
        <v>51.415</v>
      </c>
      <c r="H61" s="421">
        <v>48.987</v>
      </c>
      <c r="I61" s="421">
        <v>52.282</v>
      </c>
      <c r="J61" s="421">
        <v>64.061</v>
      </c>
      <c r="K61" s="421">
        <v>59.944</v>
      </c>
      <c r="L61" s="71">
        <f t="shared" si="0"/>
        <v>-6.426687063892233</v>
      </c>
    </row>
    <row r="62" spans="1:12" ht="12" customHeight="1">
      <c r="A62" s="25"/>
      <c r="B62" s="609">
        <v>55</v>
      </c>
      <c r="C62" s="325"/>
      <c r="D62" s="154" t="s">
        <v>83</v>
      </c>
      <c r="E62" s="104" t="s">
        <v>280</v>
      </c>
      <c r="F62" s="637">
        <v>19.795</v>
      </c>
      <c r="G62" s="637">
        <v>34.298</v>
      </c>
      <c r="H62" s="637">
        <v>46.545</v>
      </c>
      <c r="I62" s="637">
        <v>53.09</v>
      </c>
      <c r="J62" s="637">
        <v>54.386</v>
      </c>
      <c r="K62" s="637">
        <v>57.615</v>
      </c>
      <c r="L62" s="59">
        <f t="shared" si="0"/>
        <v>5.937189717942126</v>
      </c>
    </row>
    <row r="63" spans="1:12" s="36" customFormat="1" ht="12.75" customHeight="1">
      <c r="A63" s="25"/>
      <c r="B63" s="609">
        <v>56</v>
      </c>
      <c r="C63" s="326"/>
      <c r="D63" s="156" t="s">
        <v>75</v>
      </c>
      <c r="E63" s="103" t="s">
        <v>284</v>
      </c>
      <c r="F63" s="421">
        <v>55.312</v>
      </c>
      <c r="G63" s="421">
        <v>43.547</v>
      </c>
      <c r="H63" s="421">
        <v>51.545</v>
      </c>
      <c r="I63" s="421">
        <v>55.624</v>
      </c>
      <c r="J63" s="421">
        <v>59.501</v>
      </c>
      <c r="K63" s="421">
        <v>55.197</v>
      </c>
      <c r="L63" s="71">
        <f t="shared" si="0"/>
        <v>-7.233491874086139</v>
      </c>
    </row>
    <row r="64" spans="1:12" ht="12" customHeight="1">
      <c r="A64" s="25"/>
      <c r="B64" s="609">
        <v>57</v>
      </c>
      <c r="C64" s="325"/>
      <c r="D64" s="154" t="s">
        <v>86</v>
      </c>
      <c r="E64" s="104" t="s">
        <v>287</v>
      </c>
      <c r="F64" s="637">
        <v>40.657</v>
      </c>
      <c r="G64" s="637">
        <v>42.789</v>
      </c>
      <c r="H64" s="637">
        <v>45.27</v>
      </c>
      <c r="I64" s="637">
        <v>46.201</v>
      </c>
      <c r="J64" s="637">
        <v>51.179</v>
      </c>
      <c r="K64" s="637">
        <v>55.011</v>
      </c>
      <c r="L64" s="59">
        <f t="shared" si="0"/>
        <v>7.487446022782773</v>
      </c>
    </row>
    <row r="65" spans="1:12" s="36" customFormat="1" ht="12.75" customHeight="1">
      <c r="A65" s="25"/>
      <c r="B65" s="609">
        <v>58</v>
      </c>
      <c r="C65" s="326"/>
      <c r="D65" s="156" t="s">
        <v>78</v>
      </c>
      <c r="E65" s="103" t="s">
        <v>284</v>
      </c>
      <c r="F65" s="421">
        <v>52.268</v>
      </c>
      <c r="G65" s="421">
        <v>50.948</v>
      </c>
      <c r="H65" s="421">
        <v>51.422</v>
      </c>
      <c r="I65" s="421">
        <v>51.145</v>
      </c>
      <c r="J65" s="421">
        <v>58.062</v>
      </c>
      <c r="K65" s="421">
        <v>54.736</v>
      </c>
      <c r="L65" s="71">
        <f t="shared" si="0"/>
        <v>-5.728359340015842</v>
      </c>
    </row>
    <row r="66" spans="1:12" s="36" customFormat="1" ht="12.75" customHeight="1">
      <c r="A66" s="25"/>
      <c r="B66" s="609">
        <v>59</v>
      </c>
      <c r="C66" s="325"/>
      <c r="D66" s="154" t="s">
        <v>77</v>
      </c>
      <c r="E66" s="104" t="s">
        <v>278</v>
      </c>
      <c r="F66" s="637">
        <v>42.483</v>
      </c>
      <c r="G66" s="637">
        <v>49.921</v>
      </c>
      <c r="H66" s="637">
        <v>55.494</v>
      </c>
      <c r="I66" s="637">
        <v>58.053</v>
      </c>
      <c r="J66" s="637">
        <v>58.392</v>
      </c>
      <c r="K66" s="637">
        <v>54.703</v>
      </c>
      <c r="L66" s="59">
        <f t="shared" si="0"/>
        <v>-6.3176462529113575</v>
      </c>
    </row>
    <row r="67" spans="1:12" ht="12" customHeight="1">
      <c r="A67" s="25"/>
      <c r="B67" s="609">
        <v>60</v>
      </c>
      <c r="C67" s="326"/>
      <c r="D67" s="156" t="s">
        <v>85</v>
      </c>
      <c r="E67" s="103" t="s">
        <v>263</v>
      </c>
      <c r="F67" s="421">
        <v>53.386</v>
      </c>
      <c r="G67" s="421">
        <v>46.938</v>
      </c>
      <c r="H67" s="421">
        <v>48.148</v>
      </c>
      <c r="I67" s="421">
        <v>49.924</v>
      </c>
      <c r="J67" s="421">
        <v>51.959</v>
      </c>
      <c r="K67" s="421">
        <v>54.486</v>
      </c>
      <c r="L67" s="71">
        <f t="shared" si="0"/>
        <v>4.863450027906602</v>
      </c>
    </row>
    <row r="68" spans="1:12" ht="12.75">
      <c r="A68" s="25"/>
      <c r="B68" s="609">
        <v>61</v>
      </c>
      <c r="C68" s="638"/>
      <c r="D68" s="3" t="s">
        <v>629</v>
      </c>
      <c r="E68" s="639" t="s">
        <v>267</v>
      </c>
      <c r="F68" s="640">
        <v>19.504</v>
      </c>
      <c r="G68" s="640">
        <v>24.148</v>
      </c>
      <c r="H68" s="640">
        <v>31.243</v>
      </c>
      <c r="I68" s="640">
        <v>36.354</v>
      </c>
      <c r="J68" s="640">
        <v>42.789</v>
      </c>
      <c r="K68" s="640">
        <v>54.46</v>
      </c>
      <c r="L68" s="59">
        <f t="shared" si="0"/>
        <v>27.275701699034794</v>
      </c>
    </row>
    <row r="69" spans="1:12" ht="12.75">
      <c r="A69" s="25"/>
      <c r="B69" s="609">
        <v>62</v>
      </c>
      <c r="C69" s="164"/>
      <c r="D69" s="630" t="s">
        <v>630</v>
      </c>
      <c r="E69" s="103" t="s">
        <v>280</v>
      </c>
      <c r="F69" s="641">
        <v>31.28</v>
      </c>
      <c r="G69" s="641">
        <v>30.803</v>
      </c>
      <c r="H69" s="641">
        <v>30.228</v>
      </c>
      <c r="I69" s="641">
        <v>33.514</v>
      </c>
      <c r="J69" s="641">
        <v>41.36</v>
      </c>
      <c r="K69" s="641">
        <v>54.337</v>
      </c>
      <c r="L69" s="71">
        <f t="shared" si="0"/>
        <v>31.37572533849131</v>
      </c>
    </row>
    <row r="70" spans="1:12" s="36" customFormat="1" ht="12" customHeight="1">
      <c r="A70" s="25"/>
      <c r="B70" s="609">
        <v>63</v>
      </c>
      <c r="C70" s="325"/>
      <c r="D70" s="154" t="s">
        <v>79</v>
      </c>
      <c r="E70" s="104" t="s">
        <v>280</v>
      </c>
      <c r="F70" s="637">
        <v>48.857</v>
      </c>
      <c r="G70" s="637">
        <v>50.632</v>
      </c>
      <c r="H70" s="637">
        <v>54.131</v>
      </c>
      <c r="I70" s="637">
        <v>57.588</v>
      </c>
      <c r="J70" s="637">
        <v>57.914</v>
      </c>
      <c r="K70" s="637">
        <v>54.278</v>
      </c>
      <c r="L70" s="59">
        <f t="shared" si="0"/>
        <v>-6.278274683150887</v>
      </c>
    </row>
    <row r="71" spans="1:12" ht="12" customHeight="1">
      <c r="A71" s="9"/>
      <c r="B71" s="609">
        <v>64</v>
      </c>
      <c r="C71" s="326"/>
      <c r="D71" s="156" t="s">
        <v>81</v>
      </c>
      <c r="E71" s="103" t="s">
        <v>281</v>
      </c>
      <c r="F71" s="421">
        <v>54.063</v>
      </c>
      <c r="G71" s="421">
        <v>54.581</v>
      </c>
      <c r="H71" s="421">
        <v>55.797</v>
      </c>
      <c r="I71" s="421">
        <v>56.623</v>
      </c>
      <c r="J71" s="421">
        <v>56.144</v>
      </c>
      <c r="K71" s="421">
        <v>53.675</v>
      </c>
      <c r="L71" s="71">
        <f t="shared" si="0"/>
        <v>-4.397620404673697</v>
      </c>
    </row>
    <row r="72" spans="1:12" ht="12" customHeight="1">
      <c r="A72" s="9"/>
      <c r="B72" s="609">
        <v>65</v>
      </c>
      <c r="C72" s="325"/>
      <c r="D72" s="154" t="s">
        <v>502</v>
      </c>
      <c r="E72" s="104" t="s">
        <v>278</v>
      </c>
      <c r="F72" s="637">
        <v>39.893</v>
      </c>
      <c r="G72" s="637">
        <v>43.373</v>
      </c>
      <c r="H72" s="637">
        <v>47.695</v>
      </c>
      <c r="I72" s="637">
        <v>48.21</v>
      </c>
      <c r="J72" s="637">
        <v>51.802</v>
      </c>
      <c r="K72" s="637">
        <v>53.628</v>
      </c>
      <c r="L72" s="59">
        <f aca="true" t="shared" si="1" ref="L72:L89">(K72/J72-1)*100</f>
        <v>3.524960426238377</v>
      </c>
    </row>
    <row r="73" spans="1:12" ht="12.75">
      <c r="A73" s="25"/>
      <c r="B73" s="609">
        <v>66</v>
      </c>
      <c r="C73" s="326"/>
      <c r="D73" s="156" t="s">
        <v>87</v>
      </c>
      <c r="E73" s="103" t="s">
        <v>282</v>
      </c>
      <c r="F73" s="421">
        <v>47</v>
      </c>
      <c r="G73" s="421">
        <v>46.615</v>
      </c>
      <c r="H73" s="421">
        <v>50.07</v>
      </c>
      <c r="I73" s="421">
        <v>51.093</v>
      </c>
      <c r="J73" s="421">
        <v>51.941</v>
      </c>
      <c r="K73" s="421">
        <v>52.945</v>
      </c>
      <c r="L73" s="71">
        <f t="shared" si="1"/>
        <v>1.9329623996457546</v>
      </c>
    </row>
    <row r="74" spans="1:12" ht="12" customHeight="1">
      <c r="A74" s="25"/>
      <c r="B74" s="609">
        <v>67</v>
      </c>
      <c r="C74" s="325"/>
      <c r="D74" s="154" t="s">
        <v>208</v>
      </c>
      <c r="E74" s="104" t="s">
        <v>281</v>
      </c>
      <c r="F74" s="637">
        <v>39.243</v>
      </c>
      <c r="G74" s="637">
        <v>46.235</v>
      </c>
      <c r="H74" s="637">
        <v>50.825</v>
      </c>
      <c r="I74" s="637">
        <v>51.076</v>
      </c>
      <c r="J74" s="637">
        <v>53.53</v>
      </c>
      <c r="K74" s="637">
        <v>51.901</v>
      </c>
      <c r="L74" s="59">
        <f t="shared" si="1"/>
        <v>-3.0431533719409654</v>
      </c>
    </row>
    <row r="75" spans="1:12" ht="12.75">
      <c r="A75" s="25"/>
      <c r="B75" s="609">
        <v>68</v>
      </c>
      <c r="C75" s="326"/>
      <c r="D75" s="156" t="s">
        <v>367</v>
      </c>
      <c r="E75" s="103" t="s">
        <v>285</v>
      </c>
      <c r="F75" s="421">
        <v>49.026</v>
      </c>
      <c r="G75" s="421">
        <v>50.899</v>
      </c>
      <c r="H75" s="421">
        <v>51.381</v>
      </c>
      <c r="I75" s="421">
        <v>51.37</v>
      </c>
      <c r="J75" s="421">
        <v>51.342</v>
      </c>
      <c r="K75" s="421">
        <v>51.671</v>
      </c>
      <c r="L75" s="71">
        <f t="shared" si="1"/>
        <v>0.6408009037435214</v>
      </c>
    </row>
    <row r="76" spans="1:12" ht="12.75">
      <c r="A76" s="25"/>
      <c r="B76" s="609">
        <v>69</v>
      </c>
      <c r="C76" s="642"/>
      <c r="D76" s="643" t="s">
        <v>631</v>
      </c>
      <c r="E76" s="644" t="s">
        <v>281</v>
      </c>
      <c r="F76" s="645">
        <v>24.103</v>
      </c>
      <c r="G76" s="645">
        <v>30.208</v>
      </c>
      <c r="H76" s="645">
        <v>39.327</v>
      </c>
      <c r="I76" s="645">
        <v>41.682</v>
      </c>
      <c r="J76" s="645">
        <v>48.089</v>
      </c>
      <c r="K76" s="645">
        <v>48.667</v>
      </c>
      <c r="L76" s="420">
        <f t="shared" si="1"/>
        <v>1.201938073156028</v>
      </c>
    </row>
    <row r="77" spans="1:12" ht="12.75" hidden="1">
      <c r="A77" s="25"/>
      <c r="B77" s="609">
        <v>70</v>
      </c>
      <c r="C77" s="164"/>
      <c r="D77" s="630" t="s">
        <v>632</v>
      </c>
      <c r="E77" s="103" t="s">
        <v>281</v>
      </c>
      <c r="F77" s="641">
        <v>35.508</v>
      </c>
      <c r="G77" s="641">
        <v>38.645</v>
      </c>
      <c r="H77" s="641">
        <v>39.796</v>
      </c>
      <c r="I77" s="641">
        <v>44.357</v>
      </c>
      <c r="J77" s="641">
        <v>48.157</v>
      </c>
      <c r="K77" s="641">
        <v>48.51</v>
      </c>
      <c r="L77" s="71">
        <f t="shared" si="1"/>
        <v>0.7330190834146766</v>
      </c>
    </row>
    <row r="78" spans="1:12" ht="12.75" hidden="1">
      <c r="A78" s="25"/>
      <c r="B78" s="609">
        <v>71</v>
      </c>
      <c r="C78" s="638"/>
      <c r="D78" s="3" t="s">
        <v>633</v>
      </c>
      <c r="E78" s="639" t="s">
        <v>281</v>
      </c>
      <c r="F78" s="640">
        <v>40.672</v>
      </c>
      <c r="G78" s="640">
        <v>41.187</v>
      </c>
      <c r="H78" s="640">
        <v>42.007</v>
      </c>
      <c r="I78" s="640">
        <v>43.34</v>
      </c>
      <c r="J78" s="640">
        <v>46.752</v>
      </c>
      <c r="K78" s="640">
        <v>48.326</v>
      </c>
      <c r="L78" s="59">
        <f t="shared" si="1"/>
        <v>3.3667008898015105</v>
      </c>
    </row>
    <row r="79" spans="1:12" ht="12.75" hidden="1">
      <c r="A79" s="25"/>
      <c r="B79" s="609">
        <v>72</v>
      </c>
      <c r="C79" s="326"/>
      <c r="D79" s="156" t="s">
        <v>221</v>
      </c>
      <c r="E79" s="103" t="s">
        <v>276</v>
      </c>
      <c r="F79" s="421">
        <v>43.329</v>
      </c>
      <c r="G79" s="421">
        <v>50.608</v>
      </c>
      <c r="H79" s="421">
        <v>47.186</v>
      </c>
      <c r="I79" s="421">
        <v>47.38</v>
      </c>
      <c r="J79" s="421">
        <v>50.147</v>
      </c>
      <c r="K79" s="421">
        <v>47.982</v>
      </c>
      <c r="L79" s="71">
        <f t="shared" si="1"/>
        <v>-4.3173071170757975</v>
      </c>
    </row>
    <row r="80" spans="1:12" ht="12.75" hidden="1">
      <c r="A80" s="25"/>
      <c r="B80" s="609">
        <v>73</v>
      </c>
      <c r="C80" s="638"/>
      <c r="D80" s="3" t="s">
        <v>634</v>
      </c>
      <c r="E80" s="639" t="s">
        <v>284</v>
      </c>
      <c r="F80" s="640">
        <v>42.015</v>
      </c>
      <c r="G80" s="640">
        <v>42.166</v>
      </c>
      <c r="H80" s="640">
        <v>42.91</v>
      </c>
      <c r="I80" s="640">
        <v>46.059</v>
      </c>
      <c r="J80" s="640">
        <v>49.479</v>
      </c>
      <c r="K80" s="640">
        <v>47.736</v>
      </c>
      <c r="L80" s="59">
        <f t="shared" si="1"/>
        <v>-3.5227066028011955</v>
      </c>
    </row>
    <row r="81" spans="1:12" ht="12.75" hidden="1">
      <c r="A81" s="25"/>
      <c r="B81" s="609">
        <v>74</v>
      </c>
      <c r="C81" s="326"/>
      <c r="D81" s="156" t="s">
        <v>84</v>
      </c>
      <c r="E81" s="103" t="s">
        <v>284</v>
      </c>
      <c r="F81" s="421">
        <v>43.26</v>
      </c>
      <c r="G81" s="421">
        <v>46.693</v>
      </c>
      <c r="H81" s="421">
        <v>44.72</v>
      </c>
      <c r="I81" s="421">
        <v>45.244</v>
      </c>
      <c r="J81" s="421">
        <v>54.272</v>
      </c>
      <c r="K81" s="421">
        <v>46.916</v>
      </c>
      <c r="L81" s="71">
        <f t="shared" si="1"/>
        <v>-13.553950471698117</v>
      </c>
    </row>
    <row r="82" spans="1:12" ht="12.75" hidden="1">
      <c r="A82" s="25"/>
      <c r="B82" s="609">
        <v>75</v>
      </c>
      <c r="C82" s="638"/>
      <c r="D82" s="3" t="s">
        <v>635</v>
      </c>
      <c r="E82" s="639" t="s">
        <v>276</v>
      </c>
      <c r="F82" s="640">
        <v>39.523</v>
      </c>
      <c r="G82" s="640">
        <v>38.17</v>
      </c>
      <c r="H82" s="640">
        <v>38.266</v>
      </c>
      <c r="I82" s="640">
        <v>43.74</v>
      </c>
      <c r="J82" s="640">
        <v>45.508</v>
      </c>
      <c r="K82" s="640">
        <v>45.213</v>
      </c>
      <c r="L82" s="59">
        <f t="shared" si="1"/>
        <v>-0.6482376724971428</v>
      </c>
    </row>
    <row r="83" spans="1:12" ht="12.75" hidden="1">
      <c r="A83" s="25"/>
      <c r="B83" s="609">
        <v>76</v>
      </c>
      <c r="C83" s="164"/>
      <c r="D83" s="630" t="s">
        <v>636</v>
      </c>
      <c r="E83" s="103" t="s">
        <v>278</v>
      </c>
      <c r="F83" s="641">
        <v>32.431</v>
      </c>
      <c r="G83" s="641">
        <v>37.199</v>
      </c>
      <c r="H83" s="641">
        <v>43.829</v>
      </c>
      <c r="I83" s="641">
        <v>46.314</v>
      </c>
      <c r="J83" s="641">
        <v>47.016</v>
      </c>
      <c r="K83" s="641">
        <v>44.524</v>
      </c>
      <c r="L83" s="71">
        <f t="shared" si="1"/>
        <v>-5.300323294197717</v>
      </c>
    </row>
    <row r="84" spans="1:12" ht="12.75" hidden="1">
      <c r="A84" s="25"/>
      <c r="B84" s="609">
        <v>77</v>
      </c>
      <c r="C84" s="638"/>
      <c r="D84" s="3" t="s">
        <v>637</v>
      </c>
      <c r="E84" s="639" t="s">
        <v>278</v>
      </c>
      <c r="F84" s="640">
        <v>38.757</v>
      </c>
      <c r="G84" s="640">
        <v>39.736</v>
      </c>
      <c r="H84" s="640">
        <v>49.341</v>
      </c>
      <c r="I84" s="640">
        <v>47.792</v>
      </c>
      <c r="J84" s="640">
        <v>45.105</v>
      </c>
      <c r="K84" s="640">
        <v>43.66</v>
      </c>
      <c r="L84" s="59">
        <f t="shared" si="1"/>
        <v>-3.2036359605365217</v>
      </c>
    </row>
    <row r="85" spans="1:12" ht="12.75" hidden="1">
      <c r="A85" s="25"/>
      <c r="B85" s="609">
        <v>78</v>
      </c>
      <c r="C85" s="164"/>
      <c r="D85" s="630" t="s">
        <v>638</v>
      </c>
      <c r="E85" s="103" t="s">
        <v>261</v>
      </c>
      <c r="F85" s="641">
        <v>43.438</v>
      </c>
      <c r="G85" s="641">
        <v>36.014</v>
      </c>
      <c r="H85" s="641">
        <v>40.329</v>
      </c>
      <c r="I85" s="641">
        <v>40.62</v>
      </c>
      <c r="J85" s="641">
        <v>41.886</v>
      </c>
      <c r="K85" s="641">
        <v>42.777</v>
      </c>
      <c r="L85" s="71">
        <f t="shared" si="1"/>
        <v>2.127202406532014</v>
      </c>
    </row>
    <row r="86" spans="1:12" ht="12.75" hidden="1">
      <c r="A86" s="25"/>
      <c r="B86" s="609">
        <v>79</v>
      </c>
      <c r="C86" s="638"/>
      <c r="D86" s="3" t="s">
        <v>625</v>
      </c>
      <c r="E86" s="639" t="s">
        <v>262</v>
      </c>
      <c r="F86" s="640"/>
      <c r="G86" s="640"/>
      <c r="H86" s="640"/>
      <c r="I86" s="640"/>
      <c r="J86" s="640">
        <v>37.435</v>
      </c>
      <c r="K86" s="640">
        <v>42.553</v>
      </c>
      <c r="L86" s="59">
        <f t="shared" si="1"/>
        <v>13.671697609189248</v>
      </c>
    </row>
    <row r="87" spans="1:12" ht="12.75" hidden="1">
      <c r="A87" s="25"/>
      <c r="B87" s="609">
        <v>80</v>
      </c>
      <c r="C87" s="164"/>
      <c r="D87" s="630" t="s">
        <v>639</v>
      </c>
      <c r="E87" s="103" t="s">
        <v>282</v>
      </c>
      <c r="F87" s="641">
        <v>36.668</v>
      </c>
      <c r="G87" s="641">
        <v>33.914</v>
      </c>
      <c r="H87" s="641">
        <v>36.748</v>
      </c>
      <c r="I87" s="641">
        <v>38.574</v>
      </c>
      <c r="J87" s="641">
        <v>39.224</v>
      </c>
      <c r="K87" s="641">
        <v>40.531</v>
      </c>
      <c r="L87" s="71">
        <f t="shared" si="1"/>
        <v>3.332143585559866</v>
      </c>
    </row>
    <row r="88" spans="1:12" ht="12.75" hidden="1">
      <c r="A88" s="25"/>
      <c r="B88" s="609">
        <v>81</v>
      </c>
      <c r="C88" s="638"/>
      <c r="D88" s="3" t="s">
        <v>640</v>
      </c>
      <c r="E88" s="639" t="s">
        <v>281</v>
      </c>
      <c r="F88" s="640">
        <v>32.564</v>
      </c>
      <c r="G88" s="640">
        <v>33.982</v>
      </c>
      <c r="H88" s="640">
        <v>36.43</v>
      </c>
      <c r="I88" s="640">
        <v>38.447</v>
      </c>
      <c r="J88" s="640">
        <v>39.392</v>
      </c>
      <c r="K88" s="640">
        <v>40.297</v>
      </c>
      <c r="L88" s="59">
        <f t="shared" si="1"/>
        <v>2.297420796100713</v>
      </c>
    </row>
    <row r="89" spans="1:12" ht="12.75" hidden="1">
      <c r="A89" s="25"/>
      <c r="B89" s="712">
        <v>82</v>
      </c>
      <c r="C89" s="394"/>
      <c r="D89" s="149" t="s">
        <v>641</v>
      </c>
      <c r="E89" s="292" t="s">
        <v>278</v>
      </c>
      <c r="F89" s="713">
        <v>30.181</v>
      </c>
      <c r="G89" s="713">
        <v>33.439</v>
      </c>
      <c r="H89" s="713">
        <v>37.298</v>
      </c>
      <c r="I89" s="713">
        <v>36.862</v>
      </c>
      <c r="J89" s="713">
        <v>39.924</v>
      </c>
      <c r="K89" s="713">
        <v>40.204</v>
      </c>
      <c r="L89" s="301">
        <f t="shared" si="1"/>
        <v>0.7013325318104391</v>
      </c>
    </row>
    <row r="90" ht="12.75" hidden="1"/>
    <row r="91" spans="4:13" ht="15" customHeight="1">
      <c r="D91" s="749" t="s">
        <v>411</v>
      </c>
      <c r="E91" s="749"/>
      <c r="F91" s="749"/>
      <c r="G91" s="749"/>
      <c r="H91" s="749"/>
      <c r="I91" s="749"/>
      <c r="J91" s="749"/>
      <c r="K91" s="749"/>
      <c r="L91" s="749"/>
      <c r="M91" s="122"/>
    </row>
    <row r="92" ht="12.75" customHeight="1">
      <c r="D92" s="365" t="s">
        <v>412</v>
      </c>
    </row>
  </sheetData>
  <mergeCells count="5">
    <mergeCell ref="D91:L91"/>
    <mergeCell ref="B5:B7"/>
    <mergeCell ref="C2:L2"/>
    <mergeCell ref="C3:L3"/>
    <mergeCell ref="D4:J4"/>
  </mergeCells>
  <printOptions horizontalCentered="1"/>
  <pageMargins left="0.6692913385826772" right="0.6692913385826772" top="0.17" bottom="0.2755905511811024"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codeName="Sheet102">
    <pageSetUpPr fitToPage="1"/>
  </sheetPr>
  <dimension ref="A1:AF43"/>
  <sheetViews>
    <sheetView workbookViewId="0" topLeftCell="A1">
      <selection activeCell="AF9" sqref="AF9"/>
    </sheetView>
  </sheetViews>
  <sheetFormatPr defaultColWidth="9.140625" defaultRowHeight="12.75"/>
  <cols>
    <col min="1" max="1" width="2.28125" style="0" customWidth="1"/>
    <col min="2" max="2" width="4.00390625" style="0" customWidth="1"/>
    <col min="3" max="4" width="6.7109375" style="0" hidden="1" customWidth="1"/>
    <col min="5" max="7" width="6.7109375" style="0" customWidth="1"/>
    <col min="8" max="9" width="6.7109375" style="0" hidden="1" customWidth="1"/>
    <col min="10" max="12" width="6.7109375" style="0" customWidth="1"/>
    <col min="13" max="14" width="5.7109375" style="0" hidden="1" customWidth="1"/>
    <col min="15" max="17" width="6.7109375" style="0" customWidth="1"/>
    <col min="18" max="19" width="5.7109375" style="0" hidden="1" customWidth="1"/>
    <col min="20" max="22" width="6.7109375" style="0" customWidth="1"/>
    <col min="23" max="24" width="5.7109375" style="0" hidden="1" customWidth="1"/>
    <col min="25" max="27" width="6.7109375" style="0" customWidth="1"/>
    <col min="28" max="28" width="4.00390625" style="0" customWidth="1"/>
    <col min="29" max="32" width="5.7109375" style="0" customWidth="1"/>
  </cols>
  <sheetData>
    <row r="1" spans="1:28" ht="14.25" customHeight="1">
      <c r="A1" s="39"/>
      <c r="B1" s="39"/>
      <c r="C1" s="22"/>
      <c r="D1" s="22"/>
      <c r="E1" s="22"/>
      <c r="F1" s="22"/>
      <c r="G1" s="22"/>
      <c r="H1" s="22"/>
      <c r="I1" s="22"/>
      <c r="J1" s="22"/>
      <c r="K1" s="22"/>
      <c r="L1" s="22"/>
      <c r="AB1" s="40" t="s">
        <v>393</v>
      </c>
    </row>
    <row r="2" spans="2:32" ht="30" customHeight="1">
      <c r="B2" s="790" t="s">
        <v>259</v>
      </c>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14"/>
      <c r="AD2" s="14"/>
      <c r="AE2" s="14"/>
      <c r="AF2" s="14"/>
    </row>
    <row r="3" spans="2:28" ht="12.75">
      <c r="B3" s="315"/>
      <c r="C3" s="743" t="s">
        <v>490</v>
      </c>
      <c r="D3" s="744"/>
      <c r="E3" s="744"/>
      <c r="F3" s="744"/>
      <c r="G3" s="744"/>
      <c r="H3" s="744"/>
      <c r="I3" s="744"/>
      <c r="J3" s="744"/>
      <c r="K3" s="744"/>
      <c r="L3" s="745"/>
      <c r="M3" s="743" t="s">
        <v>491</v>
      </c>
      <c r="N3" s="744"/>
      <c r="O3" s="744"/>
      <c r="P3" s="744"/>
      <c r="Q3" s="744"/>
      <c r="R3" s="744"/>
      <c r="S3" s="744"/>
      <c r="T3" s="744"/>
      <c r="U3" s="744"/>
      <c r="V3" s="745"/>
      <c r="W3" s="735" t="s">
        <v>691</v>
      </c>
      <c r="X3" s="736"/>
      <c r="Y3" s="736"/>
      <c r="Z3" s="736"/>
      <c r="AA3" s="737"/>
      <c r="AB3" s="148"/>
    </row>
    <row r="4" spans="2:28" ht="20.25" customHeight="1">
      <c r="B4" s="315"/>
      <c r="C4" s="746" t="s">
        <v>492</v>
      </c>
      <c r="D4" s="725"/>
      <c r="E4" s="725"/>
      <c r="F4" s="725"/>
      <c r="G4" s="725"/>
      <c r="H4" s="725"/>
      <c r="I4" s="725"/>
      <c r="J4" s="725"/>
      <c r="K4" s="725"/>
      <c r="L4" s="726"/>
      <c r="M4" s="746" t="s">
        <v>493</v>
      </c>
      <c r="N4" s="725"/>
      <c r="O4" s="725"/>
      <c r="P4" s="725"/>
      <c r="Q4" s="725"/>
      <c r="R4" s="725"/>
      <c r="S4" s="725"/>
      <c r="T4" s="725"/>
      <c r="U4" s="725"/>
      <c r="V4" s="726"/>
      <c r="W4" s="738"/>
      <c r="X4" s="739"/>
      <c r="Y4" s="739"/>
      <c r="Z4" s="739"/>
      <c r="AA4" s="740"/>
      <c r="AB4" s="148"/>
    </row>
    <row r="5" spans="2:28" ht="12.75">
      <c r="B5" s="315"/>
      <c r="C5" s="741" t="s">
        <v>494</v>
      </c>
      <c r="D5" s="753"/>
      <c r="E5" s="753"/>
      <c r="F5" s="753"/>
      <c r="G5" s="742"/>
      <c r="H5" s="753" t="s">
        <v>495</v>
      </c>
      <c r="I5" s="753"/>
      <c r="J5" s="753"/>
      <c r="K5" s="753"/>
      <c r="L5" s="734"/>
      <c r="M5" s="741" t="s">
        <v>494</v>
      </c>
      <c r="N5" s="753"/>
      <c r="O5" s="753"/>
      <c r="P5" s="753"/>
      <c r="Q5" s="742"/>
      <c r="R5" s="753" t="s">
        <v>495</v>
      </c>
      <c r="S5" s="753"/>
      <c r="T5" s="753"/>
      <c r="U5" s="753"/>
      <c r="V5" s="734"/>
      <c r="W5" s="741" t="s">
        <v>494</v>
      </c>
      <c r="X5" s="753"/>
      <c r="Y5" s="753"/>
      <c r="Z5" s="753"/>
      <c r="AA5" s="742"/>
      <c r="AB5" s="148"/>
    </row>
    <row r="6" spans="2:28" ht="12.75">
      <c r="B6" s="316"/>
      <c r="C6" s="106">
        <v>2004</v>
      </c>
      <c r="D6" s="127">
        <v>2005</v>
      </c>
      <c r="E6" s="127">
        <v>2006</v>
      </c>
      <c r="F6" s="127">
        <v>2007</v>
      </c>
      <c r="G6" s="321">
        <v>2008</v>
      </c>
      <c r="H6" s="127">
        <v>2004</v>
      </c>
      <c r="I6" s="127">
        <v>2005</v>
      </c>
      <c r="J6" s="127">
        <v>2006</v>
      </c>
      <c r="K6" s="127">
        <v>2007</v>
      </c>
      <c r="L6" s="128">
        <v>2008</v>
      </c>
      <c r="M6" s="106">
        <v>2004</v>
      </c>
      <c r="N6" s="127">
        <v>2005</v>
      </c>
      <c r="O6" s="127">
        <v>2006</v>
      </c>
      <c r="P6" s="127">
        <v>2007</v>
      </c>
      <c r="Q6" s="321">
        <v>2008</v>
      </c>
      <c r="R6" s="127">
        <v>2004</v>
      </c>
      <c r="S6" s="127">
        <v>2005</v>
      </c>
      <c r="T6" s="127">
        <v>2006</v>
      </c>
      <c r="U6" s="127">
        <v>2007</v>
      </c>
      <c r="V6" s="128">
        <v>2008</v>
      </c>
      <c r="W6" s="106">
        <v>2004</v>
      </c>
      <c r="X6" s="127">
        <v>2005</v>
      </c>
      <c r="Y6" s="127">
        <v>2006</v>
      </c>
      <c r="Z6" s="127">
        <v>2007</v>
      </c>
      <c r="AA6" s="321">
        <v>2008</v>
      </c>
      <c r="AB6" s="317"/>
    </row>
    <row r="7" spans="2:28" ht="12.75">
      <c r="B7" s="168" t="s">
        <v>496</v>
      </c>
      <c r="C7" s="175"/>
      <c r="D7" s="177"/>
      <c r="E7" s="177">
        <v>203445</v>
      </c>
      <c r="F7" s="177">
        <v>203445</v>
      </c>
      <c r="G7" s="322">
        <v>203445</v>
      </c>
      <c r="H7" s="177"/>
      <c r="I7" s="423"/>
      <c r="J7" s="423">
        <v>201678</v>
      </c>
      <c r="K7" s="423">
        <v>201678</v>
      </c>
      <c r="L7" s="318">
        <v>201678</v>
      </c>
      <c r="M7" s="454"/>
      <c r="N7" s="426"/>
      <c r="O7" s="426"/>
      <c r="P7" s="426"/>
      <c r="Q7" s="455"/>
      <c r="R7" s="426"/>
      <c r="S7" s="423"/>
      <c r="T7" s="423"/>
      <c r="U7" s="423"/>
      <c r="V7" s="318"/>
      <c r="W7" s="454"/>
      <c r="X7" s="426"/>
      <c r="Y7" s="426"/>
      <c r="Z7" s="426"/>
      <c r="AA7" s="455"/>
      <c r="AB7" s="168" t="s">
        <v>496</v>
      </c>
    </row>
    <row r="8" spans="2:28" ht="12.75">
      <c r="B8" s="169" t="s">
        <v>497</v>
      </c>
      <c r="C8" s="178">
        <v>196967</v>
      </c>
      <c r="D8" s="179">
        <v>186520</v>
      </c>
      <c r="E8" s="179">
        <v>191959</v>
      </c>
      <c r="F8" s="179">
        <v>193749</v>
      </c>
      <c r="G8" s="323">
        <v>193051</v>
      </c>
      <c r="H8" s="179">
        <v>195808</v>
      </c>
      <c r="I8" s="424">
        <v>185411</v>
      </c>
      <c r="J8" s="424">
        <v>191632</v>
      </c>
      <c r="K8" s="424">
        <v>193395</v>
      </c>
      <c r="L8" s="319">
        <v>191443</v>
      </c>
      <c r="M8" s="456"/>
      <c r="N8" s="427"/>
      <c r="O8" s="427"/>
      <c r="P8" s="427"/>
      <c r="Q8" s="457"/>
      <c r="R8" s="427"/>
      <c r="S8" s="424"/>
      <c r="T8" s="424"/>
      <c r="U8" s="424"/>
      <c r="V8" s="319"/>
      <c r="W8" s="456"/>
      <c r="X8" s="427"/>
      <c r="Y8" s="427"/>
      <c r="Z8" s="427"/>
      <c r="AA8" s="457"/>
      <c r="AB8" s="169" t="s">
        <v>497</v>
      </c>
    </row>
    <row r="9" spans="2:28" ht="12.75">
      <c r="B9" s="170" t="s">
        <v>395</v>
      </c>
      <c r="C9" s="180"/>
      <c r="D9" s="181"/>
      <c r="E9" s="181">
        <f aca="true" t="shared" si="0" ref="E9:L9">SUM(E11,E12,E15,E21,E22,E23,E25,E26,E29,E31,E32,E33)</f>
        <v>9011</v>
      </c>
      <c r="F9" s="181">
        <f t="shared" si="0"/>
        <v>9717</v>
      </c>
      <c r="G9" s="324">
        <f t="shared" si="0"/>
        <v>10389</v>
      </c>
      <c r="H9" s="181">
        <f t="shared" si="0"/>
        <v>4454</v>
      </c>
      <c r="I9" s="181">
        <f t="shared" si="0"/>
        <v>4506</v>
      </c>
      <c r="J9" s="181">
        <f t="shared" si="0"/>
        <v>8982</v>
      </c>
      <c r="K9" s="181">
        <f t="shared" si="0"/>
        <v>9762</v>
      </c>
      <c r="L9" s="646">
        <f t="shared" si="0"/>
        <v>10230</v>
      </c>
      <c r="M9" s="458"/>
      <c r="N9" s="428"/>
      <c r="O9" s="428"/>
      <c r="P9" s="428"/>
      <c r="Q9" s="459"/>
      <c r="R9" s="428"/>
      <c r="S9" s="425"/>
      <c r="T9" s="425"/>
      <c r="U9" s="425"/>
      <c r="V9" s="320"/>
      <c r="W9" s="458"/>
      <c r="X9" s="428"/>
      <c r="Y9" s="428"/>
      <c r="Z9" s="428"/>
      <c r="AA9" s="459"/>
      <c r="AB9" s="170" t="s">
        <v>395</v>
      </c>
    </row>
    <row r="10" spans="1:28" ht="12.75">
      <c r="A10" s="9"/>
      <c r="B10" s="172" t="s">
        <v>279</v>
      </c>
      <c r="C10" s="429">
        <v>366</v>
      </c>
      <c r="D10" s="430">
        <v>391</v>
      </c>
      <c r="E10" s="430">
        <v>375</v>
      </c>
      <c r="F10" s="430">
        <v>378</v>
      </c>
      <c r="G10" s="465">
        <v>333</v>
      </c>
      <c r="H10" s="430">
        <v>378</v>
      </c>
      <c r="I10" s="431">
        <v>391</v>
      </c>
      <c r="J10" s="431">
        <v>374</v>
      </c>
      <c r="K10" s="431">
        <v>381</v>
      </c>
      <c r="L10" s="432">
        <v>339</v>
      </c>
      <c r="M10" s="429">
        <v>21</v>
      </c>
      <c r="N10" s="430">
        <v>70</v>
      </c>
      <c r="O10" s="430">
        <v>70</v>
      </c>
      <c r="P10" s="430">
        <v>75</v>
      </c>
      <c r="Q10" s="465">
        <v>63</v>
      </c>
      <c r="R10" s="430">
        <v>22</v>
      </c>
      <c r="S10" s="431">
        <v>71</v>
      </c>
      <c r="T10" s="431">
        <v>71</v>
      </c>
      <c r="U10" s="431">
        <v>76</v>
      </c>
      <c r="V10" s="432">
        <v>64</v>
      </c>
      <c r="W10" s="460"/>
      <c r="X10" s="433"/>
      <c r="Y10" s="433"/>
      <c r="Z10" s="433"/>
      <c r="AA10" s="461"/>
      <c r="AB10" s="172" t="s">
        <v>279</v>
      </c>
    </row>
    <row r="11" spans="1:28" ht="12.75" customHeight="1">
      <c r="A11" s="9"/>
      <c r="B11" s="171" t="s">
        <v>262</v>
      </c>
      <c r="C11" s="434"/>
      <c r="D11" s="435"/>
      <c r="E11" s="435"/>
      <c r="F11" s="435"/>
      <c r="G11" s="464"/>
      <c r="H11" s="435"/>
      <c r="I11" s="436"/>
      <c r="J11" s="436"/>
      <c r="K11" s="436"/>
      <c r="L11" s="437"/>
      <c r="M11" s="462"/>
      <c r="N11" s="438"/>
      <c r="O11" s="438"/>
      <c r="P11" s="438"/>
      <c r="Q11" s="463"/>
      <c r="R11" s="438"/>
      <c r="S11" s="436"/>
      <c r="T11" s="436"/>
      <c r="U11" s="436"/>
      <c r="V11" s="437"/>
      <c r="W11" s="462"/>
      <c r="X11" s="438"/>
      <c r="Y11" s="438"/>
      <c r="Z11" s="438"/>
      <c r="AA11" s="463"/>
      <c r="AB11" s="171" t="s">
        <v>262</v>
      </c>
    </row>
    <row r="12" spans="1:28" ht="12.75">
      <c r="A12" s="9"/>
      <c r="B12" s="172" t="s">
        <v>264</v>
      </c>
      <c r="C12" s="429"/>
      <c r="D12" s="430"/>
      <c r="E12" s="430"/>
      <c r="F12" s="430"/>
      <c r="G12" s="465"/>
      <c r="H12" s="430"/>
      <c r="I12" s="431"/>
      <c r="J12" s="431"/>
      <c r="K12" s="431"/>
      <c r="L12" s="432"/>
      <c r="M12" s="460"/>
      <c r="N12" s="433"/>
      <c r="O12" s="433"/>
      <c r="P12" s="433"/>
      <c r="Q12" s="461"/>
      <c r="R12" s="433"/>
      <c r="S12" s="431"/>
      <c r="T12" s="431"/>
      <c r="U12" s="431"/>
      <c r="V12" s="432"/>
      <c r="W12" s="460"/>
      <c r="X12" s="433"/>
      <c r="Y12" s="433"/>
      <c r="Z12" s="433"/>
      <c r="AA12" s="461"/>
      <c r="AB12" s="172" t="s">
        <v>264</v>
      </c>
    </row>
    <row r="13" spans="1:28" ht="12.75">
      <c r="A13" s="9"/>
      <c r="B13" s="171" t="s">
        <v>275</v>
      </c>
      <c r="C13" s="434">
        <v>24194</v>
      </c>
      <c r="D13" s="435">
        <v>23841</v>
      </c>
      <c r="E13" s="435">
        <v>23937</v>
      </c>
      <c r="F13" s="435">
        <v>24057</v>
      </c>
      <c r="G13" s="464">
        <v>23172</v>
      </c>
      <c r="H13" s="435">
        <v>24156</v>
      </c>
      <c r="I13" s="436">
        <v>23837</v>
      </c>
      <c r="J13" s="436">
        <v>23945</v>
      </c>
      <c r="K13" s="436">
        <v>24063</v>
      </c>
      <c r="L13" s="437">
        <v>23170</v>
      </c>
      <c r="M13" s="434">
        <v>104</v>
      </c>
      <c r="N13" s="435">
        <v>122</v>
      </c>
      <c r="O13" s="435">
        <v>131</v>
      </c>
      <c r="P13" s="435">
        <v>144</v>
      </c>
      <c r="Q13" s="464">
        <v>157</v>
      </c>
      <c r="R13" s="435">
        <v>102</v>
      </c>
      <c r="S13" s="436">
        <v>124</v>
      </c>
      <c r="T13" s="436">
        <v>132</v>
      </c>
      <c r="U13" s="436">
        <v>145</v>
      </c>
      <c r="V13" s="437">
        <v>158</v>
      </c>
      <c r="W13" s="434">
        <v>188</v>
      </c>
      <c r="X13" s="435">
        <v>228</v>
      </c>
      <c r="Y13" s="435">
        <v>232</v>
      </c>
      <c r="Z13" s="435">
        <v>258</v>
      </c>
      <c r="AA13" s="464">
        <v>294</v>
      </c>
      <c r="AB13" s="171" t="s">
        <v>275</v>
      </c>
    </row>
    <row r="14" spans="1:28" ht="12.75">
      <c r="A14" s="9"/>
      <c r="B14" s="172" t="s">
        <v>280</v>
      </c>
      <c r="C14" s="429">
        <v>14640</v>
      </c>
      <c r="D14" s="430">
        <v>14483</v>
      </c>
      <c r="E14" s="430">
        <v>14309</v>
      </c>
      <c r="F14" s="430">
        <v>14766</v>
      </c>
      <c r="G14" s="465">
        <v>14113</v>
      </c>
      <c r="H14" s="430">
        <v>14815</v>
      </c>
      <c r="I14" s="431">
        <v>14622</v>
      </c>
      <c r="J14" s="431">
        <v>14514</v>
      </c>
      <c r="K14" s="431">
        <v>14951</v>
      </c>
      <c r="L14" s="432">
        <v>14111</v>
      </c>
      <c r="M14" s="429">
        <v>178</v>
      </c>
      <c r="N14" s="430">
        <v>194</v>
      </c>
      <c r="O14" s="430">
        <v>219</v>
      </c>
      <c r="P14" s="430">
        <v>264</v>
      </c>
      <c r="Q14" s="465">
        <v>372</v>
      </c>
      <c r="R14" s="430">
        <v>182</v>
      </c>
      <c r="S14" s="431">
        <v>191</v>
      </c>
      <c r="T14" s="431">
        <v>213</v>
      </c>
      <c r="U14" s="431">
        <v>219</v>
      </c>
      <c r="V14" s="432">
        <v>349</v>
      </c>
      <c r="W14" s="460"/>
      <c r="X14" s="433"/>
      <c r="Y14" s="433"/>
      <c r="Z14" s="433"/>
      <c r="AA14" s="461"/>
      <c r="AB14" s="172" t="s">
        <v>280</v>
      </c>
    </row>
    <row r="15" spans="1:28" ht="12.75">
      <c r="A15" s="9"/>
      <c r="B15" s="171" t="s">
        <v>265</v>
      </c>
      <c r="C15" s="434">
        <v>3231</v>
      </c>
      <c r="D15" s="435">
        <v>3454</v>
      </c>
      <c r="E15" s="435">
        <v>4287</v>
      </c>
      <c r="F15" s="435">
        <v>4323</v>
      </c>
      <c r="G15" s="464">
        <v>4585</v>
      </c>
      <c r="H15" s="435">
        <v>3221</v>
      </c>
      <c r="I15" s="436">
        <v>3432</v>
      </c>
      <c r="J15" s="436">
        <v>4259</v>
      </c>
      <c r="K15" s="436">
        <v>4342</v>
      </c>
      <c r="L15" s="437">
        <v>4605</v>
      </c>
      <c r="M15" s="462"/>
      <c r="N15" s="438"/>
      <c r="O15" s="438"/>
      <c r="P15" s="438"/>
      <c r="Q15" s="463"/>
      <c r="R15" s="438"/>
      <c r="S15" s="436"/>
      <c r="T15" s="436"/>
      <c r="U15" s="436"/>
      <c r="V15" s="437"/>
      <c r="W15" s="434">
        <v>284</v>
      </c>
      <c r="X15" s="435">
        <v>307</v>
      </c>
      <c r="Y15" s="435">
        <v>313</v>
      </c>
      <c r="Z15" s="435">
        <v>294</v>
      </c>
      <c r="AA15" s="464">
        <v>378</v>
      </c>
      <c r="AB15" s="171" t="s">
        <v>265</v>
      </c>
    </row>
    <row r="16" spans="1:28" ht="12.75">
      <c r="A16" s="9"/>
      <c r="B16" s="172" t="s">
        <v>283</v>
      </c>
      <c r="C16" s="429">
        <v>1776</v>
      </c>
      <c r="D16" s="430">
        <v>1637</v>
      </c>
      <c r="E16" s="430">
        <v>1572</v>
      </c>
      <c r="F16" s="430">
        <v>1578</v>
      </c>
      <c r="G16" s="465">
        <v>1492</v>
      </c>
      <c r="H16" s="430">
        <v>1774</v>
      </c>
      <c r="I16" s="431">
        <v>1609</v>
      </c>
      <c r="J16" s="431">
        <v>1542</v>
      </c>
      <c r="K16" s="431">
        <v>1542</v>
      </c>
      <c r="L16" s="432">
        <v>1470</v>
      </c>
      <c r="M16" s="429">
        <v>0</v>
      </c>
      <c r="N16" s="430">
        <v>30</v>
      </c>
      <c r="O16" s="430">
        <v>93</v>
      </c>
      <c r="P16" s="430">
        <v>104</v>
      </c>
      <c r="Q16" s="465">
        <v>146</v>
      </c>
      <c r="R16" s="430">
        <v>0</v>
      </c>
      <c r="S16" s="431">
        <v>0</v>
      </c>
      <c r="T16" s="431"/>
      <c r="U16" s="431"/>
      <c r="V16" s="432"/>
      <c r="W16" s="429">
        <v>46</v>
      </c>
      <c r="X16" s="430">
        <v>52</v>
      </c>
      <c r="Y16" s="430"/>
      <c r="Z16" s="430">
        <v>37</v>
      </c>
      <c r="AA16" s="465"/>
      <c r="AB16" s="172" t="s">
        <v>283</v>
      </c>
    </row>
    <row r="17" spans="1:28" ht="12.75">
      <c r="A17" s="9"/>
      <c r="B17" s="171" t="s">
        <v>276</v>
      </c>
      <c r="C17" s="434">
        <v>48270</v>
      </c>
      <c r="D17" s="435">
        <v>42758</v>
      </c>
      <c r="E17" s="435">
        <v>45075</v>
      </c>
      <c r="F17" s="435">
        <v>45987</v>
      </c>
      <c r="G17" s="464">
        <v>45255</v>
      </c>
      <c r="H17" s="435">
        <v>48146</v>
      </c>
      <c r="I17" s="436">
        <v>42634</v>
      </c>
      <c r="J17" s="436">
        <v>44897</v>
      </c>
      <c r="K17" s="436">
        <v>45908</v>
      </c>
      <c r="L17" s="437">
        <v>45186</v>
      </c>
      <c r="M17" s="434">
        <v>215</v>
      </c>
      <c r="N17" s="435">
        <v>157</v>
      </c>
      <c r="O17" s="435">
        <v>216</v>
      </c>
      <c r="P17" s="435">
        <v>263</v>
      </c>
      <c r="Q17" s="464">
        <v>334</v>
      </c>
      <c r="R17" s="435">
        <v>113</v>
      </c>
      <c r="S17" s="436">
        <v>518</v>
      </c>
      <c r="T17" s="436">
        <v>214</v>
      </c>
      <c r="U17" s="436">
        <v>265</v>
      </c>
      <c r="V17" s="437">
        <v>326</v>
      </c>
      <c r="W17" s="462"/>
      <c r="X17" s="438"/>
      <c r="Y17" s="438"/>
      <c r="Z17" s="438"/>
      <c r="AA17" s="463"/>
      <c r="AB17" s="171" t="s">
        <v>276</v>
      </c>
    </row>
    <row r="18" spans="1:28" ht="12.75">
      <c r="A18" s="9"/>
      <c r="B18" s="172" t="s">
        <v>281</v>
      </c>
      <c r="C18" s="429">
        <v>10785</v>
      </c>
      <c r="D18" s="430">
        <v>11245</v>
      </c>
      <c r="E18" s="430">
        <v>10190</v>
      </c>
      <c r="F18" s="430">
        <v>10669</v>
      </c>
      <c r="G18" s="465">
        <v>10265</v>
      </c>
      <c r="H18" s="430">
        <v>10094</v>
      </c>
      <c r="I18" s="431">
        <v>10315</v>
      </c>
      <c r="J18" s="431">
        <v>10227</v>
      </c>
      <c r="K18" s="431">
        <v>10654</v>
      </c>
      <c r="L18" s="432">
        <v>10173</v>
      </c>
      <c r="M18" s="429">
        <v>596</v>
      </c>
      <c r="N18" s="430">
        <v>635</v>
      </c>
      <c r="O18" s="430">
        <v>1228</v>
      </c>
      <c r="P18" s="430">
        <v>907</v>
      </c>
      <c r="Q18" s="465">
        <v>1027</v>
      </c>
      <c r="R18" s="430">
        <v>220</v>
      </c>
      <c r="S18" s="431">
        <v>215</v>
      </c>
      <c r="T18" s="431">
        <v>521</v>
      </c>
      <c r="U18" s="431">
        <v>903</v>
      </c>
      <c r="V18" s="432">
        <v>1014</v>
      </c>
      <c r="W18" s="429">
        <v>614</v>
      </c>
      <c r="X18" s="430">
        <v>828</v>
      </c>
      <c r="Y18" s="430">
        <v>1761</v>
      </c>
      <c r="Z18" s="430">
        <v>2910</v>
      </c>
      <c r="AA18" s="465">
        <v>3370</v>
      </c>
      <c r="AB18" s="172" t="s">
        <v>281</v>
      </c>
    </row>
    <row r="19" spans="1:28" ht="12.75">
      <c r="A19" s="9"/>
      <c r="B19" s="171" t="s">
        <v>282</v>
      </c>
      <c r="C19" s="434">
        <v>13376</v>
      </c>
      <c r="D19" s="435">
        <v>12722</v>
      </c>
      <c r="E19" s="435">
        <v>13094</v>
      </c>
      <c r="F19" s="435">
        <v>13306</v>
      </c>
      <c r="G19" s="464">
        <v>13323</v>
      </c>
      <c r="H19" s="435">
        <v>13460</v>
      </c>
      <c r="I19" s="436">
        <v>12829</v>
      </c>
      <c r="J19" s="436">
        <v>12999</v>
      </c>
      <c r="K19" s="436">
        <v>13280</v>
      </c>
      <c r="L19" s="437">
        <v>13187</v>
      </c>
      <c r="M19" s="434">
        <v>118</v>
      </c>
      <c r="N19" s="435">
        <v>127</v>
      </c>
      <c r="O19" s="435">
        <v>154</v>
      </c>
      <c r="P19" s="435">
        <v>231</v>
      </c>
      <c r="Q19" s="464">
        <v>156</v>
      </c>
      <c r="R19" s="435">
        <v>114</v>
      </c>
      <c r="S19" s="436">
        <v>125</v>
      </c>
      <c r="T19" s="436">
        <v>155</v>
      </c>
      <c r="U19" s="436">
        <v>231</v>
      </c>
      <c r="V19" s="437">
        <v>147</v>
      </c>
      <c r="W19" s="434">
        <v>1063</v>
      </c>
      <c r="X19" s="435">
        <v>1080</v>
      </c>
      <c r="Y19" s="435">
        <v>1190</v>
      </c>
      <c r="Z19" s="435">
        <v>1246</v>
      </c>
      <c r="AA19" s="464">
        <v>1064</v>
      </c>
      <c r="AB19" s="171" t="s">
        <v>282</v>
      </c>
    </row>
    <row r="20" spans="1:28" ht="12.75">
      <c r="A20" s="9"/>
      <c r="B20" s="172" t="s">
        <v>284</v>
      </c>
      <c r="C20" s="429">
        <v>40923</v>
      </c>
      <c r="D20" s="430">
        <v>38537</v>
      </c>
      <c r="E20" s="430">
        <v>42875</v>
      </c>
      <c r="F20" s="430">
        <v>42285</v>
      </c>
      <c r="G20" s="465">
        <v>44761</v>
      </c>
      <c r="H20" s="430">
        <v>40820</v>
      </c>
      <c r="I20" s="431">
        <v>38393</v>
      </c>
      <c r="J20" s="431">
        <v>42934</v>
      </c>
      <c r="K20" s="431">
        <v>42317</v>
      </c>
      <c r="L20" s="432">
        <v>43643</v>
      </c>
      <c r="M20" s="429">
        <v>793</v>
      </c>
      <c r="N20" s="430">
        <v>939</v>
      </c>
      <c r="O20" s="430">
        <v>93</v>
      </c>
      <c r="P20" s="430">
        <v>1189</v>
      </c>
      <c r="Q20" s="465">
        <v>882</v>
      </c>
      <c r="R20" s="430">
        <v>780</v>
      </c>
      <c r="S20" s="431">
        <v>884</v>
      </c>
      <c r="T20" s="431">
        <v>81</v>
      </c>
      <c r="U20" s="431">
        <v>1179</v>
      </c>
      <c r="V20" s="432">
        <v>871</v>
      </c>
      <c r="W20" s="429">
        <v>2200</v>
      </c>
      <c r="X20" s="430">
        <v>2178</v>
      </c>
      <c r="Y20" s="430">
        <v>3112</v>
      </c>
      <c r="Z20" s="430">
        <v>3181</v>
      </c>
      <c r="AA20" s="465">
        <v>1870</v>
      </c>
      <c r="AB20" s="172" t="s">
        <v>284</v>
      </c>
    </row>
    <row r="21" spans="1:28" ht="12.75">
      <c r="A21" s="9"/>
      <c r="B21" s="171" t="s">
        <v>263</v>
      </c>
      <c r="C21" s="434">
        <v>0</v>
      </c>
      <c r="D21" s="435">
        <v>0</v>
      </c>
      <c r="E21" s="435"/>
      <c r="F21" s="435"/>
      <c r="G21" s="464"/>
      <c r="H21" s="435">
        <v>0</v>
      </c>
      <c r="I21" s="436">
        <v>0</v>
      </c>
      <c r="J21" s="436"/>
      <c r="K21" s="436"/>
      <c r="L21" s="437"/>
      <c r="M21" s="434">
        <v>124</v>
      </c>
      <c r="N21" s="435">
        <v>97</v>
      </c>
      <c r="O21" s="435"/>
      <c r="P21" s="435"/>
      <c r="Q21" s="464"/>
      <c r="R21" s="435">
        <v>123</v>
      </c>
      <c r="S21" s="436">
        <v>97</v>
      </c>
      <c r="T21" s="436"/>
      <c r="U21" s="436"/>
      <c r="V21" s="437"/>
      <c r="W21" s="434">
        <v>130</v>
      </c>
      <c r="X21" s="435">
        <v>2</v>
      </c>
      <c r="Y21" s="435"/>
      <c r="Z21" s="435"/>
      <c r="AA21" s="464"/>
      <c r="AB21" s="171" t="s">
        <v>263</v>
      </c>
    </row>
    <row r="22" spans="1:28" ht="12.75">
      <c r="A22" s="9"/>
      <c r="B22" s="172" t="s">
        <v>267</v>
      </c>
      <c r="C22" s="429">
        <v>64</v>
      </c>
      <c r="D22" s="430">
        <v>68</v>
      </c>
      <c r="E22" s="430">
        <v>105</v>
      </c>
      <c r="F22" s="430">
        <v>179</v>
      </c>
      <c r="G22" s="465">
        <v>213</v>
      </c>
      <c r="H22" s="430">
        <v>66</v>
      </c>
      <c r="I22" s="431">
        <v>75</v>
      </c>
      <c r="J22" s="431">
        <v>112</v>
      </c>
      <c r="K22" s="431">
        <v>183</v>
      </c>
      <c r="L22" s="432">
        <v>223</v>
      </c>
      <c r="M22" s="460"/>
      <c r="N22" s="433"/>
      <c r="O22" s="433"/>
      <c r="P22" s="433"/>
      <c r="Q22" s="461"/>
      <c r="R22" s="433"/>
      <c r="S22" s="431"/>
      <c r="T22" s="431"/>
      <c r="U22" s="431"/>
      <c r="V22" s="432"/>
      <c r="W22" s="429">
        <v>63</v>
      </c>
      <c r="X22" s="430">
        <v>48</v>
      </c>
      <c r="Y22" s="430">
        <v>41</v>
      </c>
      <c r="Z22" s="430">
        <v>65</v>
      </c>
      <c r="AA22" s="465">
        <v>51</v>
      </c>
      <c r="AB22" s="172" t="s">
        <v>267</v>
      </c>
    </row>
    <row r="23" spans="1:28" ht="12.75">
      <c r="A23" s="9"/>
      <c r="B23" s="171" t="s">
        <v>268</v>
      </c>
      <c r="C23" s="434">
        <v>73</v>
      </c>
      <c r="D23" s="435">
        <v>82</v>
      </c>
      <c r="E23" s="435">
        <v>92</v>
      </c>
      <c r="F23" s="435">
        <v>104</v>
      </c>
      <c r="G23" s="464">
        <v>103</v>
      </c>
      <c r="H23" s="435">
        <v>74</v>
      </c>
      <c r="I23" s="436">
        <v>85</v>
      </c>
      <c r="J23" s="436">
        <v>98</v>
      </c>
      <c r="K23" s="436">
        <v>108</v>
      </c>
      <c r="L23" s="437">
        <v>109</v>
      </c>
      <c r="M23" s="462"/>
      <c r="N23" s="438"/>
      <c r="O23" s="438"/>
      <c r="P23" s="438"/>
      <c r="Q23" s="463"/>
      <c r="R23" s="438"/>
      <c r="S23" s="436"/>
      <c r="T23" s="436"/>
      <c r="U23" s="436"/>
      <c r="V23" s="437"/>
      <c r="W23" s="434">
        <v>14</v>
      </c>
      <c r="X23" s="435">
        <v>24</v>
      </c>
      <c r="Y23" s="435">
        <v>25</v>
      </c>
      <c r="Z23" s="435">
        <v>37</v>
      </c>
      <c r="AA23" s="464">
        <v>32</v>
      </c>
      <c r="AB23" s="171" t="s">
        <v>268</v>
      </c>
    </row>
    <row r="24" spans="1:28" ht="12.75">
      <c r="A24" s="9"/>
      <c r="B24" s="172" t="s">
        <v>285</v>
      </c>
      <c r="C24" s="429"/>
      <c r="D24" s="430"/>
      <c r="E24" s="430"/>
      <c r="F24" s="430"/>
      <c r="G24" s="465"/>
      <c r="H24" s="430"/>
      <c r="I24" s="431"/>
      <c r="J24" s="431"/>
      <c r="K24" s="431"/>
      <c r="L24" s="432"/>
      <c r="M24" s="460"/>
      <c r="N24" s="433"/>
      <c r="O24" s="433"/>
      <c r="P24" s="433"/>
      <c r="Q24" s="461"/>
      <c r="R24" s="433"/>
      <c r="S24" s="431"/>
      <c r="T24" s="431"/>
      <c r="U24" s="431"/>
      <c r="V24" s="432"/>
      <c r="W24" s="460"/>
      <c r="X24" s="433"/>
      <c r="Y24" s="433"/>
      <c r="Z24" s="433"/>
      <c r="AA24" s="461"/>
      <c r="AB24" s="172" t="s">
        <v>285</v>
      </c>
    </row>
    <row r="25" spans="1:28" ht="12.75">
      <c r="A25" s="9"/>
      <c r="B25" s="171" t="s">
        <v>266</v>
      </c>
      <c r="C25" s="434"/>
      <c r="D25" s="435"/>
      <c r="E25" s="435"/>
      <c r="F25" s="435"/>
      <c r="G25" s="464"/>
      <c r="H25" s="435"/>
      <c r="I25" s="436"/>
      <c r="J25" s="436"/>
      <c r="K25" s="436"/>
      <c r="L25" s="437"/>
      <c r="M25" s="462"/>
      <c r="N25" s="438"/>
      <c r="O25" s="438"/>
      <c r="P25" s="438"/>
      <c r="Q25" s="463"/>
      <c r="R25" s="438"/>
      <c r="S25" s="436"/>
      <c r="T25" s="436"/>
      <c r="U25" s="436"/>
      <c r="V25" s="437"/>
      <c r="W25" s="462"/>
      <c r="X25" s="438"/>
      <c r="Y25" s="438"/>
      <c r="Z25" s="438"/>
      <c r="AA25" s="463"/>
      <c r="AB25" s="171" t="s">
        <v>266</v>
      </c>
    </row>
    <row r="26" spans="1:28" ht="12.75">
      <c r="A26" s="9"/>
      <c r="B26" s="172" t="s">
        <v>269</v>
      </c>
      <c r="C26" s="429">
        <v>93</v>
      </c>
      <c r="D26" s="430">
        <v>82</v>
      </c>
      <c r="E26" s="430">
        <v>3652</v>
      </c>
      <c r="F26" s="430">
        <v>3893</v>
      </c>
      <c r="G26" s="465">
        <v>4148</v>
      </c>
      <c r="H26" s="430">
        <v>92</v>
      </c>
      <c r="I26" s="431">
        <v>83</v>
      </c>
      <c r="J26" s="431">
        <v>3652</v>
      </c>
      <c r="K26" s="431">
        <v>3891</v>
      </c>
      <c r="L26" s="432">
        <v>3955</v>
      </c>
      <c r="M26" s="429">
        <v>20</v>
      </c>
      <c r="N26" s="430">
        <v>7</v>
      </c>
      <c r="O26" s="430">
        <v>12</v>
      </c>
      <c r="P26" s="430">
        <v>9</v>
      </c>
      <c r="Q26" s="465">
        <v>14</v>
      </c>
      <c r="R26" s="430">
        <v>20</v>
      </c>
      <c r="S26" s="431">
        <v>6</v>
      </c>
      <c r="T26" s="431">
        <v>11</v>
      </c>
      <c r="U26" s="431">
        <v>9</v>
      </c>
      <c r="V26" s="432">
        <v>14</v>
      </c>
      <c r="W26" s="429">
        <v>251</v>
      </c>
      <c r="X26" s="430">
        <v>307</v>
      </c>
      <c r="Y26" s="430"/>
      <c r="Z26" s="430">
        <v>472</v>
      </c>
      <c r="AA26" s="465">
        <v>528</v>
      </c>
      <c r="AB26" s="172" t="s">
        <v>269</v>
      </c>
    </row>
    <row r="27" spans="1:28" ht="12.75">
      <c r="A27" s="9"/>
      <c r="B27" s="173" t="s">
        <v>277</v>
      </c>
      <c r="C27" s="434">
        <v>1006</v>
      </c>
      <c r="D27" s="435">
        <v>1058</v>
      </c>
      <c r="E27" s="435">
        <v>1053</v>
      </c>
      <c r="F27" s="435">
        <v>945</v>
      </c>
      <c r="G27" s="464">
        <v>977</v>
      </c>
      <c r="H27" s="435">
        <v>1006</v>
      </c>
      <c r="I27" s="436">
        <v>1057</v>
      </c>
      <c r="J27" s="436">
        <v>1074</v>
      </c>
      <c r="K27" s="436">
        <v>925</v>
      </c>
      <c r="L27" s="437">
        <v>982</v>
      </c>
      <c r="M27" s="462"/>
      <c r="N27" s="438"/>
      <c r="O27" s="438"/>
      <c r="P27" s="438"/>
      <c r="Q27" s="463"/>
      <c r="R27" s="438"/>
      <c r="S27" s="436"/>
      <c r="T27" s="436"/>
      <c r="U27" s="436"/>
      <c r="V27" s="437"/>
      <c r="W27" s="462"/>
      <c r="X27" s="438"/>
      <c r="Y27" s="438"/>
      <c r="Z27" s="438"/>
      <c r="AA27" s="463"/>
      <c r="AB27" s="173" t="s">
        <v>277</v>
      </c>
    </row>
    <row r="28" spans="1:28" ht="12.75">
      <c r="A28" s="9"/>
      <c r="B28" s="172" t="s">
        <v>286</v>
      </c>
      <c r="C28" s="429"/>
      <c r="D28" s="430"/>
      <c r="E28" s="430"/>
      <c r="F28" s="430"/>
      <c r="G28" s="465"/>
      <c r="H28" s="430"/>
      <c r="I28" s="431"/>
      <c r="J28" s="431"/>
      <c r="K28" s="431"/>
      <c r="L28" s="432"/>
      <c r="M28" s="460"/>
      <c r="N28" s="433"/>
      <c r="O28" s="433"/>
      <c r="P28" s="433"/>
      <c r="Q28" s="461"/>
      <c r="R28" s="433"/>
      <c r="S28" s="431"/>
      <c r="T28" s="431"/>
      <c r="U28" s="431"/>
      <c r="V28" s="432"/>
      <c r="W28" s="460"/>
      <c r="X28" s="433"/>
      <c r="Y28" s="433"/>
      <c r="Z28" s="433"/>
      <c r="AA28" s="461"/>
      <c r="AB28" s="172" t="s">
        <v>286</v>
      </c>
    </row>
    <row r="29" spans="1:28" ht="12.75">
      <c r="A29" s="9"/>
      <c r="B29" s="171" t="s">
        <v>270</v>
      </c>
      <c r="C29" s="434">
        <v>1030</v>
      </c>
      <c r="D29" s="435">
        <v>816</v>
      </c>
      <c r="E29" s="435">
        <v>875</v>
      </c>
      <c r="F29" s="435">
        <v>1218</v>
      </c>
      <c r="G29" s="464">
        <v>1325</v>
      </c>
      <c r="H29" s="435">
        <v>1001</v>
      </c>
      <c r="I29" s="436">
        <v>831</v>
      </c>
      <c r="J29" s="436">
        <v>861</v>
      </c>
      <c r="K29" s="436">
        <v>1238</v>
      </c>
      <c r="L29" s="437">
        <v>1322</v>
      </c>
      <c r="M29" s="462"/>
      <c r="N29" s="438"/>
      <c r="O29" s="438">
        <v>0</v>
      </c>
      <c r="P29" s="438">
        <v>0</v>
      </c>
      <c r="Q29" s="463">
        <v>0</v>
      </c>
      <c r="R29" s="438"/>
      <c r="S29" s="436"/>
      <c r="T29" s="436">
        <v>0</v>
      </c>
      <c r="U29" s="436">
        <v>0</v>
      </c>
      <c r="V29" s="437">
        <v>0</v>
      </c>
      <c r="W29" s="462"/>
      <c r="X29" s="438"/>
      <c r="Y29" s="438"/>
      <c r="Z29" s="438"/>
      <c r="AA29" s="463"/>
      <c r="AB29" s="171" t="s">
        <v>270</v>
      </c>
    </row>
    <row r="30" spans="1:28" ht="12.75">
      <c r="A30" s="9"/>
      <c r="B30" s="172" t="s">
        <v>287</v>
      </c>
      <c r="C30" s="429">
        <v>325</v>
      </c>
      <c r="D30" s="430">
        <v>332</v>
      </c>
      <c r="E30" s="430">
        <v>343</v>
      </c>
      <c r="F30" s="430">
        <v>368</v>
      </c>
      <c r="G30" s="465">
        <v>382</v>
      </c>
      <c r="H30" s="430">
        <v>325</v>
      </c>
      <c r="I30" s="431">
        <v>330</v>
      </c>
      <c r="J30" s="431">
        <v>343</v>
      </c>
      <c r="K30" s="431">
        <v>367</v>
      </c>
      <c r="L30" s="432">
        <v>380</v>
      </c>
      <c r="M30" s="460"/>
      <c r="N30" s="433"/>
      <c r="O30" s="433"/>
      <c r="P30" s="433"/>
      <c r="Q30" s="461"/>
      <c r="R30" s="433"/>
      <c r="S30" s="431"/>
      <c r="T30" s="431"/>
      <c r="U30" s="431"/>
      <c r="V30" s="432"/>
      <c r="W30" s="460"/>
      <c r="X30" s="433"/>
      <c r="Y30" s="433"/>
      <c r="Z30" s="433"/>
      <c r="AA30" s="461"/>
      <c r="AB30" s="172" t="s">
        <v>287</v>
      </c>
    </row>
    <row r="31" spans="1:28" ht="12.75">
      <c r="A31" s="9"/>
      <c r="B31" s="171" t="s">
        <v>271</v>
      </c>
      <c r="C31" s="434"/>
      <c r="D31" s="435"/>
      <c r="E31" s="435"/>
      <c r="F31" s="435"/>
      <c r="G31" s="464"/>
      <c r="H31" s="435"/>
      <c r="I31" s="436"/>
      <c r="J31" s="436"/>
      <c r="K31" s="436"/>
      <c r="L31" s="437"/>
      <c r="M31" s="462"/>
      <c r="N31" s="438"/>
      <c r="O31" s="438"/>
      <c r="P31" s="438">
        <v>0</v>
      </c>
      <c r="Q31" s="463">
        <v>2</v>
      </c>
      <c r="R31" s="438"/>
      <c r="S31" s="436"/>
      <c r="T31" s="436"/>
      <c r="U31" s="436">
        <v>0</v>
      </c>
      <c r="V31" s="437">
        <v>2</v>
      </c>
      <c r="W31" s="462"/>
      <c r="X31" s="438"/>
      <c r="Y31" s="438"/>
      <c r="Z31" s="438">
        <v>12</v>
      </c>
      <c r="AA31" s="463">
        <v>33</v>
      </c>
      <c r="AB31" s="171" t="s">
        <v>271</v>
      </c>
    </row>
    <row r="32" spans="1:28" ht="12.75">
      <c r="A32" s="9"/>
      <c r="B32" s="172" t="s">
        <v>273</v>
      </c>
      <c r="C32" s="429"/>
      <c r="D32" s="430"/>
      <c r="E32" s="430"/>
      <c r="F32" s="430"/>
      <c r="G32" s="465">
        <v>15</v>
      </c>
      <c r="H32" s="430"/>
      <c r="I32" s="431"/>
      <c r="J32" s="431"/>
      <c r="K32" s="431"/>
      <c r="L32" s="432">
        <v>16</v>
      </c>
      <c r="M32" s="460"/>
      <c r="N32" s="433"/>
      <c r="O32" s="433"/>
      <c r="P32" s="433"/>
      <c r="Q32" s="461">
        <v>11</v>
      </c>
      <c r="R32" s="433"/>
      <c r="S32" s="431"/>
      <c r="T32" s="431"/>
      <c r="U32" s="431"/>
      <c r="V32" s="432">
        <v>7</v>
      </c>
      <c r="W32" s="460"/>
      <c r="X32" s="433"/>
      <c r="Y32" s="433"/>
      <c r="Z32" s="433"/>
      <c r="AA32" s="461"/>
      <c r="AB32" s="172" t="s">
        <v>273</v>
      </c>
    </row>
    <row r="33" spans="1:28" ht="12.75">
      <c r="A33" s="9"/>
      <c r="B33" s="171" t="s">
        <v>272</v>
      </c>
      <c r="C33" s="434"/>
      <c r="D33" s="435"/>
      <c r="E33" s="435"/>
      <c r="F33" s="435"/>
      <c r="G33" s="464"/>
      <c r="H33" s="435"/>
      <c r="I33" s="436"/>
      <c r="J33" s="436"/>
      <c r="K33" s="436"/>
      <c r="L33" s="437"/>
      <c r="M33" s="462"/>
      <c r="N33" s="438"/>
      <c r="O33" s="438"/>
      <c r="P33" s="438"/>
      <c r="Q33" s="463"/>
      <c r="R33" s="438"/>
      <c r="S33" s="436"/>
      <c r="T33" s="436"/>
      <c r="U33" s="436"/>
      <c r="V33" s="437"/>
      <c r="W33" s="462"/>
      <c r="X33" s="438"/>
      <c r="Y33" s="438"/>
      <c r="Z33" s="438"/>
      <c r="AA33" s="463"/>
      <c r="AB33" s="171" t="s">
        <v>272</v>
      </c>
    </row>
    <row r="34" spans="1:28" ht="12.75">
      <c r="A34" s="9"/>
      <c r="B34" s="172" t="s">
        <v>288</v>
      </c>
      <c r="C34" s="429">
        <v>8431</v>
      </c>
      <c r="D34" s="430">
        <v>8575</v>
      </c>
      <c r="E34" s="430">
        <v>8391</v>
      </c>
      <c r="F34" s="430">
        <v>8244</v>
      </c>
      <c r="G34" s="465">
        <v>8497</v>
      </c>
      <c r="H34" s="430">
        <v>8374</v>
      </c>
      <c r="I34" s="431">
        <v>8524</v>
      </c>
      <c r="J34" s="431">
        <v>8348</v>
      </c>
      <c r="K34" s="431">
        <v>8192</v>
      </c>
      <c r="L34" s="432">
        <v>8438</v>
      </c>
      <c r="M34" s="429">
        <v>0</v>
      </c>
      <c r="N34" s="430">
        <v>6</v>
      </c>
      <c r="O34" s="430"/>
      <c r="P34" s="430">
        <v>7</v>
      </c>
      <c r="Q34" s="465">
        <v>20</v>
      </c>
      <c r="R34" s="430">
        <v>0</v>
      </c>
      <c r="S34" s="431">
        <v>6</v>
      </c>
      <c r="T34" s="431"/>
      <c r="U34" s="431">
        <v>7</v>
      </c>
      <c r="V34" s="432">
        <v>20</v>
      </c>
      <c r="W34" s="429">
        <v>193</v>
      </c>
      <c r="X34" s="430">
        <v>235</v>
      </c>
      <c r="Y34" s="430">
        <v>268</v>
      </c>
      <c r="Z34" s="430">
        <v>255</v>
      </c>
      <c r="AA34" s="465">
        <v>344</v>
      </c>
      <c r="AB34" s="172" t="s">
        <v>288</v>
      </c>
    </row>
    <row r="35" spans="1:28" ht="12.75">
      <c r="A35" s="9"/>
      <c r="B35" s="171" t="s">
        <v>289</v>
      </c>
      <c r="C35" s="434">
        <v>16881</v>
      </c>
      <c r="D35" s="435">
        <v>16365</v>
      </c>
      <c r="E35" s="435">
        <v>16385</v>
      </c>
      <c r="F35" s="435">
        <v>16572</v>
      </c>
      <c r="G35" s="464">
        <v>16529</v>
      </c>
      <c r="H35" s="435">
        <v>16424</v>
      </c>
      <c r="I35" s="436">
        <v>16225</v>
      </c>
      <c r="J35" s="436">
        <v>15927</v>
      </c>
      <c r="K35" s="436">
        <v>16075</v>
      </c>
      <c r="L35" s="437">
        <v>16176</v>
      </c>
      <c r="M35" s="434">
        <v>11</v>
      </c>
      <c r="N35" s="435">
        <v>14</v>
      </c>
      <c r="O35" s="435">
        <v>14</v>
      </c>
      <c r="P35" s="435">
        <v>9</v>
      </c>
      <c r="Q35" s="464">
        <v>22</v>
      </c>
      <c r="R35" s="435">
        <v>2</v>
      </c>
      <c r="S35" s="436">
        <v>12</v>
      </c>
      <c r="T35" s="436">
        <v>8</v>
      </c>
      <c r="U35" s="436">
        <v>6</v>
      </c>
      <c r="V35" s="437">
        <v>17</v>
      </c>
      <c r="W35" s="434">
        <v>235</v>
      </c>
      <c r="X35" s="435">
        <v>344</v>
      </c>
      <c r="Y35" s="435">
        <v>357</v>
      </c>
      <c r="Z35" s="435">
        <v>402</v>
      </c>
      <c r="AA35" s="464">
        <v>430</v>
      </c>
      <c r="AB35" s="171" t="s">
        <v>289</v>
      </c>
    </row>
    <row r="36" spans="1:28" ht="12.75">
      <c r="A36" s="9"/>
      <c r="B36" s="174" t="s">
        <v>278</v>
      </c>
      <c r="C36" s="439">
        <v>15994</v>
      </c>
      <c r="D36" s="441">
        <v>14575</v>
      </c>
      <c r="E36" s="441">
        <v>14359</v>
      </c>
      <c r="F36" s="441">
        <v>14594</v>
      </c>
      <c r="G36" s="470">
        <v>13953</v>
      </c>
      <c r="H36" s="441">
        <v>16037</v>
      </c>
      <c r="I36" s="442">
        <v>14646</v>
      </c>
      <c r="J36" s="442">
        <v>14507</v>
      </c>
      <c r="K36" s="442">
        <v>14739</v>
      </c>
      <c r="L36" s="443">
        <v>14188</v>
      </c>
      <c r="M36" s="439">
        <v>401</v>
      </c>
      <c r="N36" s="441">
        <v>487</v>
      </c>
      <c r="O36" s="441">
        <v>534</v>
      </c>
      <c r="P36" s="441">
        <v>562</v>
      </c>
      <c r="Q36" s="470">
        <v>705</v>
      </c>
      <c r="R36" s="441">
        <v>405</v>
      </c>
      <c r="S36" s="442">
        <v>499</v>
      </c>
      <c r="T36" s="442">
        <v>530</v>
      </c>
      <c r="U36" s="442">
        <v>569</v>
      </c>
      <c r="V36" s="443">
        <v>709</v>
      </c>
      <c r="W36" s="466"/>
      <c r="X36" s="444"/>
      <c r="Y36" s="444"/>
      <c r="Z36" s="444"/>
      <c r="AA36" s="467"/>
      <c r="AB36" s="174" t="s">
        <v>278</v>
      </c>
    </row>
    <row r="37" spans="1:28" ht="12.75">
      <c r="A37" s="9"/>
      <c r="B37" s="171" t="s">
        <v>315</v>
      </c>
      <c r="C37" s="434">
        <v>10706</v>
      </c>
      <c r="D37" s="435">
        <v>11023</v>
      </c>
      <c r="E37" s="435">
        <v>11490</v>
      </c>
      <c r="F37" s="435">
        <v>12265</v>
      </c>
      <c r="G37" s="464">
        <v>12983</v>
      </c>
      <c r="H37" s="435">
        <v>10654</v>
      </c>
      <c r="I37" s="436">
        <v>11035</v>
      </c>
      <c r="J37" s="436">
        <v>11523</v>
      </c>
      <c r="K37" s="436">
        <v>12272</v>
      </c>
      <c r="L37" s="437">
        <v>13037</v>
      </c>
      <c r="M37" s="434">
        <v>78</v>
      </c>
      <c r="N37" s="435">
        <v>60</v>
      </c>
      <c r="O37" s="435">
        <v>26</v>
      </c>
      <c r="P37" s="435">
        <v>33</v>
      </c>
      <c r="Q37" s="464">
        <v>11</v>
      </c>
      <c r="R37" s="435">
        <v>82</v>
      </c>
      <c r="S37" s="436">
        <v>64</v>
      </c>
      <c r="T37" s="436">
        <v>22</v>
      </c>
      <c r="U37" s="436">
        <v>41</v>
      </c>
      <c r="V37" s="437">
        <v>12</v>
      </c>
      <c r="W37" s="434">
        <v>546</v>
      </c>
      <c r="X37" s="435">
        <v>628</v>
      </c>
      <c r="Y37" s="435">
        <v>734</v>
      </c>
      <c r="Z37" s="435">
        <v>872</v>
      </c>
      <c r="AA37" s="464">
        <v>1122</v>
      </c>
      <c r="AB37" s="171" t="s">
        <v>315</v>
      </c>
    </row>
    <row r="38" spans="1:28" ht="12.75">
      <c r="A38" s="9"/>
      <c r="B38" s="172" t="s">
        <v>260</v>
      </c>
      <c r="C38" s="445"/>
      <c r="D38" s="446"/>
      <c r="E38" s="446"/>
      <c r="F38" s="446"/>
      <c r="G38" s="468"/>
      <c r="H38" s="446"/>
      <c r="I38" s="447"/>
      <c r="J38" s="447"/>
      <c r="K38" s="447"/>
      <c r="L38" s="448"/>
      <c r="M38" s="445"/>
      <c r="N38" s="446"/>
      <c r="O38" s="446"/>
      <c r="P38" s="446"/>
      <c r="Q38" s="468"/>
      <c r="R38" s="446"/>
      <c r="S38" s="447"/>
      <c r="T38" s="447"/>
      <c r="U38" s="447"/>
      <c r="V38" s="448"/>
      <c r="W38" s="445"/>
      <c r="X38" s="446"/>
      <c r="Y38" s="446"/>
      <c r="Z38" s="446"/>
      <c r="AA38" s="468"/>
      <c r="AB38" s="172" t="s">
        <v>260</v>
      </c>
    </row>
    <row r="39" spans="1:28" ht="12.75">
      <c r="A39" s="9"/>
      <c r="B39" s="422" t="s">
        <v>290</v>
      </c>
      <c r="C39" s="450">
        <v>2716</v>
      </c>
      <c r="D39" s="451">
        <v>3029</v>
      </c>
      <c r="E39" s="451">
        <v>2941</v>
      </c>
      <c r="F39" s="451">
        <v>2938</v>
      </c>
      <c r="G39" s="469">
        <v>2820</v>
      </c>
      <c r="H39" s="451">
        <v>3061</v>
      </c>
      <c r="I39" s="452">
        <v>3431</v>
      </c>
      <c r="J39" s="452">
        <v>3292</v>
      </c>
      <c r="K39" s="452">
        <v>3334</v>
      </c>
      <c r="L39" s="453">
        <v>3313</v>
      </c>
      <c r="M39" s="450">
        <v>6</v>
      </c>
      <c r="N39" s="451">
        <v>117</v>
      </c>
      <c r="O39" s="451">
        <v>39</v>
      </c>
      <c r="P39" s="451">
        <v>91</v>
      </c>
      <c r="Q39" s="469">
        <v>62</v>
      </c>
      <c r="R39" s="451">
        <v>4</v>
      </c>
      <c r="S39" s="452">
        <v>87</v>
      </c>
      <c r="T39" s="452">
        <v>8</v>
      </c>
      <c r="U39" s="452">
        <v>84</v>
      </c>
      <c r="V39" s="453">
        <v>13</v>
      </c>
      <c r="W39" s="450">
        <v>438</v>
      </c>
      <c r="X39" s="451">
        <v>528</v>
      </c>
      <c r="Y39" s="451">
        <v>607</v>
      </c>
      <c r="Z39" s="451">
        <v>569</v>
      </c>
      <c r="AA39" s="469">
        <v>770</v>
      </c>
      <c r="AB39" s="422" t="s">
        <v>290</v>
      </c>
    </row>
    <row r="40" spans="2:7" ht="15" customHeight="1">
      <c r="B40" s="5" t="s">
        <v>498</v>
      </c>
      <c r="C40" s="118"/>
      <c r="D40" s="118"/>
      <c r="E40" s="118"/>
      <c r="F40" s="118"/>
      <c r="G40" s="118"/>
    </row>
    <row r="41" ht="12.75" customHeight="1">
      <c r="B41" s="5"/>
    </row>
    <row r="43" spans="5:6" ht="12.75">
      <c r="E43" s="471"/>
      <c r="F43" s="471"/>
    </row>
  </sheetData>
  <mergeCells count="11">
    <mergeCell ref="B2:AB2"/>
    <mergeCell ref="C3:L3"/>
    <mergeCell ref="M3:V3"/>
    <mergeCell ref="W5:AA5"/>
    <mergeCell ref="C4:L4"/>
    <mergeCell ref="M4:V4"/>
    <mergeCell ref="C5:G5"/>
    <mergeCell ref="H5:L5"/>
    <mergeCell ref="W3:AA4"/>
    <mergeCell ref="M5:Q5"/>
    <mergeCell ref="R5:V5"/>
  </mergeCells>
  <printOptions horizontalCentered="1"/>
  <pageMargins left="0.6692913385826772" right="0.2755905511811024" top="0.5118110236220472" bottom="0.2755905511811024" header="0" footer="0"/>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 </cp:lastModifiedBy>
  <cp:lastPrinted>2010-05-10T16:01:09Z</cp:lastPrinted>
  <dcterms:created xsi:type="dcterms:W3CDTF">2003-09-05T14:33:05Z</dcterms:created>
  <dcterms:modified xsi:type="dcterms:W3CDTF">2010-05-10T16:03:10Z</dcterms:modified>
  <cp:category/>
  <cp:version/>
  <cp:contentType/>
  <cp:contentStatus/>
</cp:coreProperties>
</file>