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7" sheetId="1" r:id="rId1"/>
    <sheet name="road_fat" sheetId="2" r:id="rId2"/>
    <sheet name="road_fat_ranking" sheetId="3" r:id="rId3"/>
    <sheet name="road_fat_by_user" sheetId="4" r:id="rId4"/>
    <sheet name="road_fat_by_vehicle" sheetId="5" r:id="rId5"/>
    <sheet name="road_accid" sheetId="6" r:id="rId6"/>
    <sheet name="rail_fat" sheetId="7" r:id="rId7"/>
    <sheet name="air&amp;ships_lost" sheetId="8" r:id="rId8"/>
  </sheets>
  <externalReferences>
    <externalReference r:id="rId11"/>
  </externalReferences>
  <definedNames>
    <definedName name="001_Belgium" localSheetId="2">#REF!</definedName>
    <definedName name="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'air&amp;ships_lost'!$B$1:$I$51</definedName>
    <definedName name="_xlnm.Print_Area" localSheetId="6">'rail_fat'!$B$1:$T$41</definedName>
    <definedName name="_xlnm.Print_Area" localSheetId="5">'road_accid'!$B$1:$Y$44</definedName>
    <definedName name="_xlnm.Print_Area" localSheetId="1">'road_fat'!$B$1:$Z$42</definedName>
    <definedName name="_xlnm.Print_Area" localSheetId="3">'road_fat_by_user'!$B$1:$J$34</definedName>
    <definedName name="_xlnm.Print_Area" localSheetId="4">'road_fat_by_vehicle'!$B$1:$O$33</definedName>
    <definedName name="_xlnm.Print_Area" localSheetId="2">'road_fat_ranking'!$B$1:$M$39</definedName>
    <definedName name="printrange" localSheetId="2">#REF!</definedName>
  </definedNames>
  <calcPr fullCalcOnLoad="1"/>
</workbook>
</file>

<file path=xl/sharedStrings.xml><?xml version="1.0" encoding="utf-8"?>
<sst xmlns="http://schemas.openxmlformats.org/spreadsheetml/2006/main" count="605" uniqueCount="133">
  <si>
    <t>EU27</t>
  </si>
  <si>
    <t>Road Fatalities</t>
  </si>
  <si>
    <t>bus or coach</t>
  </si>
  <si>
    <t>pedal cycle</t>
  </si>
  <si>
    <t>heavy goods vehicle</t>
  </si>
  <si>
    <t>Road Accidents</t>
  </si>
  <si>
    <t xml:space="preserve">Number of accidents involving personal injury </t>
  </si>
  <si>
    <t>Fatalities</t>
  </si>
  <si>
    <t>per million inhabitants</t>
  </si>
  <si>
    <t>Railway Fatalities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</si>
  <si>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</si>
  <si>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</si>
  <si>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</si>
  <si>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</si>
  <si>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</si>
  <si>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</si>
  <si>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</si>
  <si>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</si>
  <si>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</si>
  <si>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</si>
  <si>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</si>
  <si>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</si>
  <si>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</si>
  <si>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</si>
  <si>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</si>
  <si>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</si>
  <si>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</si>
  <si>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</si>
  <si>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</si>
  <si>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</si>
  <si>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</si>
  <si>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</si>
  <si>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</si>
  <si>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</si>
  <si>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</si>
  <si>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</si>
  <si>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</si>
  <si>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</si>
  <si>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</si>
  <si>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</si>
  <si>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</si>
  <si>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</si>
  <si>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</si>
  <si>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</si>
  <si>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</si>
  <si>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 xml:space="preserve">- </t>
  </si>
  <si>
    <t>per million passenger cars</t>
  </si>
  <si>
    <t>Road Fatalities by Type of User</t>
  </si>
  <si>
    <t>MK</t>
  </si>
  <si>
    <t>Period</t>
  </si>
  <si>
    <t>motor cycle</t>
  </si>
  <si>
    <t>moped</t>
  </si>
  <si>
    <t>car and taxi</t>
  </si>
  <si>
    <r>
      <t>Notes</t>
    </r>
    <r>
      <rPr>
        <sz val="8"/>
        <rFont val="Arial"/>
        <family val="2"/>
      </rPr>
      <t>:</t>
    </r>
  </si>
  <si>
    <t>per 10 billion pkm</t>
  </si>
  <si>
    <t>Year</t>
  </si>
  <si>
    <t>Road Fatalities Country Rankings</t>
  </si>
  <si>
    <t>agricul -tural tractor</t>
  </si>
  <si>
    <t xml:space="preserve">Total </t>
  </si>
  <si>
    <t>lorry, &lt;3.5 tonnes</t>
  </si>
  <si>
    <t>other motor -ised</t>
  </si>
  <si>
    <r>
      <t>Notes</t>
    </r>
    <r>
      <rPr>
        <sz val="8"/>
        <rFont val="Arial"/>
        <family val="2"/>
      </rPr>
      <t xml:space="preserve">: </t>
    </r>
  </si>
  <si>
    <t>Persons deceased within 30 days of their accident.</t>
  </si>
  <si>
    <t>Lives lost by EU27 operators anywhere</t>
  </si>
  <si>
    <t>Air : Lives Lost</t>
  </si>
  <si>
    <r>
      <t>Source</t>
    </r>
    <r>
      <rPr>
        <sz val="8"/>
        <rFont val="Arial"/>
        <family val="2"/>
      </rPr>
      <t>: Union Internationale des Chemins de Fer, national statistics</t>
    </r>
  </si>
  <si>
    <t>EU12</t>
  </si>
  <si>
    <t>%</t>
  </si>
  <si>
    <t>Road Fatalities of Vehicle Occupants by Type of Vehicle</t>
  </si>
  <si>
    <t>Pedestrian</t>
  </si>
  <si>
    <t>Driver</t>
  </si>
  <si>
    <t>Passenger</t>
  </si>
  <si>
    <t>Other / not specified</t>
  </si>
  <si>
    <t>Pedestrian as a % of total</t>
  </si>
  <si>
    <t>"Driver" includes cyclists.</t>
  </si>
  <si>
    <t xml:space="preserve">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</si>
  <si>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</si>
  <si>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</si>
  <si>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</si>
  <si>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Safety</t>
  </si>
  <si>
    <t>Road Fatalities by Year</t>
  </si>
  <si>
    <t>Road Accidents: Number of accidents involving personal injury</t>
  </si>
  <si>
    <t>Railway Fatalities: Number of railway passengers killed in accidents involving railways</t>
  </si>
  <si>
    <t>Air: Lives Lost</t>
  </si>
  <si>
    <r>
      <t>Source</t>
    </r>
    <r>
      <rPr>
        <sz val="8"/>
        <rFont val="Arial"/>
        <family val="2"/>
      </rPr>
      <t>: CARE database (DG Mobility and Transport)</t>
    </r>
  </si>
  <si>
    <r>
      <t>Source</t>
    </r>
    <r>
      <rPr>
        <sz val="8"/>
        <rFont val="Arial"/>
        <family val="2"/>
      </rPr>
      <t>: From 1991: CARE database (DG Mobility and Transport), International Transport Forum, national sources. 1990: IRTAD (OECD)</t>
    </r>
  </si>
  <si>
    <t>Lives lost over EU27 territory by any operator</t>
  </si>
  <si>
    <r>
      <t>Source</t>
    </r>
    <r>
      <rPr>
        <sz val="8"/>
        <rFont val="Arial"/>
        <family val="2"/>
      </rPr>
      <t>: European Aviation Safety Agency</t>
    </r>
  </si>
  <si>
    <r>
      <t>Source</t>
    </r>
    <r>
      <rPr>
        <sz val="8"/>
        <rFont val="Arial"/>
        <family val="2"/>
      </rPr>
      <t>:  CARE; United Nations (Statistics of road traffic accidents), national statistics,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</si>
  <si>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t>Sea: Ships Lost (World)</t>
  </si>
  <si>
    <t>Directorate-General for Mobility and Transport</t>
  </si>
  <si>
    <t>TRANSPORT IN FIGURES</t>
  </si>
  <si>
    <t>2011</t>
  </si>
  <si>
    <t>Part 2  :  TRANSPORT</t>
  </si>
  <si>
    <t>Chapter 2.7  :</t>
  </si>
  <si>
    <t>2.7.1</t>
  </si>
  <si>
    <t>2.7.2</t>
  </si>
  <si>
    <t>2.7.3a</t>
  </si>
  <si>
    <t>2.7.3b</t>
  </si>
  <si>
    <t>2.7.4</t>
  </si>
  <si>
    <t>2.7.5</t>
  </si>
  <si>
    <t>2.7.6</t>
  </si>
  <si>
    <t>2.7.7</t>
  </si>
  <si>
    <t>change 08/09</t>
  </si>
  <si>
    <t>change 01/09</t>
  </si>
  <si>
    <t>Notes:</t>
  </si>
  <si>
    <t>Persons killed are all persons deceased within 30 days of the accident. Corrective factors have been applied to the figures which did not follow this definition.</t>
  </si>
  <si>
    <r>
      <t>BE:</t>
    </r>
    <r>
      <rPr>
        <sz val="8"/>
        <rFont val="Arial"/>
        <family val="0"/>
      </rPr>
      <t xml:space="preserve"> 2009 provisional</t>
    </r>
  </si>
  <si>
    <r>
      <t>Source</t>
    </r>
    <r>
      <rPr>
        <sz val="8"/>
        <rFont val="Arial"/>
        <family val="2"/>
      </rPr>
      <t xml:space="preserve">: tables 1.5, 2.3.4, 2.6.2, 2.7.1 and estimates as well as national statistics for powered two-wheelers pkm </t>
    </r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</si>
  <si>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2.7.1 for 2009.</t>
    </r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</si>
  <si>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2.3.4 for 2009 plus (mostly estimated) passenger-kilometres of motorised two-wheelers.</t>
    </r>
  </si>
  <si>
    <r>
      <t>inhabitants</t>
    </r>
    <r>
      <rPr>
        <sz val="8"/>
        <rFont val="Arial"/>
        <family val="0"/>
      </rPr>
      <t xml:space="preserve">: the sum of the population indicated in table 1.5 at 1 January 2009 and 1 January 2010 divided by two.  </t>
    </r>
  </si>
  <si>
    <r>
      <t>passenger cars</t>
    </r>
    <r>
      <rPr>
        <sz val="8"/>
        <rFont val="Arial"/>
        <family val="2"/>
      </rPr>
      <t xml:space="preserve">: the sum of the stock of vehicles indicated in table 2.6.2 for 2008 and 2009 divided by two. </t>
    </r>
  </si>
  <si>
    <t xml:space="preserve">other not motorized </t>
  </si>
  <si>
    <t xml:space="preserve">Other not specified or unknown </t>
  </si>
  <si>
    <t xml:space="preserve">Persons deceased within 30 days of their accident. </t>
  </si>
  <si>
    <t>thousand</t>
  </si>
  <si>
    <r>
      <t>Notes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 definition of an accident involving personal injury differs from country to country.</t>
    </r>
  </si>
  <si>
    <r>
      <t xml:space="preserve">BE: </t>
    </r>
    <r>
      <rPr>
        <sz val="8"/>
        <rFont val="Arial"/>
        <family val="2"/>
      </rPr>
      <t>2009 provisional</t>
    </r>
  </si>
  <si>
    <t>1970-1979/yr.</t>
  </si>
  <si>
    <t>1980-1989/yr.</t>
  </si>
  <si>
    <t>1990-1999/yr.</t>
  </si>
  <si>
    <t>2000-2009/yr.</t>
  </si>
  <si>
    <t xml:space="preserve">Onboard fatalities, and only those in aircraft with a take-off mass above 5,701kg. </t>
  </si>
  <si>
    <t>Data include fatalities from Commercial Air Transport (passenger, cargo, air taxi, ferry/positioning and emergency medical service) and fatalities from General Aviation (only 'Business' flights).</t>
  </si>
  <si>
    <t>Ships lost by World</t>
  </si>
  <si>
    <t>Tankers</t>
  </si>
  <si>
    <t>Bulkers and Combined carriers</t>
  </si>
  <si>
    <t>Other ships</t>
  </si>
  <si>
    <r>
      <t>n</t>
    </r>
    <r>
      <rPr>
        <vertAlign val="superscript"/>
        <sz val="8"/>
        <rFont val="Arial"/>
        <family val="2"/>
      </rPr>
      <t>o</t>
    </r>
  </si>
  <si>
    <t>1000 gt</t>
  </si>
  <si>
    <r>
      <t>Source</t>
    </r>
    <r>
      <rPr>
        <sz val="8"/>
        <rFont val="Arial"/>
        <family val="2"/>
      </rPr>
      <t>: Institute for Shipping Economics and Logistics, Bremen</t>
    </r>
  </si>
  <si>
    <r>
      <t>Notes:</t>
    </r>
    <r>
      <rPr>
        <sz val="8"/>
        <rFont val="Arial"/>
        <family val="0"/>
      </rPr>
      <t xml:space="preserve"> Reported total losses at time of loss: ships of 500 gt and over.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</si>
</sst>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###,###,##0"/>
    <numFmt numFmtId="178" formatCode="0.0000"/>
    <numFmt numFmtId="179" formatCode="0.00000"/>
    <numFmt numFmtId="180" formatCode="0.000000"/>
    <numFmt numFmtId="181" formatCode="0.0000000"/>
    <numFmt numFmtId="182" formatCode="#,###,##0"/>
    <numFmt numFmtId="183" formatCode="#,###,##0.0"/>
    <numFmt numFmtId="184" formatCode="0.0%"/>
    <numFmt numFmtId="185" formatCode="#,##0,,,"/>
    <numFmt numFmtId="186" formatCode="###,###,##0.000"/>
    <numFmt numFmtId="187" formatCode="0.0\ \ \ "/>
    <numFmt numFmtId="188" formatCode="#,##0\ "/>
    <numFmt numFmtId="189" formatCode="0.0\ 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10"/>
      <name val="Times"/>
      <family val="1"/>
    </font>
    <font>
      <b/>
      <sz val="10"/>
      <name val="Times"/>
      <family val="0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0"/>
    </font>
    <font>
      <b/>
      <u val="single"/>
      <sz val="9"/>
      <name val="Arial"/>
      <family val="2"/>
    </font>
    <font>
      <sz val="26"/>
      <color indexed="10"/>
      <name val="Arial"/>
      <family val="0"/>
    </font>
    <font>
      <sz val="36"/>
      <name val="Arial"/>
      <family val="0"/>
    </font>
    <font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3" fillId="2" borderId="0" applyNumberFormat="0" applyBorder="0">
      <alignment/>
      <protection locked="0"/>
    </xf>
    <xf numFmtId="0" fontId="14" fillId="3" borderId="0" applyNumberFormat="0" applyBorder="0">
      <alignment/>
      <protection locked="0"/>
    </xf>
  </cellStyleXfs>
  <cellXfs count="455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" fillId="0" borderId="0" xfId="0" applyFont="1" applyFill="1" applyBorder="1" applyAlignment="1" quotePrefix="1">
      <alignment horizontal="right" vertical="center"/>
    </xf>
    <xf numFmtId="0" fontId="5" fillId="0" borderId="0" xfId="0" applyFont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10" xfId="0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" xfId="22" applyNumberFormat="1" applyFont="1" applyFill="1" applyBorder="1" applyAlignment="1">
      <alignment vertical="center"/>
      <protection/>
    </xf>
    <xf numFmtId="3" fontId="2" fillId="0" borderId="4" xfId="0" applyNumberFormat="1" applyFont="1" applyFill="1" applyBorder="1" applyAlignment="1">
      <alignment horizontal="right" vertical="center"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1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 quotePrefix="1">
      <alignment horizontal="right" vertical="center"/>
    </xf>
    <xf numFmtId="0" fontId="3" fillId="0" borderId="0" xfId="0" applyFont="1" applyBorder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15" applyFont="1" applyBorder="1" applyAlignment="1" quotePrefix="1">
      <alignment horizontal="right" vertical="top"/>
    </xf>
    <xf numFmtId="0" fontId="3" fillId="0" borderId="0" xfId="15" applyFont="1" applyFill="1" applyBorder="1" applyAlignment="1">
      <alignment horizontal="center" vertical="center"/>
    </xf>
    <xf numFmtId="0" fontId="3" fillId="5" borderId="1" xfId="15" applyFont="1" applyFill="1" applyBorder="1" applyAlignment="1">
      <alignment horizontal="center" vertical="center"/>
    </xf>
    <xf numFmtId="0" fontId="3" fillId="5" borderId="2" xfId="15" applyFont="1" applyFill="1" applyBorder="1" applyAlignment="1">
      <alignment horizontal="center" vertical="center"/>
    </xf>
    <xf numFmtId="0" fontId="3" fillId="5" borderId="3" xfId="15" applyFont="1" applyFill="1" applyBorder="1" applyAlignment="1">
      <alignment horizontal="center" vertical="center"/>
    </xf>
    <xf numFmtId="0" fontId="3" fillId="0" borderId="2" xfId="15" applyFont="1" applyFill="1" applyBorder="1" applyAlignment="1">
      <alignment horizontal="center" vertical="center"/>
    </xf>
    <xf numFmtId="0" fontId="3" fillId="5" borderId="2" xfId="15" applyFont="1" applyFill="1" applyBorder="1" applyAlignment="1">
      <alignment horizontal="center" vertical="center"/>
    </xf>
    <xf numFmtId="0" fontId="3" fillId="0" borderId="3" xfId="15" applyFont="1" applyFill="1" applyBorder="1" applyAlignment="1">
      <alignment horizontal="center" vertical="center"/>
    </xf>
    <xf numFmtId="0" fontId="2" fillId="0" borderId="0" xfId="15" applyFont="1" applyAlignment="1">
      <alignment/>
    </xf>
    <xf numFmtId="0" fontId="3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 quotePrefix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5" borderId="5" xfId="0" applyFont="1" applyFill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right" vertical="top"/>
    </xf>
    <xf numFmtId="188" fontId="2" fillId="0" borderId="0" xfId="0" applyNumberFormat="1" applyFont="1" applyFill="1" applyBorder="1" applyAlignment="1">
      <alignment vertical="center"/>
    </xf>
    <xf numFmtId="188" fontId="2" fillId="0" borderId="6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8" fontId="3" fillId="0" borderId="1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6" xfId="0" applyNumberFormat="1" applyFont="1" applyBorder="1" applyAlignment="1">
      <alignment vertical="center"/>
    </xf>
    <xf numFmtId="188" fontId="3" fillId="5" borderId="2" xfId="0" applyNumberFormat="1" applyFont="1" applyFill="1" applyBorder="1" applyAlignment="1">
      <alignment vertical="center"/>
    </xf>
    <xf numFmtId="188" fontId="2" fillId="5" borderId="0" xfId="0" applyNumberFormat="1" applyFont="1" applyFill="1" applyBorder="1" applyAlignment="1">
      <alignment vertical="center"/>
    </xf>
    <xf numFmtId="188" fontId="2" fillId="5" borderId="6" xfId="0" applyNumberFormat="1" applyFont="1" applyFill="1" applyBorder="1" applyAlignment="1">
      <alignment vertical="center"/>
    </xf>
    <xf numFmtId="188" fontId="3" fillId="0" borderId="2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88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 quotePrefix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5" borderId="4" xfId="0" applyFont="1" applyFill="1" applyBorder="1" applyAlignment="1">
      <alignment horizontal="right" vertical="center"/>
    </xf>
    <xf numFmtId="1" fontId="3" fillId="4" borderId="11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184" fontId="2" fillId="5" borderId="2" xfId="0" applyNumberFormat="1" applyFont="1" applyFill="1" applyBorder="1" applyAlignment="1">
      <alignment vertical="center"/>
    </xf>
    <xf numFmtId="188" fontId="3" fillId="5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188" fontId="2" fillId="5" borderId="0" xfId="0" applyNumberFormat="1" applyFont="1" applyFill="1" applyBorder="1" applyAlignment="1">
      <alignment horizontal="right" vertical="center"/>
    </xf>
    <xf numFmtId="188" fontId="2" fillId="5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0" fontId="15" fillId="4" borderId="15" xfId="0" applyFont="1" applyFill="1" applyBorder="1" applyAlignment="1">
      <alignment horizontal="center" wrapText="1"/>
    </xf>
    <xf numFmtId="188" fontId="3" fillId="5" borderId="4" xfId="0" applyNumberFormat="1" applyFont="1" applyFill="1" applyBorder="1" applyAlignment="1">
      <alignment horizontal="right" vertical="center"/>
    </xf>
    <xf numFmtId="188" fontId="3" fillId="5" borderId="5" xfId="0" applyNumberFormat="1" applyFont="1" applyFill="1" applyBorder="1" applyAlignment="1">
      <alignment horizontal="right" vertical="center"/>
    </xf>
    <xf numFmtId="188" fontId="2" fillId="0" borderId="4" xfId="0" applyNumberFormat="1" applyFont="1" applyFill="1" applyBorder="1" applyAlignment="1">
      <alignment vertical="center"/>
    </xf>
    <xf numFmtId="188" fontId="2" fillId="5" borderId="4" xfId="0" applyNumberFormat="1" applyFont="1" applyFill="1" applyBorder="1" applyAlignment="1">
      <alignment horizontal="right" vertical="center"/>
    </xf>
    <xf numFmtId="188" fontId="2" fillId="0" borderId="4" xfId="0" applyNumberFormat="1" applyFont="1" applyFill="1" applyBorder="1" applyAlignment="1">
      <alignment horizontal="right" vertical="center"/>
    </xf>
    <xf numFmtId="188" fontId="2" fillId="0" borderId="5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top"/>
    </xf>
    <xf numFmtId="189" fontId="3" fillId="5" borderId="3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 quotePrefix="1">
      <alignment horizontal="right"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 quotePrefix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2" fillId="0" borderId="9" xfId="22" applyNumberFormat="1" applyFont="1" applyFill="1" applyBorder="1" applyAlignment="1">
      <alignment vertical="center"/>
      <protection/>
    </xf>
    <xf numFmtId="1" fontId="3" fillId="4" borderId="0" xfId="0" applyNumberFormat="1" applyFont="1" applyFill="1" applyBorder="1" applyAlignment="1">
      <alignment horizontal="center" vertical="center"/>
    </xf>
    <xf numFmtId="168" fontId="3" fillId="4" borderId="0" xfId="0" applyNumberFormat="1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 quotePrefix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5" borderId="7" xfId="0" applyFont="1" applyFill="1" applyBorder="1" applyAlignment="1" quotePrefix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170" fontId="2" fillId="5" borderId="6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17" fontId="1" fillId="0" borderId="0" xfId="0" applyNumberFormat="1" applyFont="1" applyBorder="1" applyAlignment="1" quotePrefix="1">
      <alignment horizontal="center" vertical="center" wrapText="1"/>
    </xf>
    <xf numFmtId="0" fontId="18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8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3" fillId="5" borderId="6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 quotePrefix="1">
      <alignment horizontal="right" vertical="center"/>
    </xf>
    <xf numFmtId="0" fontId="2" fillId="5" borderId="6" xfId="0" applyFont="1" applyFill="1" applyBorder="1" applyAlignment="1" quotePrefix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 quotePrefix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 quotePrefix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 quotePrefix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3" xfId="22" applyNumberFormat="1" applyFont="1" applyFill="1" applyBorder="1" applyAlignment="1">
      <alignment vertical="center"/>
      <protection/>
    </xf>
    <xf numFmtId="1" fontId="3" fillId="4" borderId="2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vertical="top" wrapText="1"/>
    </xf>
    <xf numFmtId="189" fontId="3" fillId="5" borderId="2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189" fontId="2" fillId="0" borderId="2" xfId="0" applyNumberFormat="1" applyFont="1" applyFill="1" applyBorder="1" applyAlignment="1">
      <alignment vertical="center"/>
    </xf>
    <xf numFmtId="189" fontId="2" fillId="5" borderId="2" xfId="0" applyNumberFormat="1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9" fontId="2" fillId="0" borderId="3" xfId="0" applyNumberFormat="1" applyFont="1" applyFill="1" applyBorder="1" applyAlignment="1">
      <alignment vertical="center"/>
    </xf>
    <xf numFmtId="188" fontId="2" fillId="5" borderId="5" xfId="0" applyNumberFormat="1" applyFont="1" applyFill="1" applyBorder="1" applyAlignment="1">
      <alignment horizontal="right" vertical="center"/>
    </xf>
    <xf numFmtId="189" fontId="2" fillId="5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1" fontId="23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3" fillId="5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1" fontId="23" fillId="0" borderId="4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3" fillId="0" borderId="5" xfId="0" applyNumberFormat="1" applyFont="1" applyFill="1" applyBorder="1" applyAlignment="1">
      <alignment horizontal="right" vertical="center"/>
    </xf>
    <xf numFmtId="1" fontId="23" fillId="0" borderId="5" xfId="0" applyNumberFormat="1" applyFont="1" applyBorder="1" applyAlignment="1">
      <alignment horizontal="center"/>
    </xf>
    <xf numFmtId="1" fontId="23" fillId="5" borderId="4" xfId="0" applyNumberFormat="1" applyFont="1" applyFill="1" applyBorder="1" applyAlignment="1">
      <alignment horizontal="center" vertical="center"/>
    </xf>
    <xf numFmtId="1" fontId="23" fillId="5" borderId="0" xfId="0" applyNumberFormat="1" applyFont="1" applyFill="1" applyBorder="1" applyAlignment="1">
      <alignment horizontal="center" vertical="center"/>
    </xf>
    <xf numFmtId="1" fontId="24" fillId="5" borderId="0" xfId="0" applyNumberFormat="1" applyFont="1" applyFill="1" applyBorder="1" applyAlignment="1">
      <alignment horizontal="center" vertical="center"/>
    </xf>
    <xf numFmtId="1" fontId="23" fillId="5" borderId="5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169" fontId="12" fillId="5" borderId="4" xfId="0" applyNumberFormat="1" applyFont="1" applyFill="1" applyBorder="1" applyAlignment="1">
      <alignment horizontal="right" vertical="center"/>
    </xf>
    <xf numFmtId="169" fontId="3" fillId="5" borderId="4" xfId="0" applyNumberFormat="1" applyFont="1" applyFill="1" applyBorder="1" applyAlignment="1">
      <alignment horizontal="right" vertical="center"/>
    </xf>
    <xf numFmtId="169" fontId="12" fillId="5" borderId="15" xfId="0" applyNumberFormat="1" applyFont="1" applyFill="1" applyBorder="1" applyAlignment="1">
      <alignment horizontal="right" vertical="center"/>
    </xf>
    <xf numFmtId="4" fontId="3" fillId="5" borderId="0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/>
    </xf>
    <xf numFmtId="169" fontId="3" fillId="5" borderId="0" xfId="0" applyNumberFormat="1" applyFont="1" applyFill="1" applyBorder="1" applyAlignment="1">
      <alignment horizontal="right" vertical="center"/>
    </xf>
    <xf numFmtId="169" fontId="12" fillId="5" borderId="6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4" fontId="3" fillId="5" borderId="3" xfId="0" applyNumberFormat="1" applyFont="1" applyFill="1" applyBorder="1" applyAlignment="1">
      <alignment horizontal="right" vertical="center"/>
    </xf>
    <xf numFmtId="169" fontId="3" fillId="5" borderId="5" xfId="0" applyNumberFormat="1" applyFont="1" applyFill="1" applyBorder="1" applyAlignment="1">
      <alignment horizontal="right" vertical="center"/>
    </xf>
    <xf numFmtId="169" fontId="12" fillId="5" borderId="5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9" fontId="2" fillId="0" borderId="6" xfId="0" applyNumberFormat="1" applyFont="1" applyFill="1" applyBorder="1" applyAlignment="1">
      <alignment vertical="center"/>
    </xf>
    <xf numFmtId="4" fontId="3" fillId="5" borderId="7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Border="1" applyAlignment="1">
      <alignment horizontal="right" vertical="center"/>
    </xf>
    <xf numFmtId="169" fontId="2" fillId="5" borderId="0" xfId="0" applyNumberFormat="1" applyFont="1" applyFill="1" applyBorder="1" applyAlignment="1">
      <alignment horizontal="right" vertical="center"/>
    </xf>
    <xf numFmtId="169" fontId="2" fillId="5" borderId="0" xfId="0" applyNumberFormat="1" applyFont="1" applyFill="1" applyBorder="1" applyAlignment="1">
      <alignment vertical="center"/>
    </xf>
    <xf numFmtId="169" fontId="2" fillId="5" borderId="6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 quotePrefix="1">
      <alignment horizontal="right" vertical="center"/>
    </xf>
    <xf numFmtId="4" fontId="2" fillId="0" borderId="2" xfId="0" applyNumberFormat="1" applyFont="1" applyFill="1" applyBorder="1" applyAlignment="1" quotePrefix="1">
      <alignment horizontal="right" vertical="center"/>
    </xf>
    <xf numFmtId="169" fontId="2" fillId="0" borderId="0" xfId="0" applyNumberFormat="1" applyFont="1" applyFill="1" applyBorder="1" applyAlignment="1" quotePrefix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4" fontId="2" fillId="5" borderId="2" xfId="0" applyNumberFormat="1" applyFont="1" applyFill="1" applyBorder="1" applyAlignment="1">
      <alignment horizontal="right" vertical="center"/>
    </xf>
    <xf numFmtId="169" fontId="2" fillId="5" borderId="0" xfId="0" applyNumberFormat="1" applyFont="1" applyFill="1" applyBorder="1" applyAlignment="1">
      <alignment vertical="center"/>
    </xf>
    <xf numFmtId="169" fontId="2" fillId="5" borderId="6" xfId="0" applyNumberFormat="1" applyFont="1" applyFill="1" applyBorder="1" applyAlignment="1">
      <alignment vertical="center"/>
    </xf>
    <xf numFmtId="169" fontId="10" fillId="0" borderId="6" xfId="0" applyNumberFormat="1" applyFont="1" applyFill="1" applyBorder="1" applyAlignment="1">
      <alignment vertical="center"/>
    </xf>
    <xf numFmtId="4" fontId="10" fillId="0" borderId="7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 quotePrefix="1">
      <alignment horizontal="right" vertical="center"/>
    </xf>
    <xf numFmtId="4" fontId="2" fillId="5" borderId="2" xfId="0" applyNumberFormat="1" applyFont="1" applyFill="1" applyBorder="1" applyAlignment="1" quotePrefix="1">
      <alignment horizontal="right" vertical="center"/>
    </xf>
    <xf numFmtId="169" fontId="2" fillId="5" borderId="0" xfId="0" applyNumberFormat="1" applyFont="1" applyFill="1" applyBorder="1" applyAlignment="1" quotePrefix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vertical="center"/>
    </xf>
    <xf numFmtId="169" fontId="2" fillId="0" borderId="8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4" fontId="2" fillId="5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horizontal="right" vertical="center"/>
    </xf>
    <xf numFmtId="4" fontId="2" fillId="5" borderId="5" xfId="0" applyNumberFormat="1" applyFont="1" applyFill="1" applyBorder="1" applyAlignment="1">
      <alignment horizontal="right" vertical="center"/>
    </xf>
    <xf numFmtId="4" fontId="2" fillId="5" borderId="5" xfId="0" applyNumberFormat="1" applyFont="1" applyFill="1" applyBorder="1" applyAlignment="1">
      <alignment vertical="center"/>
    </xf>
    <xf numFmtId="4" fontId="2" fillId="5" borderId="8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vertical="center"/>
    </xf>
    <xf numFmtId="170" fontId="2" fillId="5" borderId="6" xfId="0" applyNumberFormat="1" applyFont="1" applyFill="1" applyBorder="1" applyAlignment="1">
      <alignment vertical="center"/>
    </xf>
    <xf numFmtId="170" fontId="2" fillId="0" borderId="8" xfId="0" applyNumberFormat="1" applyFont="1" applyFill="1" applyBorder="1" applyAlignment="1">
      <alignment vertical="center"/>
    </xf>
    <xf numFmtId="170" fontId="2" fillId="0" borderId="6" xfId="0" applyNumberFormat="1" applyFont="1" applyFill="1" applyBorder="1" applyAlignment="1">
      <alignment vertical="center"/>
    </xf>
    <xf numFmtId="170" fontId="2" fillId="5" borderId="8" xfId="0" applyNumberFormat="1" applyFont="1" applyFill="1" applyBorder="1" applyAlignment="1">
      <alignment vertical="center"/>
    </xf>
    <xf numFmtId="170" fontId="2" fillId="0" borderId="15" xfId="0" applyNumberFormat="1" applyFont="1" applyFill="1" applyBorder="1" applyAlignment="1">
      <alignment vertical="center"/>
    </xf>
    <xf numFmtId="170" fontId="2" fillId="0" borderId="8" xfId="0" applyNumberFormat="1" applyFont="1" applyFill="1" applyBorder="1" applyAlignment="1">
      <alignment vertical="center"/>
    </xf>
    <xf numFmtId="188" fontId="10" fillId="5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5" fillId="0" borderId="0" xfId="0" applyFont="1" applyAlignment="1">
      <alignment vertical="center"/>
    </xf>
    <xf numFmtId="1" fontId="23" fillId="0" borderId="0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 wrapText="1"/>
    </xf>
    <xf numFmtId="0" fontId="3" fillId="5" borderId="19" xfId="0" applyFont="1" applyFill="1" applyBorder="1" applyAlignment="1">
      <alignment horizontal="center" textRotation="90" wrapText="1"/>
    </xf>
    <xf numFmtId="0" fontId="3" fillId="5" borderId="20" xfId="0" applyFont="1" applyFill="1" applyBorder="1" applyAlignment="1">
      <alignment horizontal="center" textRotation="90" wrapText="1"/>
    </xf>
    <xf numFmtId="0" fontId="3" fillId="5" borderId="21" xfId="0" applyFont="1" applyFill="1" applyBorder="1" applyAlignment="1">
      <alignment horizontal="center" textRotation="90" wrapText="1"/>
    </xf>
    <xf numFmtId="0" fontId="3" fillId="5" borderId="18" xfId="0" applyFont="1" applyFill="1" applyBorder="1" applyAlignment="1">
      <alignment horizontal="center" textRotation="90" wrapText="1"/>
    </xf>
    <xf numFmtId="188" fontId="3" fillId="0" borderId="2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 quotePrefix="1">
      <alignment horizontal="right" vertical="center"/>
    </xf>
    <xf numFmtId="0" fontId="3" fillId="4" borderId="18" xfId="0" applyFont="1" applyFill="1" applyBorder="1" applyAlignment="1">
      <alignment horizontal="center" textRotation="90" wrapText="1"/>
    </xf>
    <xf numFmtId="0" fontId="26" fillId="0" borderId="0" xfId="0" applyFont="1" applyAlignment="1">
      <alignment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8" fontId="2" fillId="0" borderId="0" xfId="0" applyNumberFormat="1" applyFont="1" applyAlignment="1">
      <alignment/>
    </xf>
    <xf numFmtId="1" fontId="3" fillId="4" borderId="7" xfId="0" applyNumberFormat="1" applyFont="1" applyFill="1" applyBorder="1" applyAlignment="1">
      <alignment horizontal="center" vertical="center"/>
    </xf>
    <xf numFmtId="168" fontId="3" fillId="4" borderId="5" xfId="0" applyNumberFormat="1" applyFont="1" applyFill="1" applyBorder="1" applyAlignment="1">
      <alignment horizontal="center" vertical="center"/>
    </xf>
    <xf numFmtId="168" fontId="3" fillId="4" borderId="8" xfId="0" applyNumberFormat="1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horizontal="right" vertical="center"/>
    </xf>
    <xf numFmtId="169" fontId="3" fillId="5" borderId="15" xfId="0" applyNumberFormat="1" applyFont="1" applyFill="1" applyBorder="1" applyAlignment="1">
      <alignment horizontal="right" vertical="center"/>
    </xf>
    <xf numFmtId="169" fontId="3" fillId="5" borderId="6" xfId="0" applyNumberFormat="1" applyFont="1" applyFill="1" applyBorder="1" applyAlignment="1">
      <alignment horizontal="right" vertical="center"/>
    </xf>
    <xf numFmtId="4" fontId="12" fillId="5" borderId="9" xfId="0" applyNumberFormat="1" applyFont="1" applyFill="1" applyBorder="1" applyAlignment="1">
      <alignment horizontal="right" vertical="center"/>
    </xf>
    <xf numFmtId="169" fontId="3" fillId="5" borderId="8" xfId="0" applyNumberFormat="1" applyFont="1" applyFill="1" applyBorder="1" applyAlignment="1">
      <alignment horizontal="right" vertical="center"/>
    </xf>
    <xf numFmtId="169" fontId="12" fillId="5" borderId="8" xfId="0" applyNumberFormat="1" applyFont="1" applyFill="1" applyBorder="1" applyAlignment="1">
      <alignment horizontal="right" vertical="center"/>
    </xf>
    <xf numFmtId="169" fontId="10" fillId="5" borderId="6" xfId="0" applyNumberFormat="1" applyFont="1" applyFill="1" applyBorder="1" applyAlignment="1">
      <alignment vertical="center"/>
    </xf>
    <xf numFmtId="4" fontId="2" fillId="5" borderId="9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center" vertical="center"/>
    </xf>
    <xf numFmtId="188" fontId="2" fillId="0" borderId="1" xfId="0" applyNumberFormat="1" applyFont="1" applyBorder="1" applyAlignment="1">
      <alignment vertical="center"/>
    </xf>
    <xf numFmtId="188" fontId="2" fillId="5" borderId="2" xfId="0" applyNumberFormat="1" applyFont="1" applyFill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188" fontId="2" fillId="0" borderId="2" xfId="0" applyNumberFormat="1" applyFont="1" applyBorder="1" applyAlignment="1">
      <alignment horizontal="right" vertical="center"/>
    </xf>
    <xf numFmtId="188" fontId="2" fillId="0" borderId="2" xfId="0" applyNumberFormat="1" applyFont="1" applyBorder="1" applyAlignment="1" quotePrefix="1">
      <alignment horizontal="right" vertical="center"/>
    </xf>
    <xf numFmtId="188" fontId="2" fillId="0" borderId="2" xfId="0" applyNumberFormat="1" applyFont="1" applyFill="1" applyBorder="1" applyAlignment="1">
      <alignment vertical="center"/>
    </xf>
    <xf numFmtId="188" fontId="2" fillId="0" borderId="3" xfId="0" applyNumberFormat="1" applyFont="1" applyBorder="1" applyAlignment="1">
      <alignment vertical="center"/>
    </xf>
    <xf numFmtId="3" fontId="4" fillId="0" borderId="0" xfId="0" applyNumberFormat="1" applyFont="1" applyBorder="1" applyAlignment="1" quotePrefix="1">
      <alignment horizontal="right" vertical="top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center" wrapText="1"/>
    </xf>
    <xf numFmtId="188" fontId="2" fillId="0" borderId="7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188" fontId="2" fillId="0" borderId="9" xfId="0" applyNumberFormat="1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8" xfId="0" applyNumberFormat="1" applyFont="1" applyFill="1" applyBorder="1" applyAlignment="1">
      <alignment vertical="center"/>
    </xf>
    <xf numFmtId="3" fontId="3" fillId="5" borderId="9" xfId="0" applyNumberFormat="1" applyFont="1" applyFill="1" applyBorder="1" applyAlignment="1">
      <alignment horizontal="right" vertical="center"/>
    </xf>
    <xf numFmtId="3" fontId="2" fillId="5" borderId="11" xfId="0" applyNumberFormat="1" applyFont="1" applyFill="1" applyBorder="1" applyAlignment="1">
      <alignment horizontal="right" vertical="center"/>
    </xf>
    <xf numFmtId="170" fontId="2" fillId="0" borderId="1" xfId="0" applyNumberFormat="1" applyFont="1" applyBorder="1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170" fontId="2" fillId="5" borderId="2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89" fontId="3" fillId="5" borderId="0" xfId="0" applyNumberFormat="1" applyFont="1" applyFill="1" applyAlignment="1">
      <alignment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c.europa.eu/transport/publications/statistics/doc/2009\data%20for%202006\air_old_3_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_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0.85546875" style="183" customWidth="1"/>
    <col min="2" max="2" width="5.8515625" style="185" customWidth="1"/>
    <col min="3" max="3" width="2.00390625" style="186" customWidth="1"/>
    <col min="4" max="4" width="72.28125" style="183" customWidth="1"/>
    <col min="5" max="16384" width="9.140625" style="183" customWidth="1"/>
  </cols>
  <sheetData>
    <row r="1" spans="2:4" ht="19.5" customHeight="1">
      <c r="B1" s="407" t="s">
        <v>76</v>
      </c>
      <c r="C1" s="407"/>
      <c r="D1" s="407"/>
    </row>
    <row r="2" spans="2:4" ht="19.5" customHeight="1">
      <c r="B2" s="408" t="s">
        <v>77</v>
      </c>
      <c r="C2" s="408"/>
      <c r="D2" s="408"/>
    </row>
    <row r="3" spans="2:4" ht="19.5" customHeight="1">
      <c r="B3" s="409" t="s">
        <v>90</v>
      </c>
      <c r="C3" s="409"/>
      <c r="D3" s="409"/>
    </row>
    <row r="4" spans="2:4" ht="19.5" customHeight="1">
      <c r="B4" s="410" t="s">
        <v>78</v>
      </c>
      <c r="C4" s="410"/>
      <c r="D4" s="410"/>
    </row>
    <row r="5" spans="2:4" ht="19.5" customHeight="1">
      <c r="B5" s="184"/>
      <c r="C5" s="184"/>
      <c r="D5" s="184"/>
    </row>
    <row r="6" ht="19.5" customHeight="1"/>
    <row r="7" spans="2:4" ht="19.5" customHeight="1">
      <c r="B7" s="407" t="s">
        <v>91</v>
      </c>
      <c r="C7" s="407"/>
      <c r="D7" s="407"/>
    </row>
    <row r="8" spans="2:4" ht="19.5" customHeight="1">
      <c r="B8" s="404" t="s">
        <v>92</v>
      </c>
      <c r="C8" s="404"/>
      <c r="D8" s="404"/>
    </row>
    <row r="9" spans="2:4" ht="19.5" customHeight="1">
      <c r="B9" s="187"/>
      <c r="C9" s="187"/>
      <c r="D9" s="187"/>
    </row>
    <row r="10" spans="2:4" ht="19.5" customHeight="1">
      <c r="B10" s="405" t="s">
        <v>93</v>
      </c>
      <c r="C10" s="405"/>
      <c r="D10" s="405"/>
    </row>
    <row r="11" ht="19.5" customHeight="1">
      <c r="B11" s="188"/>
    </row>
    <row r="12" spans="2:4" ht="19.5" customHeight="1">
      <c r="B12" s="406" t="s">
        <v>94</v>
      </c>
      <c r="C12" s="406"/>
      <c r="D12" s="406"/>
    </row>
    <row r="13" spans="2:4" ht="19.5" customHeight="1">
      <c r="B13" s="406" t="s">
        <v>79</v>
      </c>
      <c r="C13" s="406"/>
      <c r="D13" s="406"/>
    </row>
    <row r="14" spans="2:4" ht="19.5" customHeight="1">
      <c r="B14" s="188"/>
      <c r="D14"/>
    </row>
    <row r="15" ht="19.5" customHeight="1">
      <c r="B15" s="188"/>
    </row>
    <row r="16" spans="2:4" ht="15" customHeight="1">
      <c r="B16" s="189" t="s">
        <v>95</v>
      </c>
      <c r="C16" s="190"/>
      <c r="D16" s="191" t="s">
        <v>80</v>
      </c>
    </row>
    <row r="17" spans="2:4" ht="15" customHeight="1">
      <c r="B17" s="189" t="s">
        <v>96</v>
      </c>
      <c r="C17" s="190"/>
      <c r="D17" s="192" t="s">
        <v>56</v>
      </c>
    </row>
    <row r="18" spans="2:4" ht="15" customHeight="1">
      <c r="B18" s="189" t="s">
        <v>97</v>
      </c>
      <c r="C18" s="190"/>
      <c r="D18" s="191" t="s">
        <v>47</v>
      </c>
    </row>
    <row r="19" spans="2:4" ht="15" customHeight="1">
      <c r="B19" s="189" t="s">
        <v>98</v>
      </c>
      <c r="C19" s="190"/>
      <c r="D19" s="191" t="s">
        <v>68</v>
      </c>
    </row>
    <row r="20" spans="2:4" ht="15" customHeight="1">
      <c r="B20" s="189" t="s">
        <v>99</v>
      </c>
      <c r="C20" s="190"/>
      <c r="D20" s="192" t="s">
        <v>81</v>
      </c>
    </row>
    <row r="21" spans="2:4" ht="15" customHeight="1">
      <c r="B21" s="189" t="s">
        <v>100</v>
      </c>
      <c r="C21" s="190"/>
      <c r="D21" s="192" t="s">
        <v>82</v>
      </c>
    </row>
    <row r="22" spans="2:4" ht="15" customHeight="1">
      <c r="B22" s="189" t="s">
        <v>101</v>
      </c>
      <c r="C22" s="190"/>
      <c r="D22" s="192" t="s">
        <v>83</v>
      </c>
    </row>
    <row r="23" spans="2:4" ht="15" customHeight="1">
      <c r="B23" s="189" t="s">
        <v>102</v>
      </c>
      <c r="C23" s="190"/>
      <c r="D23" s="191" t="s">
        <v>89</v>
      </c>
    </row>
    <row r="24" ht="12.75">
      <c r="B24" s="188"/>
    </row>
    <row r="25" ht="12.75">
      <c r="B25" s="188"/>
    </row>
    <row r="26" ht="12.75">
      <c r="B26" s="188"/>
    </row>
    <row r="27" ht="12.75">
      <c r="C27"/>
    </row>
    <row r="28" spans="2:4" ht="12.75">
      <c r="B28"/>
      <c r="C28"/>
      <c r="D28"/>
    </row>
    <row r="29" ht="13.5">
      <c r="B29" s="193"/>
    </row>
    <row r="30" ht="12.75">
      <c r="B30" s="188"/>
    </row>
    <row r="31" ht="12.75">
      <c r="B31" s="188"/>
    </row>
    <row r="32" ht="12.75">
      <c r="B32" s="188"/>
    </row>
    <row r="33" ht="12.75">
      <c r="B33" s="188"/>
    </row>
    <row r="34" ht="12.75">
      <c r="B34" s="188"/>
    </row>
    <row r="35" ht="12.75">
      <c r="B35" s="188"/>
    </row>
    <row r="36" ht="12.75">
      <c r="B36" s="188"/>
    </row>
    <row r="38" ht="13.5">
      <c r="B38" s="193"/>
    </row>
    <row r="39" ht="12.75">
      <c r="B39" s="188"/>
    </row>
    <row r="40" ht="12.75">
      <c r="B40" s="188"/>
    </row>
    <row r="41" ht="12.75">
      <c r="B41" s="188"/>
    </row>
    <row r="48" spans="3:4" ht="12.75">
      <c r="C48" s="194"/>
      <c r="D48" s="195"/>
    </row>
    <row r="55" ht="12.75"/>
    <row r="58" spans="3:4" ht="12.75">
      <c r="C58"/>
      <c r="D58"/>
    </row>
  </sheetData>
  <mergeCells count="9">
    <mergeCell ref="B1:D1"/>
    <mergeCell ref="B2:D2"/>
    <mergeCell ref="B3:D3"/>
    <mergeCell ref="B4:D4"/>
    <mergeCell ref="B13:D13"/>
    <mergeCell ref="B7:D7"/>
    <mergeCell ref="B8:D8"/>
    <mergeCell ref="B10:D10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selection activeCell="Z5" sqref="Z5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4" width="6.28125" style="0" hidden="1" customWidth="1"/>
    <col min="5" max="5" width="6.28125" style="0" customWidth="1"/>
    <col min="6" max="14" width="6.28125" style="0" hidden="1" customWidth="1"/>
    <col min="15" max="24" width="6.28125" style="0" customWidth="1"/>
    <col min="25" max="25" width="7.7109375" style="0" customWidth="1"/>
    <col min="26" max="26" width="6.28125" style="0" bestFit="1" customWidth="1"/>
  </cols>
  <sheetData>
    <row r="1" spans="2:27" ht="15.75">
      <c r="B1" s="37"/>
      <c r="C1" s="26"/>
      <c r="D1" s="26"/>
      <c r="E1" s="26"/>
      <c r="F1" s="26"/>
      <c r="G1" s="3"/>
      <c r="H1" s="3"/>
      <c r="I1" s="3"/>
      <c r="J1" s="3"/>
      <c r="K1" s="3"/>
      <c r="AA1" s="27" t="s">
        <v>95</v>
      </c>
    </row>
    <row r="2" spans="2:27" ht="24.75" customHeight="1">
      <c r="B2" s="412" t="s">
        <v>1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</row>
    <row r="3" spans="2:27" ht="18.75">
      <c r="B3" s="123"/>
      <c r="C3" s="117">
        <v>1970</v>
      </c>
      <c r="D3" s="152">
        <v>1980</v>
      </c>
      <c r="E3" s="117">
        <v>1990</v>
      </c>
      <c r="F3" s="118">
        <v>1991</v>
      </c>
      <c r="G3" s="118">
        <v>1992</v>
      </c>
      <c r="H3" s="118">
        <v>1993</v>
      </c>
      <c r="I3" s="118">
        <v>1994</v>
      </c>
      <c r="J3" s="118">
        <v>1995</v>
      </c>
      <c r="K3" s="118">
        <v>1996</v>
      </c>
      <c r="L3" s="118">
        <v>1997</v>
      </c>
      <c r="M3" s="118">
        <v>1998</v>
      </c>
      <c r="N3" s="118">
        <v>1999</v>
      </c>
      <c r="O3" s="118">
        <v>2000</v>
      </c>
      <c r="P3" s="118">
        <v>2001</v>
      </c>
      <c r="Q3" s="118">
        <v>2002</v>
      </c>
      <c r="R3" s="118">
        <v>2003</v>
      </c>
      <c r="S3" s="118">
        <v>2004</v>
      </c>
      <c r="T3" s="118">
        <v>2005</v>
      </c>
      <c r="U3" s="118">
        <v>2006</v>
      </c>
      <c r="V3" s="118">
        <v>2007</v>
      </c>
      <c r="W3" s="118">
        <v>2008</v>
      </c>
      <c r="X3" s="118">
        <v>2009</v>
      </c>
      <c r="Y3" s="231" t="s">
        <v>103</v>
      </c>
      <c r="Z3" s="231" t="s">
        <v>104</v>
      </c>
      <c r="AA3" s="4"/>
    </row>
    <row r="4" spans="2:27" ht="12.75">
      <c r="B4" s="128"/>
      <c r="C4" s="120"/>
      <c r="D4" s="153"/>
      <c r="E4" s="120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232" t="s">
        <v>67</v>
      </c>
      <c r="Z4" s="232" t="s">
        <v>67</v>
      </c>
      <c r="AA4" s="4"/>
    </row>
    <row r="5" spans="2:28" ht="12.75">
      <c r="B5" s="64" t="s">
        <v>0</v>
      </c>
      <c r="C5" s="155"/>
      <c r="D5" s="217"/>
      <c r="E5" s="155">
        <f>SUM(E8:E34)</f>
        <v>75977</v>
      </c>
      <c r="F5" s="65">
        <f aca="true" t="shared" si="0" ref="F5:M5">SUM(F8:F34)</f>
        <v>75346</v>
      </c>
      <c r="G5" s="65">
        <f t="shared" si="0"/>
        <v>70674</v>
      </c>
      <c r="H5" s="65">
        <f t="shared" si="0"/>
        <v>65441</v>
      </c>
      <c r="I5" s="65">
        <f t="shared" si="0"/>
        <v>63903</v>
      </c>
      <c r="J5" s="65">
        <f t="shared" si="0"/>
        <v>63155</v>
      </c>
      <c r="K5" s="65">
        <f t="shared" si="0"/>
        <v>59401</v>
      </c>
      <c r="L5" s="65">
        <f t="shared" si="0"/>
        <v>60267</v>
      </c>
      <c r="M5" s="65">
        <f t="shared" si="0"/>
        <v>58982</v>
      </c>
      <c r="N5" s="65">
        <v>57728</v>
      </c>
      <c r="O5" s="65">
        <v>56427</v>
      </c>
      <c r="P5" s="65">
        <v>54314</v>
      </c>
      <c r="Q5" s="65">
        <v>53331</v>
      </c>
      <c r="R5" s="65">
        <v>50355</v>
      </c>
      <c r="S5" s="65">
        <v>47262</v>
      </c>
      <c r="T5" s="65">
        <v>45126</v>
      </c>
      <c r="U5" s="138">
        <v>42952</v>
      </c>
      <c r="V5" s="138">
        <v>42499</v>
      </c>
      <c r="W5" s="138">
        <v>38877</v>
      </c>
      <c r="X5" s="138">
        <v>34826</v>
      </c>
      <c r="Y5" s="233">
        <f>100*(X5/W5-1)</f>
        <v>-10.420042698767906</v>
      </c>
      <c r="Z5" s="233">
        <f>(X5/P5-1)*100</f>
        <v>-35.88025186876311</v>
      </c>
      <c r="AA5" s="64" t="s">
        <v>0</v>
      </c>
      <c r="AB5" s="234"/>
    </row>
    <row r="6" spans="2:28" ht="12.75">
      <c r="B6" s="58" t="s">
        <v>30</v>
      </c>
      <c r="C6" s="156">
        <f>SUM(C8,C11:C12,C14:C18,C22,C25:C26,C28,C32:C34)</f>
        <v>77831</v>
      </c>
      <c r="D6" s="218">
        <f aca="true" t="shared" si="1" ref="D6:M6">SUM(D8,D11:D12,D14:D18,D22,D25:D26,D28,D32:D34)</f>
        <v>64237</v>
      </c>
      <c r="E6" s="156">
        <f t="shared" si="1"/>
        <v>55888</v>
      </c>
      <c r="F6" s="60">
        <f t="shared" si="1"/>
        <v>56027</v>
      </c>
      <c r="G6" s="60">
        <f t="shared" si="1"/>
        <v>52775</v>
      </c>
      <c r="H6" s="60">
        <f t="shared" si="1"/>
        <v>48556</v>
      </c>
      <c r="I6" s="60">
        <f t="shared" si="1"/>
        <v>46513</v>
      </c>
      <c r="J6" s="60">
        <f t="shared" si="1"/>
        <v>46098</v>
      </c>
      <c r="K6" s="60">
        <f t="shared" si="1"/>
        <v>43625</v>
      </c>
      <c r="L6" s="60">
        <f t="shared" si="1"/>
        <v>43314</v>
      </c>
      <c r="M6" s="60">
        <f t="shared" si="1"/>
        <v>42344</v>
      </c>
      <c r="N6" s="60">
        <v>41955</v>
      </c>
      <c r="O6" s="60">
        <v>41421</v>
      </c>
      <c r="P6" s="60">
        <v>40266</v>
      </c>
      <c r="Q6" s="60">
        <v>38819</v>
      </c>
      <c r="R6" s="60">
        <v>36342</v>
      </c>
      <c r="S6" s="60">
        <v>33066</v>
      </c>
      <c r="T6" s="60">
        <v>31379</v>
      </c>
      <c r="U6" s="132">
        <v>29514</v>
      </c>
      <c r="V6" s="132">
        <v>28280</v>
      </c>
      <c r="W6" s="132">
        <v>25430</v>
      </c>
      <c r="X6" s="132">
        <v>23465</v>
      </c>
      <c r="Y6" s="233">
        <f aca="true" t="shared" si="2" ref="Y6:Y40">100*(X6/W6-1)</f>
        <v>-7.727093983484079</v>
      </c>
      <c r="Z6" s="233">
        <f aca="true" t="shared" si="3" ref="Z6:Z40">(X6/P6-1)*100</f>
        <v>-41.72502856007549</v>
      </c>
      <c r="AA6" s="58" t="s">
        <v>30</v>
      </c>
      <c r="AB6" s="234"/>
    </row>
    <row r="7" spans="2:28" ht="12.75">
      <c r="B7" s="70" t="s">
        <v>66</v>
      </c>
      <c r="C7" s="93"/>
      <c r="D7" s="219"/>
      <c r="E7" s="396">
        <f aca="true" t="shared" si="4" ref="E7:M7">SUM(E9,E10,E13,E19,E20,E21,E23,E24,E27,E29,E30,E31)</f>
        <v>20089</v>
      </c>
      <c r="F7" s="93">
        <f t="shared" si="4"/>
        <v>19319</v>
      </c>
      <c r="G7" s="93">
        <f t="shared" si="4"/>
        <v>17899</v>
      </c>
      <c r="H7" s="93">
        <f t="shared" si="4"/>
        <v>16885</v>
      </c>
      <c r="I7" s="93">
        <f t="shared" si="4"/>
        <v>17390</v>
      </c>
      <c r="J7" s="93">
        <f t="shared" si="4"/>
        <v>17057</v>
      </c>
      <c r="K7" s="93">
        <f t="shared" si="4"/>
        <v>15776</v>
      </c>
      <c r="L7" s="93">
        <f t="shared" si="4"/>
        <v>16953</v>
      </c>
      <c r="M7" s="93">
        <f t="shared" si="4"/>
        <v>16638</v>
      </c>
      <c r="N7" s="93">
        <v>15773</v>
      </c>
      <c r="O7" s="93">
        <v>15006</v>
      </c>
      <c r="P7" s="93">
        <v>14048</v>
      </c>
      <c r="Q7" s="93">
        <v>14512</v>
      </c>
      <c r="R7" s="93">
        <v>14013</v>
      </c>
      <c r="S7" s="93">
        <v>14196</v>
      </c>
      <c r="T7" s="93">
        <v>13747</v>
      </c>
      <c r="U7" s="139">
        <v>13438</v>
      </c>
      <c r="V7" s="139">
        <v>14219</v>
      </c>
      <c r="W7" s="139">
        <v>13447</v>
      </c>
      <c r="X7" s="139">
        <v>11361</v>
      </c>
      <c r="Y7" s="145">
        <f t="shared" si="2"/>
        <v>-15.512753774076005</v>
      </c>
      <c r="Z7" s="145">
        <f t="shared" si="3"/>
        <v>-19.12727790432802</v>
      </c>
      <c r="AA7" s="70" t="s">
        <v>66</v>
      </c>
      <c r="AB7" s="234"/>
    </row>
    <row r="8" spans="1:27" ht="12.75">
      <c r="A8" s="7"/>
      <c r="B8" s="8" t="s">
        <v>31</v>
      </c>
      <c r="C8" s="157">
        <v>2950</v>
      </c>
      <c r="D8" s="220">
        <v>2396</v>
      </c>
      <c r="E8" s="157">
        <v>1976</v>
      </c>
      <c r="F8" s="52">
        <v>1873</v>
      </c>
      <c r="G8" s="52">
        <v>1671</v>
      </c>
      <c r="H8" s="52">
        <v>1660</v>
      </c>
      <c r="I8" s="52">
        <v>1692</v>
      </c>
      <c r="J8" s="52">
        <v>1449</v>
      </c>
      <c r="K8" s="52">
        <v>1356</v>
      </c>
      <c r="L8" s="52">
        <v>1364</v>
      </c>
      <c r="M8" s="52">
        <v>1500</v>
      </c>
      <c r="N8" s="52">
        <v>1397</v>
      </c>
      <c r="O8" s="52">
        <v>1470</v>
      </c>
      <c r="P8" s="52">
        <v>1486</v>
      </c>
      <c r="Q8" s="52">
        <v>1306</v>
      </c>
      <c r="R8" s="52">
        <v>1214</v>
      </c>
      <c r="S8" s="52">
        <v>1162</v>
      </c>
      <c r="T8" s="52">
        <v>1089</v>
      </c>
      <c r="U8" s="140">
        <v>1069</v>
      </c>
      <c r="V8" s="140">
        <v>1071</v>
      </c>
      <c r="W8" s="133">
        <v>944</v>
      </c>
      <c r="X8" s="97">
        <v>955</v>
      </c>
      <c r="Y8" s="235">
        <f t="shared" si="2"/>
        <v>1.165254237288127</v>
      </c>
      <c r="Z8" s="235">
        <f t="shared" si="3"/>
        <v>-35.7335127860027</v>
      </c>
      <c r="AA8" s="8" t="s">
        <v>31</v>
      </c>
    </row>
    <row r="9" spans="1:27" ht="12.75">
      <c r="A9" s="7"/>
      <c r="B9" s="58" t="s">
        <v>13</v>
      </c>
      <c r="C9" s="158"/>
      <c r="D9" s="221"/>
      <c r="E9" s="160">
        <v>1567</v>
      </c>
      <c r="F9" s="62">
        <v>1114</v>
      </c>
      <c r="G9" s="62">
        <v>1299</v>
      </c>
      <c r="H9" s="62">
        <v>1307</v>
      </c>
      <c r="I9" s="62">
        <v>1390</v>
      </c>
      <c r="J9" s="62">
        <v>1264</v>
      </c>
      <c r="K9" s="62">
        <v>1014</v>
      </c>
      <c r="L9" s="62">
        <v>915</v>
      </c>
      <c r="M9" s="62">
        <v>1003</v>
      </c>
      <c r="N9" s="62">
        <v>1047</v>
      </c>
      <c r="O9" s="62">
        <v>1012</v>
      </c>
      <c r="P9" s="62">
        <v>1011</v>
      </c>
      <c r="Q9" s="62">
        <v>959</v>
      </c>
      <c r="R9" s="62">
        <v>960</v>
      </c>
      <c r="S9" s="62">
        <v>943</v>
      </c>
      <c r="T9" s="62">
        <v>957</v>
      </c>
      <c r="U9" s="134">
        <v>1043</v>
      </c>
      <c r="V9" s="134">
        <v>1006</v>
      </c>
      <c r="W9" s="134">
        <v>1061</v>
      </c>
      <c r="X9" s="134">
        <v>901</v>
      </c>
      <c r="Y9" s="236">
        <f t="shared" si="2"/>
        <v>-15.080113100848259</v>
      </c>
      <c r="Z9" s="236">
        <f t="shared" si="3"/>
        <v>-10.880316518298716</v>
      </c>
      <c r="AA9" s="58" t="s">
        <v>13</v>
      </c>
    </row>
    <row r="10" spans="1:27" ht="12.75">
      <c r="A10" s="7"/>
      <c r="B10" s="9" t="s">
        <v>15</v>
      </c>
      <c r="C10" s="159"/>
      <c r="D10" s="222"/>
      <c r="E10" s="159">
        <v>1291</v>
      </c>
      <c r="F10" s="50">
        <v>1331</v>
      </c>
      <c r="G10" s="50">
        <v>1571</v>
      </c>
      <c r="H10" s="50">
        <v>1524</v>
      </c>
      <c r="I10" s="50">
        <v>1637</v>
      </c>
      <c r="J10" s="50">
        <v>1588</v>
      </c>
      <c r="K10" s="50">
        <v>1562</v>
      </c>
      <c r="L10" s="50">
        <v>1597</v>
      </c>
      <c r="M10" s="50">
        <v>1360</v>
      </c>
      <c r="N10" s="50">
        <v>1455</v>
      </c>
      <c r="O10" s="50">
        <v>1486</v>
      </c>
      <c r="P10" s="49">
        <v>1334</v>
      </c>
      <c r="Q10" s="49">
        <v>1431</v>
      </c>
      <c r="R10" s="49">
        <v>1447</v>
      </c>
      <c r="S10" s="49">
        <v>1382</v>
      </c>
      <c r="T10" s="50">
        <v>1286</v>
      </c>
      <c r="U10" s="133">
        <v>1063</v>
      </c>
      <c r="V10" s="133">
        <v>1221</v>
      </c>
      <c r="W10" s="133">
        <v>1076</v>
      </c>
      <c r="X10" s="133">
        <v>901</v>
      </c>
      <c r="Y10" s="235">
        <f t="shared" si="2"/>
        <v>-16.263940520446095</v>
      </c>
      <c r="Z10" s="235">
        <f t="shared" si="3"/>
        <v>-32.458770614692654</v>
      </c>
      <c r="AA10" s="9" t="s">
        <v>15</v>
      </c>
    </row>
    <row r="11" spans="1:27" ht="12.75">
      <c r="A11" s="7"/>
      <c r="B11" s="58" t="s">
        <v>26</v>
      </c>
      <c r="C11" s="160">
        <v>1208</v>
      </c>
      <c r="D11" s="223">
        <v>690</v>
      </c>
      <c r="E11" s="160">
        <v>634</v>
      </c>
      <c r="F11" s="62">
        <v>606</v>
      </c>
      <c r="G11" s="62">
        <v>577</v>
      </c>
      <c r="H11" s="62">
        <v>559</v>
      </c>
      <c r="I11" s="62">
        <v>546</v>
      </c>
      <c r="J11" s="62">
        <v>582</v>
      </c>
      <c r="K11" s="62">
        <v>514</v>
      </c>
      <c r="L11" s="62">
        <v>489</v>
      </c>
      <c r="M11" s="62">
        <v>499</v>
      </c>
      <c r="N11" s="62">
        <v>514</v>
      </c>
      <c r="O11" s="62">
        <v>498</v>
      </c>
      <c r="P11" s="63">
        <v>431</v>
      </c>
      <c r="Q11" s="63">
        <v>463</v>
      </c>
      <c r="R11" s="63">
        <v>432</v>
      </c>
      <c r="S11" s="63">
        <v>369</v>
      </c>
      <c r="T11" s="62">
        <v>331</v>
      </c>
      <c r="U11" s="135">
        <v>306</v>
      </c>
      <c r="V11" s="135">
        <v>406</v>
      </c>
      <c r="W11" s="135">
        <v>406</v>
      </c>
      <c r="X11" s="135">
        <v>303</v>
      </c>
      <c r="Y11" s="236">
        <f t="shared" si="2"/>
        <v>-25.369458128078815</v>
      </c>
      <c r="Z11" s="236">
        <f t="shared" si="3"/>
        <v>-29.698375870069604</v>
      </c>
      <c r="AA11" s="58" t="s">
        <v>26</v>
      </c>
    </row>
    <row r="12" spans="1:27" ht="12.75">
      <c r="A12" s="7"/>
      <c r="B12" s="9" t="s">
        <v>32</v>
      </c>
      <c r="C12" s="161">
        <v>21332</v>
      </c>
      <c r="D12" s="224">
        <v>15050</v>
      </c>
      <c r="E12" s="161">
        <v>11046</v>
      </c>
      <c r="F12" s="50">
        <v>11300</v>
      </c>
      <c r="G12" s="50">
        <v>10631</v>
      </c>
      <c r="H12" s="50">
        <v>9949</v>
      </c>
      <c r="I12" s="50">
        <v>9814</v>
      </c>
      <c r="J12" s="50">
        <v>9454</v>
      </c>
      <c r="K12" s="50">
        <v>8758</v>
      </c>
      <c r="L12" s="50">
        <v>8549</v>
      </c>
      <c r="M12" s="50">
        <v>7792</v>
      </c>
      <c r="N12" s="50">
        <v>7772</v>
      </c>
      <c r="O12" s="50">
        <v>7503</v>
      </c>
      <c r="P12" s="49">
        <v>6977</v>
      </c>
      <c r="Q12" s="49">
        <v>6842</v>
      </c>
      <c r="R12" s="49">
        <v>6613</v>
      </c>
      <c r="S12" s="49">
        <v>5842</v>
      </c>
      <c r="T12" s="50">
        <v>5361</v>
      </c>
      <c r="U12" s="133">
        <v>5091</v>
      </c>
      <c r="V12" s="133">
        <v>4949</v>
      </c>
      <c r="W12" s="133">
        <v>4477</v>
      </c>
      <c r="X12" s="133">
        <v>4152</v>
      </c>
      <c r="Y12" s="235">
        <f t="shared" si="2"/>
        <v>-7.259325441143627</v>
      </c>
      <c r="Z12" s="235">
        <f t="shared" si="3"/>
        <v>-40.49018202665903</v>
      </c>
      <c r="AA12" s="9" t="s">
        <v>32</v>
      </c>
    </row>
    <row r="13" spans="1:27" ht="12.75">
      <c r="A13" s="7"/>
      <c r="B13" s="58" t="s">
        <v>16</v>
      </c>
      <c r="C13" s="160" t="s">
        <v>75</v>
      </c>
      <c r="D13" s="223" t="s">
        <v>75</v>
      </c>
      <c r="E13" s="160">
        <v>436</v>
      </c>
      <c r="F13" s="62">
        <v>490</v>
      </c>
      <c r="G13" s="62">
        <v>287</v>
      </c>
      <c r="H13" s="62">
        <v>321</v>
      </c>
      <c r="I13" s="62">
        <v>364</v>
      </c>
      <c r="J13" s="62">
        <v>332</v>
      </c>
      <c r="K13" s="62">
        <v>213</v>
      </c>
      <c r="L13" s="62">
        <v>280</v>
      </c>
      <c r="M13" s="62">
        <v>284</v>
      </c>
      <c r="N13" s="62">
        <v>232</v>
      </c>
      <c r="O13" s="62">
        <v>204</v>
      </c>
      <c r="P13" s="63">
        <v>199</v>
      </c>
      <c r="Q13" s="63">
        <v>223</v>
      </c>
      <c r="R13" s="63">
        <v>164</v>
      </c>
      <c r="S13" s="63">
        <v>170</v>
      </c>
      <c r="T13" s="62">
        <v>169</v>
      </c>
      <c r="U13" s="135">
        <v>204</v>
      </c>
      <c r="V13" s="135">
        <v>196</v>
      </c>
      <c r="W13" s="135">
        <v>132</v>
      </c>
      <c r="X13" s="135">
        <v>98</v>
      </c>
      <c r="Y13" s="236">
        <f t="shared" si="2"/>
        <v>-25.757575757575758</v>
      </c>
      <c r="Z13" s="236">
        <f t="shared" si="3"/>
        <v>-50.753768844221106</v>
      </c>
      <c r="AA13" s="58" t="s">
        <v>16</v>
      </c>
    </row>
    <row r="14" spans="1:27" ht="12.75">
      <c r="A14" s="7"/>
      <c r="B14" s="9" t="s">
        <v>35</v>
      </c>
      <c r="C14" s="161">
        <v>540</v>
      </c>
      <c r="D14" s="224">
        <v>564</v>
      </c>
      <c r="E14" s="161">
        <v>478</v>
      </c>
      <c r="F14" s="50">
        <v>445</v>
      </c>
      <c r="G14" s="50">
        <v>415</v>
      </c>
      <c r="H14" s="50">
        <v>431</v>
      </c>
      <c r="I14" s="50">
        <v>404</v>
      </c>
      <c r="J14" s="50">
        <v>437</v>
      </c>
      <c r="K14" s="50">
        <v>453</v>
      </c>
      <c r="L14" s="50">
        <v>473</v>
      </c>
      <c r="M14" s="50">
        <v>458</v>
      </c>
      <c r="N14" s="50">
        <v>414</v>
      </c>
      <c r="O14" s="50">
        <v>418</v>
      </c>
      <c r="P14" s="49">
        <v>412</v>
      </c>
      <c r="Q14" s="49">
        <v>376</v>
      </c>
      <c r="R14" s="49">
        <v>337</v>
      </c>
      <c r="S14" s="49">
        <v>374</v>
      </c>
      <c r="T14" s="50">
        <v>396</v>
      </c>
      <c r="U14" s="133">
        <v>365</v>
      </c>
      <c r="V14" s="133">
        <v>338</v>
      </c>
      <c r="W14" s="133">
        <v>280</v>
      </c>
      <c r="X14" s="133">
        <v>240</v>
      </c>
      <c r="Y14" s="235">
        <f t="shared" si="2"/>
        <v>-14.28571428571429</v>
      </c>
      <c r="Z14" s="235">
        <f t="shared" si="3"/>
        <v>-41.747572815533985</v>
      </c>
      <c r="AA14" s="9" t="s">
        <v>35</v>
      </c>
    </row>
    <row r="15" spans="1:27" ht="12.75">
      <c r="A15" s="7"/>
      <c r="B15" s="58" t="s">
        <v>27</v>
      </c>
      <c r="C15" s="160">
        <v>1099</v>
      </c>
      <c r="D15" s="223">
        <v>1445</v>
      </c>
      <c r="E15" s="160">
        <v>2050</v>
      </c>
      <c r="F15" s="62">
        <v>2112</v>
      </c>
      <c r="G15" s="62">
        <v>2158</v>
      </c>
      <c r="H15" s="62">
        <v>2160</v>
      </c>
      <c r="I15" s="62">
        <v>2253</v>
      </c>
      <c r="J15" s="62">
        <v>2412</v>
      </c>
      <c r="K15" s="62">
        <v>2157</v>
      </c>
      <c r="L15" s="62">
        <v>2105</v>
      </c>
      <c r="M15" s="62">
        <v>2182</v>
      </c>
      <c r="N15" s="62">
        <v>2116</v>
      </c>
      <c r="O15" s="62">
        <v>2037</v>
      </c>
      <c r="P15" s="63">
        <v>1880</v>
      </c>
      <c r="Q15" s="63">
        <v>1634</v>
      </c>
      <c r="R15" s="63">
        <v>1605</v>
      </c>
      <c r="S15" s="63">
        <v>1670</v>
      </c>
      <c r="T15" s="62">
        <v>1658</v>
      </c>
      <c r="U15" s="135">
        <v>1657</v>
      </c>
      <c r="V15" s="135">
        <v>1612</v>
      </c>
      <c r="W15" s="135">
        <v>1555</v>
      </c>
      <c r="X15" s="135">
        <v>1453</v>
      </c>
      <c r="Y15" s="236">
        <f t="shared" si="2"/>
        <v>-6.5594855305466275</v>
      </c>
      <c r="Z15" s="236">
        <f t="shared" si="3"/>
        <v>-22.712765957446813</v>
      </c>
      <c r="AA15" s="58" t="s">
        <v>27</v>
      </c>
    </row>
    <row r="16" spans="1:28" ht="12.75">
      <c r="A16" s="7"/>
      <c r="B16" s="9" t="s">
        <v>33</v>
      </c>
      <c r="C16" s="161">
        <v>5456</v>
      </c>
      <c r="D16" s="224">
        <v>6522</v>
      </c>
      <c r="E16" s="161">
        <v>9032</v>
      </c>
      <c r="F16" s="50">
        <v>8837</v>
      </c>
      <c r="G16" s="50">
        <v>7818</v>
      </c>
      <c r="H16" s="50">
        <v>6375</v>
      </c>
      <c r="I16" s="50">
        <v>5612</v>
      </c>
      <c r="J16" s="50">
        <v>5749</v>
      </c>
      <c r="K16" s="50">
        <v>5482</v>
      </c>
      <c r="L16" s="50">
        <v>5604</v>
      </c>
      <c r="M16" s="50">
        <v>5956</v>
      </c>
      <c r="N16" s="50">
        <v>5738</v>
      </c>
      <c r="O16" s="50">
        <v>5777</v>
      </c>
      <c r="P16" s="49">
        <v>5517</v>
      </c>
      <c r="Q16" s="49">
        <v>5347</v>
      </c>
      <c r="R16" s="49">
        <v>5400</v>
      </c>
      <c r="S16" s="49">
        <v>4749</v>
      </c>
      <c r="T16" s="50">
        <v>4442</v>
      </c>
      <c r="U16" s="133">
        <v>4104</v>
      </c>
      <c r="V16" s="133">
        <v>3823</v>
      </c>
      <c r="W16" s="133">
        <v>3100</v>
      </c>
      <c r="X16" s="133">
        <v>2714</v>
      </c>
      <c r="Y16" s="235">
        <f t="shared" si="2"/>
        <v>-12.451612903225806</v>
      </c>
      <c r="Z16" s="235">
        <f t="shared" si="3"/>
        <v>-50.80659778865325</v>
      </c>
      <c r="AA16" s="9" t="s">
        <v>33</v>
      </c>
      <c r="AB16" s="234"/>
    </row>
    <row r="17" spans="1:27" ht="12.75">
      <c r="A17" s="7"/>
      <c r="B17" s="58" t="s">
        <v>34</v>
      </c>
      <c r="C17" s="160">
        <v>16448</v>
      </c>
      <c r="D17" s="223">
        <v>13672</v>
      </c>
      <c r="E17" s="160">
        <v>11215</v>
      </c>
      <c r="F17" s="62">
        <v>10483</v>
      </c>
      <c r="G17" s="62">
        <v>9902</v>
      </c>
      <c r="H17" s="62">
        <v>9865</v>
      </c>
      <c r="I17" s="62">
        <v>9019</v>
      </c>
      <c r="J17" s="62">
        <v>8892</v>
      </c>
      <c r="K17" s="62">
        <v>8540</v>
      </c>
      <c r="L17" s="62">
        <v>8445</v>
      </c>
      <c r="M17" s="62">
        <v>8920</v>
      </c>
      <c r="N17" s="62">
        <v>8486</v>
      </c>
      <c r="O17" s="62">
        <v>8079</v>
      </c>
      <c r="P17" s="63">
        <v>8162</v>
      </c>
      <c r="Q17" s="63">
        <v>7655</v>
      </c>
      <c r="R17" s="63">
        <v>6058</v>
      </c>
      <c r="S17" s="63">
        <v>5530</v>
      </c>
      <c r="T17" s="62">
        <v>5318</v>
      </c>
      <c r="U17" s="135">
        <v>4709</v>
      </c>
      <c r="V17" s="135">
        <v>4620</v>
      </c>
      <c r="W17" s="135">
        <v>4275</v>
      </c>
      <c r="X17" s="135">
        <v>4273</v>
      </c>
      <c r="Y17" s="236">
        <f t="shared" si="2"/>
        <v>-0.04678362573099504</v>
      </c>
      <c r="Z17" s="236">
        <f t="shared" si="3"/>
        <v>-47.64763538348444</v>
      </c>
      <c r="AA17" s="58" t="s">
        <v>34</v>
      </c>
    </row>
    <row r="18" spans="1:27" ht="12.75">
      <c r="A18" s="7"/>
      <c r="B18" s="9" t="s">
        <v>36</v>
      </c>
      <c r="C18" s="161">
        <v>11004</v>
      </c>
      <c r="D18" s="224">
        <v>9220</v>
      </c>
      <c r="E18" s="161">
        <v>7151</v>
      </c>
      <c r="F18" s="50">
        <v>8109</v>
      </c>
      <c r="G18" s="50">
        <v>8053</v>
      </c>
      <c r="H18" s="50">
        <v>7187</v>
      </c>
      <c r="I18" s="50">
        <v>7091</v>
      </c>
      <c r="J18" s="50">
        <v>7020</v>
      </c>
      <c r="K18" s="50">
        <v>6676</v>
      </c>
      <c r="L18" s="50">
        <v>6714</v>
      </c>
      <c r="M18" s="50">
        <v>6313</v>
      </c>
      <c r="N18" s="50">
        <v>6688</v>
      </c>
      <c r="O18" s="50">
        <v>7061</v>
      </c>
      <c r="P18" s="92">
        <v>7096</v>
      </c>
      <c r="Q18" s="92">
        <v>6980</v>
      </c>
      <c r="R18" s="92">
        <v>6563</v>
      </c>
      <c r="S18" s="92">
        <v>6122</v>
      </c>
      <c r="T18" s="50">
        <v>5818</v>
      </c>
      <c r="U18" s="97">
        <v>5669</v>
      </c>
      <c r="V18" s="97">
        <v>5131</v>
      </c>
      <c r="W18" s="97">
        <v>4731</v>
      </c>
      <c r="X18" s="97">
        <v>4237</v>
      </c>
      <c r="Y18" s="235">
        <f t="shared" si="2"/>
        <v>-10.441767068273089</v>
      </c>
      <c r="Z18" s="235">
        <f t="shared" si="3"/>
        <v>-40.29030439684329</v>
      </c>
      <c r="AA18" s="9" t="s">
        <v>36</v>
      </c>
    </row>
    <row r="19" spans="1:27" ht="12.75">
      <c r="A19" s="7"/>
      <c r="B19" s="58" t="s">
        <v>14</v>
      </c>
      <c r="C19" s="160" t="s">
        <v>75</v>
      </c>
      <c r="D19" s="223">
        <v>85</v>
      </c>
      <c r="E19" s="160">
        <v>116</v>
      </c>
      <c r="F19" s="62">
        <v>103</v>
      </c>
      <c r="G19" s="62">
        <v>132</v>
      </c>
      <c r="H19" s="62">
        <v>115</v>
      </c>
      <c r="I19" s="62">
        <v>133</v>
      </c>
      <c r="J19" s="62">
        <v>118</v>
      </c>
      <c r="K19" s="62">
        <v>128</v>
      </c>
      <c r="L19" s="62">
        <v>115</v>
      </c>
      <c r="M19" s="62">
        <v>111</v>
      </c>
      <c r="N19" s="62">
        <v>113</v>
      </c>
      <c r="O19" s="62">
        <v>111</v>
      </c>
      <c r="P19" s="63">
        <v>98</v>
      </c>
      <c r="Q19" s="63">
        <v>94</v>
      </c>
      <c r="R19" s="63">
        <v>97</v>
      </c>
      <c r="S19" s="63">
        <v>117</v>
      </c>
      <c r="T19" s="62">
        <v>102</v>
      </c>
      <c r="U19" s="135">
        <v>86</v>
      </c>
      <c r="V19" s="135">
        <v>89</v>
      </c>
      <c r="W19" s="135">
        <v>82</v>
      </c>
      <c r="X19" s="135">
        <v>71</v>
      </c>
      <c r="Y19" s="236">
        <f t="shared" si="2"/>
        <v>-13.414634146341465</v>
      </c>
      <c r="Z19" s="236">
        <f t="shared" si="3"/>
        <v>-27.55102040816326</v>
      </c>
      <c r="AA19" s="58" t="s">
        <v>14</v>
      </c>
    </row>
    <row r="20" spans="1:27" ht="12.75">
      <c r="A20" s="7"/>
      <c r="B20" s="9" t="s">
        <v>18</v>
      </c>
      <c r="C20" s="161" t="s">
        <v>75</v>
      </c>
      <c r="D20" s="224" t="s">
        <v>75</v>
      </c>
      <c r="E20" s="161">
        <v>947</v>
      </c>
      <c r="F20" s="50">
        <v>997</v>
      </c>
      <c r="G20" s="50">
        <v>787</v>
      </c>
      <c r="H20" s="50">
        <v>724</v>
      </c>
      <c r="I20" s="50">
        <v>774</v>
      </c>
      <c r="J20" s="50">
        <v>660</v>
      </c>
      <c r="K20" s="50">
        <v>594</v>
      </c>
      <c r="L20" s="50">
        <v>567</v>
      </c>
      <c r="M20" s="50">
        <v>677</v>
      </c>
      <c r="N20" s="50">
        <v>652</v>
      </c>
      <c r="O20" s="50">
        <v>635</v>
      </c>
      <c r="P20" s="49">
        <v>558</v>
      </c>
      <c r="Q20" s="49">
        <v>559</v>
      </c>
      <c r="R20" s="49">
        <v>532</v>
      </c>
      <c r="S20" s="49">
        <v>516</v>
      </c>
      <c r="T20" s="50">
        <v>442</v>
      </c>
      <c r="U20" s="133">
        <v>407</v>
      </c>
      <c r="V20" s="133">
        <v>419</v>
      </c>
      <c r="W20" s="133">
        <v>316</v>
      </c>
      <c r="X20" s="133">
        <v>254</v>
      </c>
      <c r="Y20" s="235">
        <f t="shared" si="2"/>
        <v>-19.620253164556967</v>
      </c>
      <c r="Z20" s="235">
        <f t="shared" si="3"/>
        <v>-54.48028673835126</v>
      </c>
      <c r="AA20" s="9" t="s">
        <v>18</v>
      </c>
    </row>
    <row r="21" spans="1:27" ht="12.75">
      <c r="A21" s="7"/>
      <c r="B21" s="58" t="s">
        <v>19</v>
      </c>
      <c r="C21" s="160" t="s">
        <v>75</v>
      </c>
      <c r="D21" s="223" t="s">
        <v>75</v>
      </c>
      <c r="E21" s="160">
        <v>933</v>
      </c>
      <c r="F21" s="62">
        <v>1093</v>
      </c>
      <c r="G21" s="62">
        <v>779</v>
      </c>
      <c r="H21" s="62">
        <v>958</v>
      </c>
      <c r="I21" s="62">
        <v>765</v>
      </c>
      <c r="J21" s="62">
        <v>672</v>
      </c>
      <c r="K21" s="62">
        <v>667</v>
      </c>
      <c r="L21" s="62">
        <v>752</v>
      </c>
      <c r="M21" s="62">
        <v>829</v>
      </c>
      <c r="N21" s="62">
        <v>748</v>
      </c>
      <c r="O21" s="62">
        <v>641</v>
      </c>
      <c r="P21" s="63">
        <v>706</v>
      </c>
      <c r="Q21" s="63">
        <v>697</v>
      </c>
      <c r="R21" s="63">
        <v>709</v>
      </c>
      <c r="S21" s="63">
        <v>752</v>
      </c>
      <c r="T21" s="62">
        <v>773</v>
      </c>
      <c r="U21" s="135">
        <v>759</v>
      </c>
      <c r="V21" s="135">
        <v>739</v>
      </c>
      <c r="W21" s="135">
        <v>499</v>
      </c>
      <c r="X21" s="135">
        <v>370</v>
      </c>
      <c r="Y21" s="236">
        <f t="shared" si="2"/>
        <v>-25.85170340681363</v>
      </c>
      <c r="Z21" s="236">
        <f t="shared" si="3"/>
        <v>-47.59206798866855</v>
      </c>
      <c r="AA21" s="58" t="s">
        <v>19</v>
      </c>
    </row>
    <row r="22" spans="1:27" ht="12.75">
      <c r="A22" s="7"/>
      <c r="B22" s="9" t="s">
        <v>37</v>
      </c>
      <c r="C22" s="161">
        <v>132</v>
      </c>
      <c r="D22" s="224">
        <v>98</v>
      </c>
      <c r="E22" s="161">
        <v>70</v>
      </c>
      <c r="F22" s="50">
        <v>83</v>
      </c>
      <c r="G22" s="50">
        <v>69</v>
      </c>
      <c r="H22" s="50">
        <v>78</v>
      </c>
      <c r="I22" s="50">
        <v>65</v>
      </c>
      <c r="J22" s="50">
        <v>70</v>
      </c>
      <c r="K22" s="50">
        <v>71</v>
      </c>
      <c r="L22" s="50">
        <v>60</v>
      </c>
      <c r="M22" s="50">
        <v>57</v>
      </c>
      <c r="N22" s="50">
        <v>58</v>
      </c>
      <c r="O22" s="50">
        <v>76</v>
      </c>
      <c r="P22" s="49">
        <v>70</v>
      </c>
      <c r="Q22" s="49">
        <v>62</v>
      </c>
      <c r="R22" s="49">
        <v>53</v>
      </c>
      <c r="S22" s="49">
        <v>49</v>
      </c>
      <c r="T22" s="50">
        <v>46</v>
      </c>
      <c r="U22" s="133">
        <v>36</v>
      </c>
      <c r="V22" s="133">
        <v>46</v>
      </c>
      <c r="W22" s="133">
        <v>35</v>
      </c>
      <c r="X22" s="133">
        <v>47</v>
      </c>
      <c r="Y22" s="235">
        <f t="shared" si="2"/>
        <v>34.28571428571428</v>
      </c>
      <c r="Z22" s="235">
        <f t="shared" si="3"/>
        <v>-32.85714285714286</v>
      </c>
      <c r="AA22" s="9" t="s">
        <v>37</v>
      </c>
    </row>
    <row r="23" spans="1:27" ht="12.75">
      <c r="A23" s="7"/>
      <c r="B23" s="58" t="s">
        <v>17</v>
      </c>
      <c r="C23" s="160" t="s">
        <v>75</v>
      </c>
      <c r="D23" s="223" t="s">
        <v>75</v>
      </c>
      <c r="E23" s="160">
        <v>2432</v>
      </c>
      <c r="F23" s="62">
        <v>2120</v>
      </c>
      <c r="G23" s="62">
        <v>2101</v>
      </c>
      <c r="H23" s="62">
        <v>1678</v>
      </c>
      <c r="I23" s="62">
        <v>1562</v>
      </c>
      <c r="J23" s="62">
        <v>1589</v>
      </c>
      <c r="K23" s="62">
        <v>1370</v>
      </c>
      <c r="L23" s="62">
        <v>1391</v>
      </c>
      <c r="M23" s="62">
        <v>1371</v>
      </c>
      <c r="N23" s="62">
        <v>1306</v>
      </c>
      <c r="O23" s="62">
        <v>1200</v>
      </c>
      <c r="P23" s="63">
        <v>1239</v>
      </c>
      <c r="Q23" s="63">
        <v>1429</v>
      </c>
      <c r="R23" s="63">
        <v>1326</v>
      </c>
      <c r="S23" s="63">
        <v>1296</v>
      </c>
      <c r="T23" s="62">
        <v>1278</v>
      </c>
      <c r="U23" s="135">
        <v>1303</v>
      </c>
      <c r="V23" s="135">
        <v>1232</v>
      </c>
      <c r="W23" s="135">
        <v>996</v>
      </c>
      <c r="X23" s="135">
        <v>822</v>
      </c>
      <c r="Y23" s="236">
        <f t="shared" si="2"/>
        <v>-17.469879518072283</v>
      </c>
      <c r="Z23" s="236">
        <f t="shared" si="3"/>
        <v>-33.65617433414043</v>
      </c>
      <c r="AA23" s="58" t="s">
        <v>17</v>
      </c>
    </row>
    <row r="24" spans="1:27" ht="12.75">
      <c r="A24" s="7"/>
      <c r="B24" s="9" t="s">
        <v>20</v>
      </c>
      <c r="C24" s="161" t="s">
        <v>75</v>
      </c>
      <c r="D24" s="224" t="s">
        <v>75</v>
      </c>
      <c r="E24" s="161">
        <v>4</v>
      </c>
      <c r="F24" s="50">
        <v>16</v>
      </c>
      <c r="G24" s="50">
        <v>11</v>
      </c>
      <c r="H24" s="50">
        <v>14</v>
      </c>
      <c r="I24" s="50">
        <v>6</v>
      </c>
      <c r="J24" s="50">
        <v>14</v>
      </c>
      <c r="K24" s="50">
        <v>19</v>
      </c>
      <c r="L24" s="50">
        <v>18</v>
      </c>
      <c r="M24" s="50">
        <v>17</v>
      </c>
      <c r="N24" s="50">
        <v>4</v>
      </c>
      <c r="O24" s="50">
        <v>15</v>
      </c>
      <c r="P24" s="49">
        <v>16</v>
      </c>
      <c r="Q24" s="49">
        <v>16</v>
      </c>
      <c r="R24" s="49">
        <v>16</v>
      </c>
      <c r="S24" s="49">
        <v>13</v>
      </c>
      <c r="T24" s="50">
        <v>17</v>
      </c>
      <c r="U24" s="133">
        <v>11</v>
      </c>
      <c r="V24" s="133">
        <v>14</v>
      </c>
      <c r="W24" s="133">
        <v>15</v>
      </c>
      <c r="X24" s="133">
        <v>21</v>
      </c>
      <c r="Y24" s="235">
        <f t="shared" si="2"/>
        <v>39.99999999999999</v>
      </c>
      <c r="Z24" s="235">
        <f t="shared" si="3"/>
        <v>31.25</v>
      </c>
      <c r="AA24" s="9" t="s">
        <v>20</v>
      </c>
    </row>
    <row r="25" spans="1:27" ht="12.75">
      <c r="A25" s="7"/>
      <c r="B25" s="59" t="s">
        <v>28</v>
      </c>
      <c r="C25" s="160">
        <v>3181</v>
      </c>
      <c r="D25" s="223">
        <v>1997</v>
      </c>
      <c r="E25" s="160">
        <v>1376</v>
      </c>
      <c r="F25" s="62">
        <v>1281</v>
      </c>
      <c r="G25" s="62">
        <v>1253</v>
      </c>
      <c r="H25" s="62">
        <v>1235</v>
      </c>
      <c r="I25" s="62">
        <v>1298</v>
      </c>
      <c r="J25" s="62">
        <v>1334</v>
      </c>
      <c r="K25" s="62">
        <v>1180</v>
      </c>
      <c r="L25" s="62">
        <v>1163</v>
      </c>
      <c r="M25" s="62">
        <v>1066</v>
      </c>
      <c r="N25" s="62">
        <v>1090</v>
      </c>
      <c r="O25" s="62">
        <v>1082</v>
      </c>
      <c r="P25" s="63">
        <v>993</v>
      </c>
      <c r="Q25" s="63">
        <v>987</v>
      </c>
      <c r="R25" s="63">
        <v>1028</v>
      </c>
      <c r="S25" s="63">
        <v>804</v>
      </c>
      <c r="T25" s="62">
        <v>750</v>
      </c>
      <c r="U25" s="135">
        <v>730</v>
      </c>
      <c r="V25" s="135">
        <v>709</v>
      </c>
      <c r="W25" s="135">
        <v>677</v>
      </c>
      <c r="X25" s="135">
        <v>644</v>
      </c>
      <c r="Y25" s="236">
        <f t="shared" si="2"/>
        <v>-4.87444608567208</v>
      </c>
      <c r="Z25" s="236">
        <f t="shared" si="3"/>
        <v>-35.146022155085596</v>
      </c>
      <c r="AA25" s="59" t="s">
        <v>28</v>
      </c>
    </row>
    <row r="26" spans="1:27" ht="12.75">
      <c r="A26" s="7"/>
      <c r="B26" s="9" t="s">
        <v>38</v>
      </c>
      <c r="C26" s="161">
        <v>2507</v>
      </c>
      <c r="D26" s="224">
        <v>2003</v>
      </c>
      <c r="E26" s="161">
        <v>1391</v>
      </c>
      <c r="F26" s="50">
        <v>1551</v>
      </c>
      <c r="G26" s="50">
        <v>1403</v>
      </c>
      <c r="H26" s="50">
        <v>1283</v>
      </c>
      <c r="I26" s="50">
        <v>1338</v>
      </c>
      <c r="J26" s="50">
        <v>1210</v>
      </c>
      <c r="K26" s="50">
        <v>1027</v>
      </c>
      <c r="L26" s="50">
        <v>1105</v>
      </c>
      <c r="M26" s="50">
        <v>963</v>
      </c>
      <c r="N26" s="50">
        <v>1079</v>
      </c>
      <c r="O26" s="50">
        <v>976</v>
      </c>
      <c r="P26" s="50">
        <v>958</v>
      </c>
      <c r="Q26" s="50">
        <v>956</v>
      </c>
      <c r="R26" s="50">
        <v>931</v>
      </c>
      <c r="S26" s="50">
        <v>878</v>
      </c>
      <c r="T26" s="50">
        <v>768</v>
      </c>
      <c r="U26" s="133">
        <v>730</v>
      </c>
      <c r="V26" s="133">
        <v>691</v>
      </c>
      <c r="W26" s="133">
        <v>679</v>
      </c>
      <c r="X26" s="133">
        <v>633</v>
      </c>
      <c r="Y26" s="235">
        <f t="shared" si="2"/>
        <v>-6.774668630338732</v>
      </c>
      <c r="Z26" s="235">
        <f t="shared" si="3"/>
        <v>-33.92484342379958</v>
      </c>
      <c r="AA26" s="9" t="s">
        <v>38</v>
      </c>
    </row>
    <row r="27" spans="1:27" ht="12.75">
      <c r="A27" s="7"/>
      <c r="B27" s="58" t="s">
        <v>21</v>
      </c>
      <c r="C27" s="160" t="s">
        <v>75</v>
      </c>
      <c r="D27" s="223" t="s">
        <v>75</v>
      </c>
      <c r="E27" s="160">
        <v>7333</v>
      </c>
      <c r="F27" s="62">
        <v>7901</v>
      </c>
      <c r="G27" s="62">
        <v>6946</v>
      </c>
      <c r="H27" s="62">
        <v>6341</v>
      </c>
      <c r="I27" s="62">
        <v>6744</v>
      </c>
      <c r="J27" s="62">
        <v>6900</v>
      </c>
      <c r="K27" s="62">
        <v>6359</v>
      </c>
      <c r="L27" s="62">
        <v>7310</v>
      </c>
      <c r="M27" s="62">
        <v>7080</v>
      </c>
      <c r="N27" s="62">
        <v>6730</v>
      </c>
      <c r="O27" s="62">
        <v>6294</v>
      </c>
      <c r="P27" s="63">
        <v>5534</v>
      </c>
      <c r="Q27" s="63">
        <v>5827</v>
      </c>
      <c r="R27" s="63">
        <v>5640</v>
      </c>
      <c r="S27" s="63">
        <v>5712</v>
      </c>
      <c r="T27" s="62">
        <v>5444</v>
      </c>
      <c r="U27" s="135">
        <v>5243</v>
      </c>
      <c r="V27" s="135">
        <v>5583</v>
      </c>
      <c r="W27" s="135">
        <v>5437</v>
      </c>
      <c r="X27" s="135">
        <v>4572</v>
      </c>
      <c r="Y27" s="236">
        <f t="shared" si="2"/>
        <v>-15.909508920360494</v>
      </c>
      <c r="Z27" s="236">
        <f t="shared" si="3"/>
        <v>-17.383447777376215</v>
      </c>
      <c r="AA27" s="58" t="s">
        <v>21</v>
      </c>
    </row>
    <row r="28" spans="1:27" ht="12.75">
      <c r="A28" s="7"/>
      <c r="B28" s="9" t="s">
        <v>39</v>
      </c>
      <c r="C28" s="161">
        <v>1842</v>
      </c>
      <c r="D28" s="224">
        <v>2941</v>
      </c>
      <c r="E28" s="161">
        <v>2646</v>
      </c>
      <c r="F28" s="50">
        <v>3217</v>
      </c>
      <c r="G28" s="50">
        <v>3086</v>
      </c>
      <c r="H28" s="50">
        <v>2701</v>
      </c>
      <c r="I28" s="50">
        <v>2505</v>
      </c>
      <c r="J28" s="50">
        <v>2711</v>
      </c>
      <c r="K28" s="50">
        <v>2730</v>
      </c>
      <c r="L28" s="50">
        <v>2521</v>
      </c>
      <c r="M28" s="50">
        <v>2126</v>
      </c>
      <c r="N28" s="50">
        <v>2028</v>
      </c>
      <c r="O28" s="50">
        <v>1877</v>
      </c>
      <c r="P28" s="49">
        <v>1670</v>
      </c>
      <c r="Q28" s="49">
        <v>1655</v>
      </c>
      <c r="R28" s="49">
        <v>1542</v>
      </c>
      <c r="S28" s="49">
        <v>1294</v>
      </c>
      <c r="T28" s="50">
        <v>1247</v>
      </c>
      <c r="U28" s="133">
        <v>969</v>
      </c>
      <c r="V28" s="133">
        <v>974</v>
      </c>
      <c r="W28" s="133">
        <v>885</v>
      </c>
      <c r="X28" s="133">
        <v>840</v>
      </c>
      <c r="Y28" s="235">
        <f t="shared" si="2"/>
        <v>-5.0847457627118615</v>
      </c>
      <c r="Z28" s="235">
        <f t="shared" si="3"/>
        <v>-49.70059880239521</v>
      </c>
      <c r="AA28" s="9" t="s">
        <v>39</v>
      </c>
    </row>
    <row r="29" spans="1:27" ht="12.75">
      <c r="A29" s="7"/>
      <c r="B29" s="58" t="s">
        <v>22</v>
      </c>
      <c r="C29" s="158"/>
      <c r="D29" s="221"/>
      <c r="E29" s="160">
        <v>3782</v>
      </c>
      <c r="F29" s="62">
        <v>3078</v>
      </c>
      <c r="G29" s="62">
        <v>2816</v>
      </c>
      <c r="H29" s="62">
        <v>2826</v>
      </c>
      <c r="I29" s="62">
        <v>2877</v>
      </c>
      <c r="J29" s="62">
        <v>2845</v>
      </c>
      <c r="K29" s="62">
        <v>2845</v>
      </c>
      <c r="L29" s="62">
        <v>2863</v>
      </c>
      <c r="M29" s="62">
        <v>2778</v>
      </c>
      <c r="N29" s="62">
        <v>2505</v>
      </c>
      <c r="O29" s="62">
        <v>2466</v>
      </c>
      <c r="P29" s="63">
        <v>2461</v>
      </c>
      <c r="Q29" s="63">
        <v>2398</v>
      </c>
      <c r="R29" s="63">
        <v>2235</v>
      </c>
      <c r="S29" s="63">
        <v>2418</v>
      </c>
      <c r="T29" s="62">
        <v>2461</v>
      </c>
      <c r="U29" s="134">
        <v>2478</v>
      </c>
      <c r="V29" s="134">
        <v>2800</v>
      </c>
      <c r="W29" s="134">
        <v>3061</v>
      </c>
      <c r="X29" s="134">
        <v>2796</v>
      </c>
      <c r="Y29" s="236">
        <f t="shared" si="2"/>
        <v>-8.657301535445939</v>
      </c>
      <c r="Z29" s="236">
        <f t="shared" si="3"/>
        <v>13.612352702153597</v>
      </c>
      <c r="AA29" s="58" t="s">
        <v>22</v>
      </c>
    </row>
    <row r="30" spans="1:27" ht="12.75">
      <c r="A30" s="7"/>
      <c r="B30" s="9" t="s">
        <v>24</v>
      </c>
      <c r="C30" s="161" t="s">
        <v>75</v>
      </c>
      <c r="D30" s="224" t="s">
        <v>75</v>
      </c>
      <c r="E30" s="161">
        <v>517</v>
      </c>
      <c r="F30" s="50">
        <v>462</v>
      </c>
      <c r="G30" s="50">
        <v>493</v>
      </c>
      <c r="H30" s="50">
        <v>493</v>
      </c>
      <c r="I30" s="50">
        <v>505</v>
      </c>
      <c r="J30" s="50">
        <v>415</v>
      </c>
      <c r="K30" s="50">
        <v>389</v>
      </c>
      <c r="L30" s="50">
        <v>357</v>
      </c>
      <c r="M30" s="50">
        <v>309</v>
      </c>
      <c r="N30" s="50">
        <v>334</v>
      </c>
      <c r="O30" s="50">
        <v>314</v>
      </c>
      <c r="P30" s="50">
        <v>278</v>
      </c>
      <c r="Q30" s="50">
        <v>269</v>
      </c>
      <c r="R30" s="50">
        <v>242</v>
      </c>
      <c r="S30" s="50">
        <v>274</v>
      </c>
      <c r="T30" s="50">
        <v>258</v>
      </c>
      <c r="U30" s="133">
        <v>262</v>
      </c>
      <c r="V30" s="133">
        <v>293</v>
      </c>
      <c r="W30" s="133">
        <v>214</v>
      </c>
      <c r="X30" s="133">
        <v>171</v>
      </c>
      <c r="Y30" s="235">
        <f t="shared" si="2"/>
        <v>-20.09345794392523</v>
      </c>
      <c r="Z30" s="235">
        <f t="shared" si="3"/>
        <v>-38.48920863309353</v>
      </c>
      <c r="AA30" s="9" t="s">
        <v>24</v>
      </c>
    </row>
    <row r="31" spans="1:27" ht="12.75">
      <c r="A31" s="7"/>
      <c r="B31" s="58" t="s">
        <v>23</v>
      </c>
      <c r="C31" s="162"/>
      <c r="D31" s="225"/>
      <c r="E31" s="162">
        <v>731</v>
      </c>
      <c r="F31" s="62">
        <v>614</v>
      </c>
      <c r="G31" s="62">
        <v>677</v>
      </c>
      <c r="H31" s="62">
        <v>584</v>
      </c>
      <c r="I31" s="62">
        <v>633</v>
      </c>
      <c r="J31" s="62">
        <v>660</v>
      </c>
      <c r="K31" s="62">
        <v>616</v>
      </c>
      <c r="L31" s="62">
        <v>788</v>
      </c>
      <c r="M31" s="62">
        <v>819</v>
      </c>
      <c r="N31" s="62">
        <v>647</v>
      </c>
      <c r="O31" s="62">
        <v>628</v>
      </c>
      <c r="P31" s="63">
        <v>614</v>
      </c>
      <c r="Q31" s="63">
        <v>610</v>
      </c>
      <c r="R31" s="63">
        <v>645</v>
      </c>
      <c r="S31" s="63">
        <v>603</v>
      </c>
      <c r="T31" s="62">
        <v>560</v>
      </c>
      <c r="U31" s="135">
        <v>579</v>
      </c>
      <c r="V31" s="135">
        <v>627</v>
      </c>
      <c r="W31" s="135">
        <v>558</v>
      </c>
      <c r="X31" s="135">
        <v>384</v>
      </c>
      <c r="Y31" s="236">
        <f t="shared" si="2"/>
        <v>-31.182795698924725</v>
      </c>
      <c r="Z31" s="236">
        <f t="shared" si="3"/>
        <v>-37.45928338762216</v>
      </c>
      <c r="AA31" s="58" t="s">
        <v>23</v>
      </c>
    </row>
    <row r="32" spans="1:27" ht="12.75">
      <c r="A32" s="7"/>
      <c r="B32" s="9" t="s">
        <v>40</v>
      </c>
      <c r="C32" s="161">
        <v>1055</v>
      </c>
      <c r="D32" s="224">
        <v>551</v>
      </c>
      <c r="E32" s="161">
        <v>649</v>
      </c>
      <c r="F32" s="50">
        <v>632</v>
      </c>
      <c r="G32" s="50">
        <v>601</v>
      </c>
      <c r="H32" s="50">
        <v>484</v>
      </c>
      <c r="I32" s="50">
        <v>480</v>
      </c>
      <c r="J32" s="50">
        <v>441</v>
      </c>
      <c r="K32" s="50">
        <v>404</v>
      </c>
      <c r="L32" s="50">
        <v>438</v>
      </c>
      <c r="M32" s="50">
        <v>400</v>
      </c>
      <c r="N32" s="50">
        <v>431</v>
      </c>
      <c r="O32" s="50">
        <v>396</v>
      </c>
      <c r="P32" s="49">
        <v>433</v>
      </c>
      <c r="Q32" s="49">
        <v>415</v>
      </c>
      <c r="R32" s="49">
        <v>379</v>
      </c>
      <c r="S32" s="49">
        <v>375</v>
      </c>
      <c r="T32" s="50">
        <v>379</v>
      </c>
      <c r="U32" s="133">
        <v>336</v>
      </c>
      <c r="V32" s="133">
        <v>380</v>
      </c>
      <c r="W32" s="133">
        <v>344</v>
      </c>
      <c r="X32" s="133">
        <v>279</v>
      </c>
      <c r="Y32" s="235">
        <f t="shared" si="2"/>
        <v>-18.8953488372093</v>
      </c>
      <c r="Z32" s="235">
        <f t="shared" si="3"/>
        <v>-35.56581986143187</v>
      </c>
      <c r="AA32" s="9" t="s">
        <v>40</v>
      </c>
    </row>
    <row r="33" spans="1:27" ht="12.75">
      <c r="A33" s="7"/>
      <c r="B33" s="58" t="s">
        <v>41</v>
      </c>
      <c r="C33" s="160">
        <v>1307</v>
      </c>
      <c r="D33" s="223">
        <v>848</v>
      </c>
      <c r="E33" s="160">
        <v>772</v>
      </c>
      <c r="F33" s="62">
        <v>745</v>
      </c>
      <c r="G33" s="62">
        <v>759</v>
      </c>
      <c r="H33" s="62">
        <v>632</v>
      </c>
      <c r="I33" s="62">
        <v>589</v>
      </c>
      <c r="J33" s="62">
        <v>572</v>
      </c>
      <c r="K33" s="62">
        <v>537</v>
      </c>
      <c r="L33" s="62">
        <v>541</v>
      </c>
      <c r="M33" s="62">
        <v>531</v>
      </c>
      <c r="N33" s="62">
        <v>580</v>
      </c>
      <c r="O33" s="62">
        <v>591</v>
      </c>
      <c r="P33" s="63">
        <v>583</v>
      </c>
      <c r="Q33" s="63">
        <v>560</v>
      </c>
      <c r="R33" s="63">
        <v>529</v>
      </c>
      <c r="S33" s="63">
        <v>480</v>
      </c>
      <c r="T33" s="62">
        <v>440</v>
      </c>
      <c r="U33" s="135">
        <v>445</v>
      </c>
      <c r="V33" s="135">
        <v>471</v>
      </c>
      <c r="W33" s="135">
        <v>397</v>
      </c>
      <c r="X33" s="106">
        <v>358</v>
      </c>
      <c r="Y33" s="236">
        <f t="shared" si="2"/>
        <v>-9.823677581863976</v>
      </c>
      <c r="Z33" s="236">
        <f t="shared" si="3"/>
        <v>-38.5934819897084</v>
      </c>
      <c r="AA33" s="58" t="s">
        <v>41</v>
      </c>
    </row>
    <row r="34" spans="1:27" ht="12.75">
      <c r="A34" s="7"/>
      <c r="B34" s="9" t="s">
        <v>29</v>
      </c>
      <c r="C34" s="161">
        <v>7770</v>
      </c>
      <c r="D34" s="224">
        <v>6240</v>
      </c>
      <c r="E34" s="161">
        <v>5402</v>
      </c>
      <c r="F34" s="50">
        <v>4753</v>
      </c>
      <c r="G34" s="50">
        <v>4379</v>
      </c>
      <c r="H34" s="50">
        <v>3957</v>
      </c>
      <c r="I34" s="50">
        <v>3807</v>
      </c>
      <c r="J34" s="50">
        <v>3765</v>
      </c>
      <c r="K34" s="50">
        <v>3740</v>
      </c>
      <c r="L34" s="50">
        <v>3743</v>
      </c>
      <c r="M34" s="50">
        <v>3581</v>
      </c>
      <c r="N34" s="50">
        <v>3564</v>
      </c>
      <c r="O34" s="50">
        <v>3580</v>
      </c>
      <c r="P34" s="49">
        <v>3598</v>
      </c>
      <c r="Q34" s="49">
        <v>3581</v>
      </c>
      <c r="R34" s="49">
        <v>3658</v>
      </c>
      <c r="S34" s="49">
        <v>3368</v>
      </c>
      <c r="T34" s="50">
        <v>3336</v>
      </c>
      <c r="U34" s="133">
        <v>3298</v>
      </c>
      <c r="V34" s="237">
        <v>3059</v>
      </c>
      <c r="W34" s="237">
        <v>2645</v>
      </c>
      <c r="X34" s="237">
        <v>2337</v>
      </c>
      <c r="Y34" s="238">
        <f t="shared" si="2"/>
        <v>-11.644612476370508</v>
      </c>
      <c r="Z34" s="238">
        <f t="shared" si="3"/>
        <v>-35.04724847137298</v>
      </c>
      <c r="AA34" s="9" t="s">
        <v>29</v>
      </c>
    </row>
    <row r="35" spans="1:27" ht="12.75">
      <c r="A35" s="7"/>
      <c r="B35" s="64" t="s">
        <v>44</v>
      </c>
      <c r="C35" s="163"/>
      <c r="D35" s="226"/>
      <c r="E35" s="397">
        <v>1360</v>
      </c>
      <c r="F35" s="66"/>
      <c r="G35" s="66"/>
      <c r="H35" s="66"/>
      <c r="I35" s="66"/>
      <c r="J35" s="66">
        <v>800</v>
      </c>
      <c r="K35" s="66"/>
      <c r="L35" s="66"/>
      <c r="M35" s="66"/>
      <c r="N35" s="66">
        <v>662</v>
      </c>
      <c r="O35" s="66">
        <v>655</v>
      </c>
      <c r="P35" s="66">
        <v>647</v>
      </c>
      <c r="Q35" s="66">
        <v>627</v>
      </c>
      <c r="R35" s="66">
        <v>701</v>
      </c>
      <c r="S35" s="66">
        <v>608</v>
      </c>
      <c r="T35" s="66">
        <v>597</v>
      </c>
      <c r="U35" s="141">
        <v>614</v>
      </c>
      <c r="V35" s="134">
        <v>619</v>
      </c>
      <c r="W35" s="134">
        <v>664</v>
      </c>
      <c r="X35" s="134">
        <v>548</v>
      </c>
      <c r="Y35" s="236">
        <f t="shared" si="2"/>
        <v>-17.469879518072283</v>
      </c>
      <c r="Z35" s="236">
        <f t="shared" si="3"/>
        <v>-15.301391035548683</v>
      </c>
      <c r="AA35" s="64" t="s">
        <v>44</v>
      </c>
    </row>
    <row r="36" spans="1:27" ht="12.75">
      <c r="A36" s="7"/>
      <c r="B36" s="9" t="s">
        <v>48</v>
      </c>
      <c r="C36" s="164"/>
      <c r="D36" s="227"/>
      <c r="E36" s="161"/>
      <c r="F36" s="50"/>
      <c r="G36" s="50"/>
      <c r="H36" s="50"/>
      <c r="I36" s="50"/>
      <c r="J36" s="50"/>
      <c r="K36" s="50"/>
      <c r="L36" s="50"/>
      <c r="M36" s="50"/>
      <c r="N36" s="50"/>
      <c r="O36" s="50">
        <v>162</v>
      </c>
      <c r="P36" s="50">
        <v>107</v>
      </c>
      <c r="Q36" s="50">
        <v>176</v>
      </c>
      <c r="R36" s="50">
        <v>118</v>
      </c>
      <c r="S36" s="50">
        <v>155</v>
      </c>
      <c r="T36" s="50">
        <v>143</v>
      </c>
      <c r="U36" s="136">
        <v>140</v>
      </c>
      <c r="V36" s="136">
        <v>173</v>
      </c>
      <c r="W36" s="136">
        <v>162</v>
      </c>
      <c r="X36" s="136">
        <v>160</v>
      </c>
      <c r="Y36" s="235">
        <f t="shared" si="2"/>
        <v>-1.2345679012345734</v>
      </c>
      <c r="Z36" s="235">
        <f t="shared" si="3"/>
        <v>49.53271028037383</v>
      </c>
      <c r="AA36" s="9" t="s">
        <v>48</v>
      </c>
    </row>
    <row r="37" spans="1:27" ht="12.75">
      <c r="A37" s="7"/>
      <c r="B37" s="58" t="s">
        <v>25</v>
      </c>
      <c r="C37" s="160">
        <v>3978</v>
      </c>
      <c r="D37" s="223">
        <v>4100</v>
      </c>
      <c r="E37" s="160">
        <v>6317</v>
      </c>
      <c r="F37" s="61">
        <v>6231</v>
      </c>
      <c r="G37" s="61">
        <v>6214</v>
      </c>
      <c r="H37" s="61">
        <v>6457</v>
      </c>
      <c r="I37" s="61">
        <v>5942</v>
      </c>
      <c r="J37" s="61">
        <v>6004</v>
      </c>
      <c r="K37" s="61">
        <v>5428</v>
      </c>
      <c r="L37" s="61">
        <v>5125</v>
      </c>
      <c r="M37" s="61">
        <v>6083</v>
      </c>
      <c r="N37" s="61">
        <v>5713</v>
      </c>
      <c r="O37" s="61">
        <v>5510</v>
      </c>
      <c r="P37" s="63">
        <v>4386</v>
      </c>
      <c r="Q37" s="63">
        <v>4093</v>
      </c>
      <c r="R37" s="63">
        <v>3946</v>
      </c>
      <c r="S37" s="63">
        <v>4427</v>
      </c>
      <c r="T37" s="62">
        <v>4505</v>
      </c>
      <c r="U37" s="134">
        <v>4633</v>
      </c>
      <c r="V37" s="239">
        <v>5007</v>
      </c>
      <c r="W37" s="239">
        <v>4236</v>
      </c>
      <c r="X37" s="325">
        <v>4300</v>
      </c>
      <c r="Y37" s="240">
        <f t="shared" si="2"/>
        <v>1.5108593012275628</v>
      </c>
      <c r="Z37" s="240">
        <f t="shared" si="3"/>
        <v>-1.9607843137254943</v>
      </c>
      <c r="AA37" s="58" t="s">
        <v>25</v>
      </c>
    </row>
    <row r="38" spans="1:27" ht="12.75">
      <c r="A38" s="7"/>
      <c r="B38" s="8" t="s">
        <v>11</v>
      </c>
      <c r="C38" s="165"/>
      <c r="D38" s="228"/>
      <c r="E38" s="157">
        <v>24</v>
      </c>
      <c r="F38" s="48">
        <v>27</v>
      </c>
      <c r="G38" s="48">
        <v>21</v>
      </c>
      <c r="H38" s="48">
        <v>17</v>
      </c>
      <c r="I38" s="48">
        <v>12</v>
      </c>
      <c r="J38" s="48">
        <v>24</v>
      </c>
      <c r="K38" s="48">
        <v>10</v>
      </c>
      <c r="L38" s="48">
        <v>15</v>
      </c>
      <c r="M38" s="48">
        <v>27</v>
      </c>
      <c r="N38" s="48">
        <v>21</v>
      </c>
      <c r="O38" s="48">
        <v>32</v>
      </c>
      <c r="P38" s="48">
        <v>24</v>
      </c>
      <c r="Q38" s="48">
        <v>29</v>
      </c>
      <c r="R38" s="48">
        <v>23</v>
      </c>
      <c r="S38" s="48">
        <v>23</v>
      </c>
      <c r="T38" s="48">
        <v>19</v>
      </c>
      <c r="U38" s="142">
        <v>31</v>
      </c>
      <c r="V38" s="142">
        <v>15</v>
      </c>
      <c r="W38" s="142">
        <v>12</v>
      </c>
      <c r="X38" s="136">
        <v>17</v>
      </c>
      <c r="Y38" s="235">
        <f t="shared" si="2"/>
        <v>41.66666666666667</v>
      </c>
      <c r="Z38" s="235">
        <f t="shared" si="3"/>
        <v>-29.166666666666664</v>
      </c>
      <c r="AA38" s="8" t="s">
        <v>11</v>
      </c>
    </row>
    <row r="39" spans="1:27" ht="12.75">
      <c r="A39" s="7"/>
      <c r="B39" s="58" t="s">
        <v>42</v>
      </c>
      <c r="C39" s="158"/>
      <c r="D39" s="221"/>
      <c r="E39" s="160">
        <v>332</v>
      </c>
      <c r="F39" s="62"/>
      <c r="G39" s="166"/>
      <c r="H39" s="62"/>
      <c r="I39" s="62"/>
      <c r="J39" s="62">
        <v>305</v>
      </c>
      <c r="K39" s="62">
        <v>255</v>
      </c>
      <c r="L39" s="62">
        <v>303</v>
      </c>
      <c r="M39" s="62">
        <v>352</v>
      </c>
      <c r="N39" s="62">
        <v>304</v>
      </c>
      <c r="O39" s="62">
        <v>341</v>
      </c>
      <c r="P39" s="62">
        <v>275</v>
      </c>
      <c r="Q39" s="62">
        <v>312</v>
      </c>
      <c r="R39" s="62">
        <v>282</v>
      </c>
      <c r="S39" s="62">
        <v>259</v>
      </c>
      <c r="T39" s="62">
        <v>224</v>
      </c>
      <c r="U39" s="134">
        <v>242</v>
      </c>
      <c r="V39" s="134">
        <v>233</v>
      </c>
      <c r="W39" s="134">
        <v>255</v>
      </c>
      <c r="X39" s="134">
        <v>212</v>
      </c>
      <c r="Y39" s="236">
        <f t="shared" si="2"/>
        <v>-16.862745098039213</v>
      </c>
      <c r="Z39" s="236">
        <f t="shared" si="3"/>
        <v>-22.909090909090914</v>
      </c>
      <c r="AA39" s="58" t="s">
        <v>42</v>
      </c>
    </row>
    <row r="40" spans="1:27" ht="12.75">
      <c r="A40" s="7"/>
      <c r="B40" s="10" t="s">
        <v>12</v>
      </c>
      <c r="C40" s="167">
        <v>1694</v>
      </c>
      <c r="D40" s="229">
        <v>1246</v>
      </c>
      <c r="E40" s="167">
        <v>954</v>
      </c>
      <c r="F40" s="51">
        <v>860</v>
      </c>
      <c r="G40" s="51">
        <v>834</v>
      </c>
      <c r="H40" s="51">
        <v>723</v>
      </c>
      <c r="I40" s="51">
        <v>679</v>
      </c>
      <c r="J40" s="51">
        <v>692</v>
      </c>
      <c r="K40" s="51">
        <v>616</v>
      </c>
      <c r="L40" s="51">
        <v>587</v>
      </c>
      <c r="M40" s="51">
        <v>597</v>
      </c>
      <c r="N40" s="51">
        <v>583</v>
      </c>
      <c r="O40" s="51">
        <v>592</v>
      </c>
      <c r="P40" s="51">
        <v>544</v>
      </c>
      <c r="Q40" s="51">
        <v>513</v>
      </c>
      <c r="R40" s="51">
        <v>546</v>
      </c>
      <c r="S40" s="51">
        <v>510</v>
      </c>
      <c r="T40" s="51">
        <v>409</v>
      </c>
      <c r="U40" s="143">
        <v>370</v>
      </c>
      <c r="V40" s="143">
        <v>384</v>
      </c>
      <c r="W40" s="143">
        <v>357</v>
      </c>
      <c r="X40" s="143">
        <v>349</v>
      </c>
      <c r="Y40" s="238">
        <f t="shared" si="2"/>
        <v>-2.2408963585434205</v>
      </c>
      <c r="Z40" s="238">
        <f t="shared" si="3"/>
        <v>-35.845588235294116</v>
      </c>
      <c r="AA40" s="10" t="s">
        <v>12</v>
      </c>
    </row>
    <row r="41" spans="2:27" ht="24.75" customHeight="1">
      <c r="B41" s="413" t="s">
        <v>85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</row>
    <row r="42" spans="2:27" ht="13.5" customHeight="1">
      <c r="B42" s="413" t="s">
        <v>105</v>
      </c>
      <c r="C42" s="413"/>
      <c r="D42" s="413"/>
      <c r="E42" s="413"/>
      <c r="F42" s="413"/>
      <c r="G42" s="413"/>
      <c r="H42" s="413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</row>
    <row r="43" spans="2:27" ht="23.25" customHeight="1">
      <c r="B43" s="411" t="s">
        <v>106</v>
      </c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</row>
    <row r="44" ht="12.75">
      <c r="B44" s="326" t="s">
        <v>107</v>
      </c>
    </row>
  </sheetData>
  <mergeCells count="4">
    <mergeCell ref="B43:AA43"/>
    <mergeCell ref="B2:AA2"/>
    <mergeCell ref="B41:AA41"/>
    <mergeCell ref="B42:AA42"/>
  </mergeCells>
  <printOptions horizontalCentered="1"/>
  <pageMargins left="0.6692913385826772" right="0.6692913385826772" top="0.5118110236220472" bottom="0.275590551181102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"/>
  <dimension ref="A1:O39"/>
  <sheetViews>
    <sheetView workbookViewId="0" topLeftCell="A1">
      <selection activeCell="B39" sqref="B1:M39"/>
    </sheetView>
  </sheetViews>
  <sheetFormatPr defaultColWidth="9.140625" defaultRowHeight="12.75"/>
  <cols>
    <col min="1" max="1" width="3.421875" style="0" customWidth="1"/>
    <col min="2" max="2" width="3.28125" style="0" customWidth="1"/>
    <col min="3" max="4" width="5.7109375" style="0" customWidth="1"/>
    <col min="5" max="6" width="3.28125" style="0" customWidth="1"/>
    <col min="7" max="8" width="5.7109375" style="0" customWidth="1"/>
    <col min="9" max="9" width="3.28125" style="0" customWidth="1"/>
    <col min="10" max="10" width="3.28125" style="6" customWidth="1"/>
    <col min="11" max="12" width="5.7109375" style="0" customWidth="1"/>
    <col min="13" max="13" width="3.28125" style="0" customWidth="1"/>
  </cols>
  <sheetData>
    <row r="1" spans="3:13" ht="14.25" customHeight="1">
      <c r="C1" s="26"/>
      <c r="D1" s="26"/>
      <c r="E1" s="26"/>
      <c r="F1" s="26"/>
      <c r="G1" s="26"/>
      <c r="H1" s="26"/>
      <c r="I1" s="26"/>
      <c r="J1" s="42"/>
      <c r="K1" s="26"/>
      <c r="L1" s="46"/>
      <c r="M1" s="20" t="s">
        <v>96</v>
      </c>
    </row>
    <row r="2" spans="3:13" ht="30" customHeight="1">
      <c r="C2" s="419" t="s">
        <v>56</v>
      </c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pans="2:13" ht="15.75" customHeight="1">
      <c r="B3" s="54"/>
      <c r="C3" s="417" t="s">
        <v>7</v>
      </c>
      <c r="D3" s="417"/>
      <c r="E3" s="417"/>
      <c r="F3" s="417"/>
      <c r="G3" s="417"/>
      <c r="H3" s="417"/>
      <c r="I3" s="417"/>
      <c r="J3" s="417"/>
      <c r="K3" s="417"/>
      <c r="L3" s="417"/>
      <c r="M3" s="418"/>
    </row>
    <row r="4" spans="2:13" ht="16.5" customHeight="1">
      <c r="B4" s="53"/>
      <c r="C4" s="415">
        <v>2009</v>
      </c>
      <c r="D4" s="415"/>
      <c r="E4" s="415"/>
      <c r="F4" s="415"/>
      <c r="G4" s="415"/>
      <c r="H4" s="415"/>
      <c r="I4" s="415"/>
      <c r="J4" s="415"/>
      <c r="K4" s="415"/>
      <c r="L4" s="415"/>
      <c r="M4" s="416"/>
    </row>
    <row r="5" spans="2:13" ht="30.75" customHeight="1">
      <c r="B5" s="426" t="s">
        <v>8</v>
      </c>
      <c r="C5" s="427"/>
      <c r="D5" s="427"/>
      <c r="E5" s="428"/>
      <c r="F5" s="429" t="s">
        <v>54</v>
      </c>
      <c r="G5" s="427"/>
      <c r="H5" s="427"/>
      <c r="I5" s="428"/>
      <c r="J5" s="429" t="s">
        <v>46</v>
      </c>
      <c r="K5" s="427"/>
      <c r="L5" s="427"/>
      <c r="M5" s="430"/>
    </row>
    <row r="6" spans="1:13" ht="12.75" customHeight="1">
      <c r="A6" s="7"/>
      <c r="B6" s="244"/>
      <c r="C6" s="241" t="s">
        <v>29</v>
      </c>
      <c r="D6" s="245">
        <v>37.814573625027435</v>
      </c>
      <c r="E6" s="24"/>
      <c r="F6" s="246"/>
      <c r="G6" s="247" t="s">
        <v>29</v>
      </c>
      <c r="H6" s="255">
        <v>34.07699037620298</v>
      </c>
      <c r="I6" s="24"/>
      <c r="J6" s="248"/>
      <c r="K6" s="241" t="s">
        <v>29</v>
      </c>
      <c r="L6" s="249">
        <v>80.30621788331159</v>
      </c>
      <c r="M6" s="250"/>
    </row>
    <row r="7" spans="1:13" ht="12.75" customHeight="1">
      <c r="A7" s="7"/>
      <c r="B7" s="129"/>
      <c r="C7" s="35" t="s">
        <v>41</v>
      </c>
      <c r="D7" s="242">
        <v>38.5007734299925</v>
      </c>
      <c r="E7" s="16"/>
      <c r="F7" s="4"/>
      <c r="G7" s="67" t="s">
        <v>41</v>
      </c>
      <c r="H7" s="256">
        <v>35.69292123629112</v>
      </c>
      <c r="I7" s="16"/>
      <c r="J7" s="122"/>
      <c r="K7" s="35" t="s">
        <v>41</v>
      </c>
      <c r="L7" s="251">
        <v>83.45234422413621</v>
      </c>
      <c r="M7" s="123"/>
    </row>
    <row r="8" spans="1:13" ht="12.75" customHeight="1">
      <c r="A8" s="7"/>
      <c r="B8" s="129"/>
      <c r="C8" s="35" t="s">
        <v>28</v>
      </c>
      <c r="D8" s="242">
        <v>38.95855318096587</v>
      </c>
      <c r="E8" s="16"/>
      <c r="F8" s="4"/>
      <c r="G8" s="67" t="s">
        <v>40</v>
      </c>
      <c r="H8" s="256">
        <v>42.77173079871225</v>
      </c>
      <c r="I8" s="16"/>
      <c r="J8" s="122"/>
      <c r="K8" s="35" t="s">
        <v>28</v>
      </c>
      <c r="L8" s="251">
        <v>84.93615709126898</v>
      </c>
      <c r="M8" s="123"/>
    </row>
    <row r="9" spans="1:13" ht="12.75" customHeight="1">
      <c r="A9" s="7"/>
      <c r="B9" s="129"/>
      <c r="C9" s="35" t="s">
        <v>32</v>
      </c>
      <c r="D9" s="242">
        <v>50.694543016319074</v>
      </c>
      <c r="E9" s="16"/>
      <c r="F9" s="4"/>
      <c r="G9" s="67" t="s">
        <v>28</v>
      </c>
      <c r="H9" s="256">
        <v>43.11730048205677</v>
      </c>
      <c r="I9" s="16"/>
      <c r="J9" s="122"/>
      <c r="K9" s="35" t="s">
        <v>20</v>
      </c>
      <c r="L9" s="251">
        <v>90.3830303708502</v>
      </c>
      <c r="M9" s="123"/>
    </row>
    <row r="10" spans="1:15" ht="28.5" customHeight="1">
      <c r="A10" s="7"/>
      <c r="B10" s="129"/>
      <c r="C10" s="35" t="s">
        <v>20</v>
      </c>
      <c r="D10" s="242">
        <v>50.81184012659407</v>
      </c>
      <c r="E10" s="16"/>
      <c r="F10" s="4"/>
      <c r="G10" s="67" t="s">
        <v>32</v>
      </c>
      <c r="H10" s="256">
        <v>45.944094712113554</v>
      </c>
      <c r="I10" s="16"/>
      <c r="J10" s="122"/>
      <c r="K10" s="35" t="s">
        <v>32</v>
      </c>
      <c r="L10" s="251">
        <v>99.97736784006914</v>
      </c>
      <c r="M10" s="123"/>
      <c r="O10" s="327"/>
    </row>
    <row r="11" spans="1:13" ht="12.75" customHeight="1">
      <c r="A11" s="7"/>
      <c r="B11" s="129"/>
      <c r="C11" s="35" t="s">
        <v>40</v>
      </c>
      <c r="D11" s="242">
        <v>52.258244510706895</v>
      </c>
      <c r="E11" s="16"/>
      <c r="F11" s="4"/>
      <c r="G11" s="67" t="s">
        <v>35</v>
      </c>
      <c r="H11" s="256">
        <v>49.22067268252666</v>
      </c>
      <c r="I11" s="16"/>
      <c r="J11" s="122"/>
      <c r="K11" s="35" t="s">
        <v>40</v>
      </c>
      <c r="L11" s="251">
        <v>101.87768980836039</v>
      </c>
      <c r="M11" s="123"/>
    </row>
    <row r="12" spans="1:13" ht="12.75" customHeight="1">
      <c r="A12" s="7"/>
      <c r="B12" s="129"/>
      <c r="C12" s="35" t="s">
        <v>35</v>
      </c>
      <c r="D12" s="242">
        <v>53.82442740901316</v>
      </c>
      <c r="E12" s="16"/>
      <c r="F12" s="4"/>
      <c r="G12" s="67" t="s">
        <v>36</v>
      </c>
      <c r="H12" s="256">
        <v>54.02062907194676</v>
      </c>
      <c r="I12" s="16"/>
      <c r="J12" s="122"/>
      <c r="K12" s="35" t="s">
        <v>36</v>
      </c>
      <c r="L12" s="251">
        <v>116.75037496792602</v>
      </c>
      <c r="M12" s="123"/>
    </row>
    <row r="13" spans="1:13" ht="12.75" customHeight="1">
      <c r="A13" s="7"/>
      <c r="B13" s="129"/>
      <c r="C13" s="35" t="s">
        <v>26</v>
      </c>
      <c r="D13" s="242">
        <v>54.86054964295831</v>
      </c>
      <c r="E13" s="16"/>
      <c r="F13" s="4"/>
      <c r="G13" s="67" t="s">
        <v>26</v>
      </c>
      <c r="H13" s="256">
        <v>57.323394755760724</v>
      </c>
      <c r="I13" s="16"/>
      <c r="J13" s="122"/>
      <c r="K13" s="35" t="s">
        <v>33</v>
      </c>
      <c r="L13" s="251">
        <v>123.00343478253873</v>
      </c>
      <c r="M13" s="123"/>
    </row>
    <row r="14" spans="1:13" ht="12.75" customHeight="1">
      <c r="A14" s="7"/>
      <c r="B14" s="129"/>
      <c r="C14" s="35" t="s">
        <v>33</v>
      </c>
      <c r="D14" s="242">
        <v>59.11747155663273</v>
      </c>
      <c r="E14" s="16"/>
      <c r="F14" s="4"/>
      <c r="G14" s="67" t="s">
        <v>34</v>
      </c>
      <c r="H14" s="256">
        <v>57.866034040197725</v>
      </c>
      <c r="I14" s="16"/>
      <c r="J14" s="122"/>
      <c r="K14" s="35" t="s">
        <v>35</v>
      </c>
      <c r="L14" s="251">
        <v>123.58243862651506</v>
      </c>
      <c r="M14" s="123"/>
    </row>
    <row r="15" spans="1:13" ht="12.75" customHeight="1">
      <c r="A15" s="7"/>
      <c r="B15" s="129"/>
      <c r="C15" s="35" t="s">
        <v>34</v>
      </c>
      <c r="D15" s="242">
        <v>68.2246997490519</v>
      </c>
      <c r="E15" s="16"/>
      <c r="F15" s="4"/>
      <c r="G15" s="67" t="s">
        <v>24</v>
      </c>
      <c r="H15" s="256">
        <v>67.80333068992863</v>
      </c>
      <c r="I15" s="16"/>
      <c r="J15" s="122"/>
      <c r="K15" s="35" t="s">
        <v>34</v>
      </c>
      <c r="L15" s="251">
        <v>136.72984168793036</v>
      </c>
      <c r="M15" s="123"/>
    </row>
    <row r="16" spans="1:13" ht="12.75" customHeight="1">
      <c r="A16" s="7"/>
      <c r="B16" s="129"/>
      <c r="C16" s="35" t="s">
        <v>36</v>
      </c>
      <c r="D16" s="242">
        <v>70.39059787617428</v>
      </c>
      <c r="E16" s="16"/>
      <c r="F16" s="4"/>
      <c r="G16" s="67" t="s">
        <v>37</v>
      </c>
      <c r="H16" s="256">
        <v>68.5131195335277</v>
      </c>
      <c r="I16" s="16"/>
      <c r="J16" s="122"/>
      <c r="K16" s="35" t="s">
        <v>37</v>
      </c>
      <c r="L16" s="251">
        <v>142.30328463230498</v>
      </c>
      <c r="M16" s="123"/>
    </row>
    <row r="17" spans="1:13" ht="12.75" customHeight="1">
      <c r="A17" s="7"/>
      <c r="B17" s="129"/>
      <c r="C17" s="124" t="s">
        <v>0</v>
      </c>
      <c r="D17" s="243">
        <v>70</v>
      </c>
      <c r="E17" s="16"/>
      <c r="F17" s="4"/>
      <c r="G17" s="71" t="s">
        <v>0</v>
      </c>
      <c r="H17" s="257">
        <v>71.20820668636678</v>
      </c>
      <c r="I17" s="16"/>
      <c r="J17" s="122"/>
      <c r="K17" s="35" t="s">
        <v>26</v>
      </c>
      <c r="L17" s="251">
        <v>143.63286869917445</v>
      </c>
      <c r="M17" s="123"/>
    </row>
    <row r="18" spans="1:13" ht="12.75" customHeight="1">
      <c r="A18" s="7"/>
      <c r="B18" s="129"/>
      <c r="C18" s="35" t="s">
        <v>23</v>
      </c>
      <c r="D18" s="242">
        <v>70.86715094398645</v>
      </c>
      <c r="E18" s="16"/>
      <c r="F18" s="4"/>
      <c r="G18" s="67" t="s">
        <v>33</v>
      </c>
      <c r="H18" s="256">
        <v>75.23507495786393</v>
      </c>
      <c r="I18" s="16"/>
      <c r="J18" s="122"/>
      <c r="K18" s="35" t="s">
        <v>38</v>
      </c>
      <c r="L18" s="328">
        <v>146.4453514185245</v>
      </c>
      <c r="M18" s="123"/>
    </row>
    <row r="19" spans="1:13" ht="12.75" customHeight="1">
      <c r="A19" s="7"/>
      <c r="B19" s="129"/>
      <c r="C19" s="35" t="s">
        <v>16</v>
      </c>
      <c r="D19" s="242">
        <v>73.11954074959468</v>
      </c>
      <c r="E19" s="16"/>
      <c r="F19" s="4"/>
      <c r="G19" s="67" t="s">
        <v>31</v>
      </c>
      <c r="H19" s="256">
        <v>84.66485766912399</v>
      </c>
      <c r="I19" s="16"/>
      <c r="J19" s="122"/>
      <c r="K19" s="124" t="s">
        <v>0</v>
      </c>
      <c r="L19" s="252">
        <v>148.19606282942</v>
      </c>
      <c r="M19" s="123"/>
    </row>
    <row r="20" spans="1:13" ht="12.75" customHeight="1">
      <c r="A20" s="7"/>
      <c r="B20" s="129"/>
      <c r="C20" s="35" t="s">
        <v>38</v>
      </c>
      <c r="D20" s="242">
        <v>75.66995705460968</v>
      </c>
      <c r="E20" s="16"/>
      <c r="F20" s="4"/>
      <c r="G20" s="67" t="s">
        <v>38</v>
      </c>
      <c r="H20" s="256">
        <v>85.75608963069335</v>
      </c>
      <c r="I20" s="16"/>
      <c r="J20" s="122"/>
      <c r="K20" s="35" t="s">
        <v>14</v>
      </c>
      <c r="L20" s="251">
        <v>157.0759971283853</v>
      </c>
      <c r="M20" s="123"/>
    </row>
    <row r="21" spans="1:13" ht="12.75" customHeight="1">
      <c r="A21" s="7"/>
      <c r="B21" s="129"/>
      <c r="C21" s="35" t="s">
        <v>39</v>
      </c>
      <c r="D21" s="242">
        <v>79.00319412735399</v>
      </c>
      <c r="E21" s="16"/>
      <c r="F21" s="4"/>
      <c r="G21" s="67" t="s">
        <v>16</v>
      </c>
      <c r="H21" s="256">
        <v>91.67446211412536</v>
      </c>
      <c r="I21" s="16"/>
      <c r="J21" s="122"/>
      <c r="K21" s="35" t="s">
        <v>24</v>
      </c>
      <c r="L21" s="251">
        <v>162.54436106520737</v>
      </c>
      <c r="M21" s="123"/>
    </row>
    <row r="22" spans="1:13" ht="12.75" customHeight="1">
      <c r="A22" s="7"/>
      <c r="B22" s="129"/>
      <c r="C22" s="35" t="s">
        <v>17</v>
      </c>
      <c r="D22" s="242">
        <v>82.01424184293784</v>
      </c>
      <c r="E22" s="16"/>
      <c r="F22" s="4"/>
      <c r="G22" s="67" t="s">
        <v>20</v>
      </c>
      <c r="H22" s="256">
        <v>92.92035398230088</v>
      </c>
      <c r="I22" s="16"/>
      <c r="J22" s="122"/>
      <c r="K22" s="35" t="s">
        <v>16</v>
      </c>
      <c r="L22" s="251">
        <v>178.58281778174626</v>
      </c>
      <c r="M22" s="123"/>
    </row>
    <row r="23" spans="1:13" ht="12.75" customHeight="1">
      <c r="A23" s="7"/>
      <c r="B23" s="129"/>
      <c r="C23" s="35" t="s">
        <v>24</v>
      </c>
      <c r="D23" s="242">
        <v>83.83713239746253</v>
      </c>
      <c r="E23" s="16"/>
      <c r="F23" s="4"/>
      <c r="G23" s="67" t="s">
        <v>39</v>
      </c>
      <c r="H23" s="256">
        <v>95.5740129707589</v>
      </c>
      <c r="I23" s="16"/>
      <c r="J23" s="122"/>
      <c r="K23" s="35" t="s">
        <v>31</v>
      </c>
      <c r="L23" s="251">
        <v>185.0211524706039</v>
      </c>
      <c r="M23" s="123"/>
    </row>
    <row r="24" spans="1:13" ht="12.75" customHeight="1">
      <c r="A24" s="7"/>
      <c r="B24" s="129"/>
      <c r="C24" s="35" t="s">
        <v>15</v>
      </c>
      <c r="D24" s="242">
        <v>85.91444170750424</v>
      </c>
      <c r="E24" s="16"/>
      <c r="F24" s="4"/>
      <c r="G24" s="67" t="s">
        <v>19</v>
      </c>
      <c r="H24" s="256">
        <v>101.02389078498294</v>
      </c>
      <c r="I24" s="16"/>
      <c r="J24" s="122"/>
      <c r="K24" s="35" t="s">
        <v>39</v>
      </c>
      <c r="L24" s="251">
        <v>189.5093062605753</v>
      </c>
      <c r="M24" s="123"/>
    </row>
    <row r="25" spans="1:13" ht="12.75" customHeight="1">
      <c r="A25" s="7"/>
      <c r="B25" s="129"/>
      <c r="C25" s="35" t="s">
        <v>31</v>
      </c>
      <c r="D25" s="242">
        <v>88.45465321260586</v>
      </c>
      <c r="E25" s="16"/>
      <c r="F25" s="4"/>
      <c r="G25" s="67" t="s">
        <v>14</v>
      </c>
      <c r="H25" s="256">
        <v>115.63517915309447</v>
      </c>
      <c r="I25" s="16"/>
      <c r="J25" s="122"/>
      <c r="K25" s="35" t="s">
        <v>15</v>
      </c>
      <c r="L25" s="251">
        <v>203.42223479531685</v>
      </c>
      <c r="M25" s="123"/>
    </row>
    <row r="26" spans="1:13" ht="12.75" customHeight="1">
      <c r="A26" s="7"/>
      <c r="B26" s="129"/>
      <c r="C26" s="35" t="s">
        <v>14</v>
      </c>
      <c r="D26" s="242">
        <v>88.74877970427906</v>
      </c>
      <c r="E26" s="16"/>
      <c r="F26" s="4"/>
      <c r="G26" s="67" t="s">
        <v>15</v>
      </c>
      <c r="H26" s="256">
        <v>118.88111888111887</v>
      </c>
      <c r="I26" s="16"/>
      <c r="J26" s="122"/>
      <c r="K26" s="35" t="s">
        <v>19</v>
      </c>
      <c r="L26" s="251">
        <v>219.82259128652953</v>
      </c>
      <c r="M26" s="123"/>
    </row>
    <row r="27" spans="1:13" ht="12.75" customHeight="1">
      <c r="A27" s="7"/>
      <c r="B27" s="129"/>
      <c r="C27" s="35" t="s">
        <v>37</v>
      </c>
      <c r="D27" s="242">
        <v>94.41865230431735</v>
      </c>
      <c r="E27" s="16"/>
      <c r="F27" s="4"/>
      <c r="G27" s="67" t="s">
        <v>27</v>
      </c>
      <c r="H27" s="256">
        <v>135.89599700710812</v>
      </c>
      <c r="I27" s="16"/>
      <c r="J27" s="122"/>
      <c r="K27" s="35" t="s">
        <v>23</v>
      </c>
      <c r="L27" s="251">
        <v>245.05956096048033</v>
      </c>
      <c r="M27" s="123"/>
    </row>
    <row r="28" spans="1:13" ht="12.75" customHeight="1">
      <c r="A28" s="7"/>
      <c r="B28" s="129"/>
      <c r="C28" s="35" t="s">
        <v>19</v>
      </c>
      <c r="D28" s="242">
        <v>110.79650559799346</v>
      </c>
      <c r="E28" s="16"/>
      <c r="F28" s="4"/>
      <c r="G28" s="67" t="s">
        <v>23</v>
      </c>
      <c r="H28" s="256">
        <v>142.0118343195266</v>
      </c>
      <c r="I28" s="16"/>
      <c r="J28" s="122"/>
      <c r="K28" s="35" t="s">
        <v>17</v>
      </c>
      <c r="L28" s="251">
        <v>270.8783080848607</v>
      </c>
      <c r="M28" s="123"/>
    </row>
    <row r="29" spans="1:13" ht="12.75" customHeight="1">
      <c r="A29" s="7"/>
      <c r="B29" s="129"/>
      <c r="C29" s="35" t="s">
        <v>18</v>
      </c>
      <c r="D29" s="242">
        <v>112.64687333967824</v>
      </c>
      <c r="E29" s="16"/>
      <c r="F29" s="4"/>
      <c r="G29" s="67" t="s">
        <v>18</v>
      </c>
      <c r="H29" s="256">
        <v>147.58861127251598</v>
      </c>
      <c r="I29" s="16"/>
      <c r="J29" s="122"/>
      <c r="K29" s="35" t="s">
        <v>18</v>
      </c>
      <c r="L29" s="251">
        <v>276.5173618066382</v>
      </c>
      <c r="M29" s="123"/>
    </row>
    <row r="30" spans="1:13" ht="12.75" customHeight="1">
      <c r="A30" s="7"/>
      <c r="B30" s="129"/>
      <c r="C30" s="35" t="s">
        <v>13</v>
      </c>
      <c r="D30" s="242">
        <v>118.78503606496949</v>
      </c>
      <c r="E30" s="16"/>
      <c r="F30" s="4"/>
      <c r="G30" s="67" t="s">
        <v>21</v>
      </c>
      <c r="H30" s="256">
        <v>157.6725707664294</v>
      </c>
      <c r="I30" s="16"/>
      <c r="J30" s="122"/>
      <c r="K30" s="35" t="s">
        <v>21</v>
      </c>
      <c r="L30" s="251">
        <v>280.7100872328699</v>
      </c>
      <c r="M30" s="123"/>
    </row>
    <row r="31" spans="1:13" ht="12.75" customHeight="1">
      <c r="A31" s="7"/>
      <c r="B31" s="129"/>
      <c r="C31" s="35" t="s">
        <v>21</v>
      </c>
      <c r="D31" s="242">
        <v>119.83769226993806</v>
      </c>
      <c r="E31" s="16"/>
      <c r="F31" s="4"/>
      <c r="G31" s="67" t="s">
        <v>13</v>
      </c>
      <c r="H31" s="256">
        <v>190.60715041252382</v>
      </c>
      <c r="I31" s="16"/>
      <c r="J31" s="122"/>
      <c r="K31" s="35" t="s">
        <v>27</v>
      </c>
      <c r="L31" s="251">
        <v>286.13897886391993</v>
      </c>
      <c r="M31" s="123"/>
    </row>
    <row r="32" spans="1:13" ht="12.75" customHeight="1">
      <c r="A32" s="7"/>
      <c r="B32" s="129"/>
      <c r="C32" s="35" t="s">
        <v>27</v>
      </c>
      <c r="D32" s="242">
        <v>128.78054660384515</v>
      </c>
      <c r="E32" s="16"/>
      <c r="F32" s="4"/>
      <c r="G32" s="67" t="s">
        <v>17</v>
      </c>
      <c r="H32" s="256">
        <v>193.59397079604332</v>
      </c>
      <c r="I32" s="16"/>
      <c r="J32" s="122"/>
      <c r="K32" s="35" t="s">
        <v>13</v>
      </c>
      <c r="L32" s="251">
        <v>370.15765182831586</v>
      </c>
      <c r="M32" s="123"/>
    </row>
    <row r="33" spans="1:13" ht="12.75" customHeight="1">
      <c r="A33" s="7"/>
      <c r="B33" s="130"/>
      <c r="C33" s="125" t="s">
        <v>22</v>
      </c>
      <c r="D33" s="253">
        <v>130.16516777317145</v>
      </c>
      <c r="E33" s="30"/>
      <c r="F33" s="126"/>
      <c r="G33" s="72" t="s">
        <v>22</v>
      </c>
      <c r="H33" s="258">
        <v>357.8192986946506</v>
      </c>
      <c r="I33" s="30"/>
      <c r="J33" s="127"/>
      <c r="K33" s="125" t="s">
        <v>22</v>
      </c>
      <c r="L33" s="254">
        <v>675.9939813325568</v>
      </c>
      <c r="M33" s="128"/>
    </row>
    <row r="34" spans="2:13" ht="24.75" customHeight="1">
      <c r="B34" s="422" t="s">
        <v>108</v>
      </c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</row>
    <row r="35" spans="2:12" ht="15" customHeight="1">
      <c r="B35" s="421" t="s">
        <v>53</v>
      </c>
      <c r="C35" s="421"/>
      <c r="D35" s="11"/>
      <c r="E35" s="11"/>
      <c r="F35" s="11"/>
      <c r="G35" s="11"/>
      <c r="H35" s="11"/>
      <c r="I35" s="11"/>
      <c r="J35" s="43"/>
      <c r="K35" s="11"/>
      <c r="L35" s="11"/>
    </row>
    <row r="36" spans="2:13" ht="35.25" customHeight="1">
      <c r="B36" s="420" t="s">
        <v>109</v>
      </c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</row>
    <row r="37" spans="2:13" ht="36.75" customHeight="1">
      <c r="B37" s="431" t="s">
        <v>110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</row>
    <row r="38" spans="2:13" ht="24.75" customHeight="1">
      <c r="B38" s="423" t="s">
        <v>111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</row>
    <row r="39" spans="2:13" ht="24.75" customHeight="1">
      <c r="B39" s="423" t="s">
        <v>112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</row>
  </sheetData>
  <mergeCells count="12">
    <mergeCell ref="B38:M38"/>
    <mergeCell ref="B39:M39"/>
    <mergeCell ref="B5:E5"/>
    <mergeCell ref="F5:I5"/>
    <mergeCell ref="J5:M5"/>
    <mergeCell ref="B37:M37"/>
    <mergeCell ref="C4:M4"/>
    <mergeCell ref="C3:M3"/>
    <mergeCell ref="C2:M2"/>
    <mergeCell ref="B36:M36"/>
    <mergeCell ref="B35:C35"/>
    <mergeCell ref="B34:M3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9"/>
  <dimension ref="A1:J34"/>
  <sheetViews>
    <sheetView workbookViewId="0" topLeftCell="A1">
      <selection activeCell="I18" sqref="I18:I3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5.28125" style="3" customWidth="1"/>
    <col min="4" max="4" width="6.7109375" style="3" customWidth="1"/>
    <col min="5" max="5" width="7.00390625" style="3" customWidth="1"/>
    <col min="6" max="6" width="7.140625" style="3" customWidth="1"/>
    <col min="7" max="8" width="7.00390625" style="3" customWidth="1"/>
    <col min="9" max="9" width="8.00390625" style="3" customWidth="1"/>
    <col min="10" max="10" width="4.00390625" style="3" customWidth="1"/>
    <col min="11" max="16384" width="9.140625" style="3" customWidth="1"/>
  </cols>
  <sheetData>
    <row r="1" spans="2:10" ht="17.25" customHeight="1">
      <c r="B1" s="31"/>
      <c r="C1" s="31"/>
      <c r="D1" s="31"/>
      <c r="E1" s="31"/>
      <c r="F1" s="31"/>
      <c r="G1" s="31"/>
      <c r="J1" s="12" t="s">
        <v>97</v>
      </c>
    </row>
    <row r="2" spans="2:10" ht="30" customHeight="1">
      <c r="B2" s="432" t="s">
        <v>47</v>
      </c>
      <c r="C2" s="432"/>
      <c r="D2" s="432"/>
      <c r="E2" s="432"/>
      <c r="F2" s="432"/>
      <c r="G2" s="432"/>
      <c r="H2" s="432"/>
      <c r="I2" s="432"/>
      <c r="J2" s="432"/>
    </row>
    <row r="3" spans="3:9" ht="78.75" customHeight="1">
      <c r="C3" s="329" t="s">
        <v>55</v>
      </c>
      <c r="D3" s="330" t="s">
        <v>58</v>
      </c>
      <c r="E3" s="331" t="s">
        <v>70</v>
      </c>
      <c r="F3" s="332" t="s">
        <v>71</v>
      </c>
      <c r="G3" s="332" t="s">
        <v>69</v>
      </c>
      <c r="H3" s="333" t="s">
        <v>72</v>
      </c>
      <c r="I3" s="334" t="s">
        <v>73</v>
      </c>
    </row>
    <row r="4" spans="1:10" ht="12.75" customHeight="1">
      <c r="A4" s="7"/>
      <c r="B4" s="8" t="s">
        <v>31</v>
      </c>
      <c r="C4" s="73">
        <f>IF(O4&gt;0,2009,2008)</f>
        <v>2008</v>
      </c>
      <c r="D4" s="101">
        <f aca="true" t="shared" si="0" ref="D4:D23">SUM(E4:H4)</f>
        <v>944</v>
      </c>
      <c r="E4" s="102">
        <v>692</v>
      </c>
      <c r="F4" s="102">
        <v>151</v>
      </c>
      <c r="G4" s="102">
        <v>99</v>
      </c>
      <c r="H4" s="103">
        <v>2</v>
      </c>
      <c r="I4" s="398">
        <f>G4/D4*100</f>
        <v>10.48728813559322</v>
      </c>
      <c r="J4" s="8" t="s">
        <v>31</v>
      </c>
    </row>
    <row r="5" spans="1:10" ht="12.75" customHeight="1">
      <c r="A5" s="7"/>
      <c r="B5" s="58" t="s">
        <v>13</v>
      </c>
      <c r="C5" s="74"/>
      <c r="D5" s="105"/>
      <c r="E5" s="106"/>
      <c r="F5" s="106"/>
      <c r="G5" s="106"/>
      <c r="H5" s="107"/>
      <c r="I5" s="131"/>
      <c r="J5" s="58" t="s">
        <v>13</v>
      </c>
    </row>
    <row r="6" spans="1:10" ht="12.75" customHeight="1">
      <c r="A6" s="7"/>
      <c r="B6" s="9" t="s">
        <v>15</v>
      </c>
      <c r="C6" s="75">
        <v>2009</v>
      </c>
      <c r="D6" s="335">
        <f t="shared" si="0"/>
        <v>901</v>
      </c>
      <c r="E6" s="97">
        <v>544</v>
      </c>
      <c r="F6" s="97">
        <v>180</v>
      </c>
      <c r="G6" s="97">
        <v>176</v>
      </c>
      <c r="H6" s="98">
        <v>1</v>
      </c>
      <c r="I6" s="399">
        <f aca="true" t="shared" si="1" ref="I6:I16">G6/D6*100</f>
        <v>19.533851276359602</v>
      </c>
      <c r="J6" s="9" t="s">
        <v>15</v>
      </c>
    </row>
    <row r="7" spans="1:10" ht="12.75" customHeight="1">
      <c r="A7" s="7"/>
      <c r="B7" s="58" t="s">
        <v>26</v>
      </c>
      <c r="C7" s="74">
        <v>2009</v>
      </c>
      <c r="D7" s="105">
        <f t="shared" si="0"/>
        <v>303</v>
      </c>
      <c r="E7" s="106">
        <v>198</v>
      </c>
      <c r="F7" s="106">
        <v>53</v>
      </c>
      <c r="G7" s="106">
        <v>52</v>
      </c>
      <c r="H7" s="107">
        <v>0</v>
      </c>
      <c r="I7" s="400">
        <f t="shared" si="1"/>
        <v>17.16171617161716</v>
      </c>
      <c r="J7" s="58" t="s">
        <v>26</v>
      </c>
    </row>
    <row r="8" spans="1:10" ht="12.75" customHeight="1">
      <c r="A8" s="7"/>
      <c r="B8" s="9" t="s">
        <v>32</v>
      </c>
      <c r="C8" s="75">
        <v>2009</v>
      </c>
      <c r="D8" s="335">
        <f t="shared" si="0"/>
        <v>4152</v>
      </c>
      <c r="E8" s="97">
        <v>2938</v>
      </c>
      <c r="F8" s="336">
        <v>623</v>
      </c>
      <c r="G8" s="97">
        <v>591</v>
      </c>
      <c r="H8" s="98">
        <v>0</v>
      </c>
      <c r="I8" s="399">
        <f t="shared" si="1"/>
        <v>14.234104046242773</v>
      </c>
      <c r="J8" s="9" t="s">
        <v>32</v>
      </c>
    </row>
    <row r="9" spans="1:10" ht="12.75" customHeight="1">
      <c r="A9" s="7"/>
      <c r="B9" s="58" t="s">
        <v>16</v>
      </c>
      <c r="C9" s="74">
        <v>2009</v>
      </c>
      <c r="D9" s="105">
        <f t="shared" si="0"/>
        <v>98</v>
      </c>
      <c r="E9" s="106">
        <v>49</v>
      </c>
      <c r="F9" s="106">
        <v>26</v>
      </c>
      <c r="G9" s="106">
        <v>23</v>
      </c>
      <c r="H9" s="107">
        <v>0</v>
      </c>
      <c r="I9" s="400">
        <f t="shared" si="1"/>
        <v>23.46938775510204</v>
      </c>
      <c r="J9" s="58" t="s">
        <v>16</v>
      </c>
    </row>
    <row r="10" spans="1:10" ht="12.75" customHeight="1">
      <c r="A10" s="7"/>
      <c r="B10" s="9" t="s">
        <v>35</v>
      </c>
      <c r="C10" s="75">
        <f>IF(O10&gt;0,2009,2008)</f>
        <v>2008</v>
      </c>
      <c r="D10" s="108">
        <f t="shared" si="0"/>
        <v>280</v>
      </c>
      <c r="E10" s="102">
        <v>171</v>
      </c>
      <c r="F10" s="102">
        <v>60</v>
      </c>
      <c r="G10" s="102">
        <v>49</v>
      </c>
      <c r="H10" s="104">
        <v>0</v>
      </c>
      <c r="I10" s="401">
        <f t="shared" si="1"/>
        <v>17.5</v>
      </c>
      <c r="J10" s="9" t="s">
        <v>35</v>
      </c>
    </row>
    <row r="11" spans="1:10" ht="12.75" customHeight="1">
      <c r="A11" s="7"/>
      <c r="B11" s="58" t="s">
        <v>27</v>
      </c>
      <c r="C11" s="74">
        <v>2009</v>
      </c>
      <c r="D11" s="105">
        <f t="shared" si="0"/>
        <v>1456</v>
      </c>
      <c r="E11" s="106">
        <v>964</v>
      </c>
      <c r="F11" s="106">
        <v>290</v>
      </c>
      <c r="G11" s="106">
        <v>202</v>
      </c>
      <c r="H11" s="107">
        <v>0</v>
      </c>
      <c r="I11" s="400">
        <f t="shared" si="1"/>
        <v>13.873626373626374</v>
      </c>
      <c r="J11" s="58" t="s">
        <v>27</v>
      </c>
    </row>
    <row r="12" spans="1:10" ht="12.75" customHeight="1">
      <c r="A12" s="7"/>
      <c r="B12" s="9" t="s">
        <v>33</v>
      </c>
      <c r="C12" s="75">
        <v>2009</v>
      </c>
      <c r="D12" s="108">
        <f t="shared" si="0"/>
        <v>2714</v>
      </c>
      <c r="E12" s="102">
        <v>1692</v>
      </c>
      <c r="F12" s="102">
        <v>563</v>
      </c>
      <c r="G12" s="102">
        <v>459</v>
      </c>
      <c r="H12" s="104">
        <v>0</v>
      </c>
      <c r="I12" s="401">
        <f t="shared" si="1"/>
        <v>16.912306558585115</v>
      </c>
      <c r="J12" s="9" t="s">
        <v>33</v>
      </c>
    </row>
    <row r="13" spans="1:10" ht="12.75" customHeight="1">
      <c r="A13" s="7"/>
      <c r="B13" s="58" t="s">
        <v>34</v>
      </c>
      <c r="C13" s="74">
        <f>IF(O13&gt;0,2009,2008)</f>
        <v>2008</v>
      </c>
      <c r="D13" s="105">
        <f t="shared" si="0"/>
        <v>4275</v>
      </c>
      <c r="E13" s="106">
        <v>2977</v>
      </c>
      <c r="F13" s="106">
        <v>750</v>
      </c>
      <c r="G13" s="106">
        <v>548</v>
      </c>
      <c r="H13" s="107">
        <v>0</v>
      </c>
      <c r="I13" s="400">
        <f t="shared" si="1"/>
        <v>12.8187134502924</v>
      </c>
      <c r="J13" s="58" t="s">
        <v>34</v>
      </c>
    </row>
    <row r="14" spans="1:10" ht="12.75" customHeight="1">
      <c r="A14" s="7"/>
      <c r="B14" s="9" t="s">
        <v>36</v>
      </c>
      <c r="C14" s="75">
        <v>2008</v>
      </c>
      <c r="D14" s="108">
        <f t="shared" si="0"/>
        <v>4731</v>
      </c>
      <c r="E14" s="102">
        <v>3297</v>
      </c>
      <c r="F14" s="102">
        <v>779</v>
      </c>
      <c r="G14" s="102">
        <v>648</v>
      </c>
      <c r="H14" s="104">
        <v>7</v>
      </c>
      <c r="I14" s="401">
        <f t="shared" si="1"/>
        <v>13.696892834495877</v>
      </c>
      <c r="J14" s="9" t="s">
        <v>36</v>
      </c>
    </row>
    <row r="15" spans="1:10" ht="12.75" customHeight="1">
      <c r="A15" s="7"/>
      <c r="B15" s="58" t="s">
        <v>14</v>
      </c>
      <c r="C15" s="74">
        <v>2004</v>
      </c>
      <c r="D15" s="105">
        <f t="shared" si="0"/>
        <v>117</v>
      </c>
      <c r="E15" s="106">
        <v>78</v>
      </c>
      <c r="F15" s="106">
        <v>21</v>
      </c>
      <c r="G15" s="106">
        <v>18</v>
      </c>
      <c r="H15" s="107">
        <v>0</v>
      </c>
      <c r="I15" s="400">
        <f t="shared" si="1"/>
        <v>15.384615384615385</v>
      </c>
      <c r="J15" s="58" t="s">
        <v>14</v>
      </c>
    </row>
    <row r="16" spans="1:10" ht="12.75" customHeight="1">
      <c r="A16" s="7"/>
      <c r="B16" s="9" t="s">
        <v>18</v>
      </c>
      <c r="C16" s="75">
        <v>2009</v>
      </c>
      <c r="D16" s="108">
        <f t="shared" si="0"/>
        <v>254</v>
      </c>
      <c r="E16" s="102">
        <v>115</v>
      </c>
      <c r="F16" s="102">
        <v>57</v>
      </c>
      <c r="G16" s="102">
        <v>82</v>
      </c>
      <c r="H16" s="104">
        <v>0</v>
      </c>
      <c r="I16" s="401">
        <f t="shared" si="1"/>
        <v>32.28346456692913</v>
      </c>
      <c r="J16" s="9" t="s">
        <v>18</v>
      </c>
    </row>
    <row r="17" spans="1:10" ht="12.75" customHeight="1">
      <c r="A17" s="7"/>
      <c r="B17" s="58" t="s">
        <v>19</v>
      </c>
      <c r="C17" s="74"/>
      <c r="D17" s="105"/>
      <c r="E17" s="106"/>
      <c r="F17" s="106"/>
      <c r="G17" s="106"/>
      <c r="H17" s="107"/>
      <c r="I17" s="400"/>
      <c r="J17" s="58" t="s">
        <v>19</v>
      </c>
    </row>
    <row r="18" spans="1:10" ht="12.75" customHeight="1">
      <c r="A18" s="7"/>
      <c r="B18" s="9" t="s">
        <v>37</v>
      </c>
      <c r="C18" s="75">
        <f>IF(O18&gt;0,2009,2008)</f>
        <v>2008</v>
      </c>
      <c r="D18" s="108">
        <f t="shared" si="0"/>
        <v>35</v>
      </c>
      <c r="E18" s="102">
        <v>27</v>
      </c>
      <c r="F18" s="102">
        <v>2</v>
      </c>
      <c r="G18" s="102">
        <v>6</v>
      </c>
      <c r="H18" s="104">
        <v>0</v>
      </c>
      <c r="I18" s="401">
        <f aca="true" t="shared" si="2" ref="I18:I30">G18/D18*100</f>
        <v>17.142857142857142</v>
      </c>
      <c r="J18" s="9" t="s">
        <v>37</v>
      </c>
    </row>
    <row r="19" spans="1:10" ht="12.75" customHeight="1">
      <c r="A19" s="7"/>
      <c r="B19" s="58" t="s">
        <v>17</v>
      </c>
      <c r="C19" s="74">
        <v>2009</v>
      </c>
      <c r="D19" s="105">
        <f t="shared" si="0"/>
        <v>822</v>
      </c>
      <c r="E19" s="106">
        <v>490</v>
      </c>
      <c r="F19" s="106">
        <v>146</v>
      </c>
      <c r="G19" s="106">
        <v>186</v>
      </c>
      <c r="H19" s="107">
        <v>0</v>
      </c>
      <c r="I19" s="400">
        <f t="shared" si="2"/>
        <v>22.62773722627737</v>
      </c>
      <c r="J19" s="58" t="s">
        <v>17</v>
      </c>
    </row>
    <row r="20" spans="1:10" ht="12.75" customHeight="1">
      <c r="A20" s="7"/>
      <c r="B20" s="9" t="s">
        <v>20</v>
      </c>
      <c r="C20" s="75">
        <v>2009</v>
      </c>
      <c r="D20" s="108">
        <f t="shared" si="0"/>
        <v>15</v>
      </c>
      <c r="E20" s="102">
        <v>8</v>
      </c>
      <c r="F20" s="102">
        <v>3</v>
      </c>
      <c r="G20" s="102">
        <v>4</v>
      </c>
      <c r="H20" s="104">
        <v>0</v>
      </c>
      <c r="I20" s="401">
        <f t="shared" si="2"/>
        <v>26.666666666666668</v>
      </c>
      <c r="J20" s="9" t="s">
        <v>20</v>
      </c>
    </row>
    <row r="21" spans="1:10" ht="12.75" customHeight="1">
      <c r="A21" s="7"/>
      <c r="B21" s="59" t="s">
        <v>28</v>
      </c>
      <c r="C21" s="74">
        <v>2009</v>
      </c>
      <c r="D21" s="105">
        <f t="shared" si="0"/>
        <v>644</v>
      </c>
      <c r="E21" s="106">
        <v>488</v>
      </c>
      <c r="F21" s="106">
        <v>92</v>
      </c>
      <c r="G21" s="106">
        <v>63</v>
      </c>
      <c r="H21" s="107">
        <v>1</v>
      </c>
      <c r="I21" s="400">
        <f t="shared" si="2"/>
        <v>9.782608695652174</v>
      </c>
      <c r="J21" s="59" t="s">
        <v>28</v>
      </c>
    </row>
    <row r="22" spans="1:10" ht="12.75" customHeight="1">
      <c r="A22" s="7"/>
      <c r="B22" s="9" t="s">
        <v>38</v>
      </c>
      <c r="C22" s="75">
        <v>2009</v>
      </c>
      <c r="D22" s="108">
        <f t="shared" si="0"/>
        <v>633</v>
      </c>
      <c r="E22" s="102">
        <v>420</v>
      </c>
      <c r="F22" s="102">
        <v>112</v>
      </c>
      <c r="G22" s="102">
        <v>101</v>
      </c>
      <c r="H22" s="104">
        <v>0</v>
      </c>
      <c r="I22" s="401">
        <f t="shared" si="2"/>
        <v>15.955766192733018</v>
      </c>
      <c r="J22" s="9" t="s">
        <v>38</v>
      </c>
    </row>
    <row r="23" spans="1:10" ht="12.75" customHeight="1">
      <c r="A23" s="7"/>
      <c r="B23" s="58" t="s">
        <v>21</v>
      </c>
      <c r="C23" s="74">
        <v>2009</v>
      </c>
      <c r="D23" s="105">
        <f t="shared" si="0"/>
        <v>4572</v>
      </c>
      <c r="E23" s="106">
        <v>2166</v>
      </c>
      <c r="F23" s="106">
        <v>939</v>
      </c>
      <c r="G23" s="106">
        <v>1467</v>
      </c>
      <c r="H23" s="107">
        <v>0</v>
      </c>
      <c r="I23" s="400">
        <f t="shared" si="2"/>
        <v>32.08661417322835</v>
      </c>
      <c r="J23" s="58" t="s">
        <v>21</v>
      </c>
    </row>
    <row r="24" spans="1:10" ht="12.75" customHeight="1">
      <c r="A24" s="7"/>
      <c r="B24" s="9" t="s">
        <v>39</v>
      </c>
      <c r="C24" s="75">
        <f>IF(O24&gt;0,2009,2008)</f>
        <v>2008</v>
      </c>
      <c r="D24" s="108">
        <f>SUM(E24:H24)</f>
        <v>885</v>
      </c>
      <c r="E24" s="102">
        <v>561</v>
      </c>
      <c r="F24" s="102">
        <v>169</v>
      </c>
      <c r="G24" s="102">
        <v>155</v>
      </c>
      <c r="H24" s="104">
        <v>0</v>
      </c>
      <c r="I24" s="401">
        <f t="shared" si="2"/>
        <v>17.51412429378531</v>
      </c>
      <c r="J24" s="9" t="s">
        <v>39</v>
      </c>
    </row>
    <row r="25" spans="1:10" ht="12.75" customHeight="1">
      <c r="A25" s="7"/>
      <c r="B25" s="58" t="s">
        <v>22</v>
      </c>
      <c r="C25" s="74">
        <v>2009</v>
      </c>
      <c r="D25" s="105">
        <f aca="true" t="shared" si="3" ref="D25:D30">SUM(E25:H25)</f>
        <v>2796</v>
      </c>
      <c r="E25" s="106">
        <v>1055</v>
      </c>
      <c r="F25" s="106">
        <v>726</v>
      </c>
      <c r="G25" s="106">
        <v>1015</v>
      </c>
      <c r="H25" s="107">
        <v>0</v>
      </c>
      <c r="I25" s="400">
        <f t="shared" si="2"/>
        <v>36.301859799713874</v>
      </c>
      <c r="J25" s="58" t="s">
        <v>22</v>
      </c>
    </row>
    <row r="26" spans="1:10" ht="12.75" customHeight="1">
      <c r="A26" s="7"/>
      <c r="B26" s="9" t="s">
        <v>24</v>
      </c>
      <c r="C26" s="75">
        <v>2009</v>
      </c>
      <c r="D26" s="108">
        <f t="shared" si="3"/>
        <v>171</v>
      </c>
      <c r="E26" s="102">
        <v>110</v>
      </c>
      <c r="F26" s="102">
        <v>36</v>
      </c>
      <c r="G26" s="102">
        <v>24</v>
      </c>
      <c r="H26" s="104">
        <v>1</v>
      </c>
      <c r="I26" s="401">
        <f t="shared" si="2"/>
        <v>14.035087719298245</v>
      </c>
      <c r="J26" s="9" t="s">
        <v>24</v>
      </c>
    </row>
    <row r="27" spans="1:10" ht="12.75" customHeight="1">
      <c r="A27" s="7"/>
      <c r="B27" s="58" t="s">
        <v>23</v>
      </c>
      <c r="C27" s="74">
        <v>2009</v>
      </c>
      <c r="D27" s="105">
        <f t="shared" si="3"/>
        <v>384</v>
      </c>
      <c r="E27" s="106">
        <v>178</v>
      </c>
      <c r="F27" s="106">
        <v>93</v>
      </c>
      <c r="G27" s="106">
        <v>113</v>
      </c>
      <c r="H27" s="107">
        <v>0</v>
      </c>
      <c r="I27" s="400">
        <f t="shared" si="2"/>
        <v>29.427083333333332</v>
      </c>
      <c r="J27" s="58" t="s">
        <v>23</v>
      </c>
    </row>
    <row r="28" spans="1:10" ht="12.75" customHeight="1">
      <c r="A28" s="7"/>
      <c r="B28" s="9" t="s">
        <v>40</v>
      </c>
      <c r="C28" s="75">
        <v>2009</v>
      </c>
      <c r="D28" s="108">
        <f t="shared" si="3"/>
        <v>279</v>
      </c>
      <c r="E28" s="102">
        <v>183</v>
      </c>
      <c r="F28" s="102">
        <v>66</v>
      </c>
      <c r="G28" s="102">
        <v>30</v>
      </c>
      <c r="H28" s="104">
        <v>0</v>
      </c>
      <c r="I28" s="401">
        <f t="shared" si="2"/>
        <v>10.75268817204301</v>
      </c>
      <c r="J28" s="9" t="s">
        <v>40</v>
      </c>
    </row>
    <row r="29" spans="1:10" ht="12.75" customHeight="1">
      <c r="A29" s="7"/>
      <c r="B29" s="58" t="s">
        <v>41</v>
      </c>
      <c r="C29" s="74">
        <f>IF(O29&gt;0,2009,2008)</f>
        <v>2008</v>
      </c>
      <c r="D29" s="105">
        <f t="shared" si="3"/>
        <v>397</v>
      </c>
      <c r="E29" s="106">
        <v>285</v>
      </c>
      <c r="F29" s="106">
        <v>62</v>
      </c>
      <c r="G29" s="106">
        <v>44</v>
      </c>
      <c r="H29" s="107">
        <v>6</v>
      </c>
      <c r="I29" s="400">
        <f t="shared" si="2"/>
        <v>11.083123425692696</v>
      </c>
      <c r="J29" s="58" t="s">
        <v>41</v>
      </c>
    </row>
    <row r="30" spans="1:10" ht="12" customHeight="1">
      <c r="A30" s="7"/>
      <c r="B30" s="10" t="s">
        <v>29</v>
      </c>
      <c r="C30" s="76">
        <v>2009</v>
      </c>
      <c r="D30" s="109">
        <f t="shared" si="3"/>
        <v>2337</v>
      </c>
      <c r="E30" s="110">
        <v>1383</v>
      </c>
      <c r="F30" s="110">
        <v>430</v>
      </c>
      <c r="G30" s="110">
        <v>524</v>
      </c>
      <c r="H30" s="111">
        <v>0</v>
      </c>
      <c r="I30" s="402">
        <f t="shared" si="2"/>
        <v>22.421908429610614</v>
      </c>
      <c r="J30" s="10" t="s">
        <v>29</v>
      </c>
    </row>
    <row r="31" spans="2:9" ht="15" customHeight="1">
      <c r="B31" s="413" t="s">
        <v>84</v>
      </c>
      <c r="C31" s="413"/>
      <c r="D31" s="413"/>
      <c r="E31" s="413"/>
      <c r="F31" s="413"/>
      <c r="G31" s="413"/>
      <c r="H31" s="413"/>
      <c r="I31" s="44"/>
    </row>
    <row r="32" spans="2:9" ht="12.75" customHeight="1">
      <c r="B32" s="57" t="s">
        <v>61</v>
      </c>
      <c r="C32" s="57"/>
      <c r="D32" s="2"/>
      <c r="E32" s="2"/>
      <c r="F32" s="2"/>
      <c r="G32" s="2"/>
      <c r="H32" s="2"/>
      <c r="I32" s="2"/>
    </row>
    <row r="33" spans="2:9" ht="12.75" customHeight="1">
      <c r="B33" s="112" t="s">
        <v>62</v>
      </c>
      <c r="C33" s="57"/>
      <c r="D33" s="2"/>
      <c r="E33" s="2"/>
      <c r="F33" s="2"/>
      <c r="G33" s="2"/>
      <c r="H33" s="2"/>
      <c r="I33" s="2"/>
    </row>
    <row r="34" ht="12.75" customHeight="1">
      <c r="B34" s="115" t="s">
        <v>74</v>
      </c>
    </row>
  </sheetData>
  <mergeCells count="2">
    <mergeCell ref="B31:H31"/>
    <mergeCell ref="B2:J2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0"/>
  <dimension ref="A1:AA39"/>
  <sheetViews>
    <sheetView workbookViewId="0" topLeftCell="A1">
      <selection activeCell="S31" sqref="S3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5.7109375" style="3" customWidth="1"/>
    <col min="4" max="4" width="5.00390625" style="3" customWidth="1"/>
    <col min="5" max="10" width="7.00390625" style="3" customWidth="1"/>
    <col min="11" max="11" width="7.00390625" style="17" customWidth="1"/>
    <col min="12" max="13" width="7.00390625" style="3" customWidth="1"/>
    <col min="14" max="15" width="9.140625" style="3" customWidth="1"/>
    <col min="16" max="16" width="4.00390625" style="3" customWidth="1"/>
    <col min="17" max="16384" width="9.140625" style="3" customWidth="1"/>
  </cols>
  <sheetData>
    <row r="1" spans="2:16" ht="14.25" customHeight="1">
      <c r="B1" s="31"/>
      <c r="C1" s="31"/>
      <c r="D1" s="31"/>
      <c r="E1" s="31"/>
      <c r="F1" s="31"/>
      <c r="I1" s="31"/>
      <c r="J1" s="31"/>
      <c r="M1" s="31"/>
      <c r="P1" s="12" t="s">
        <v>98</v>
      </c>
    </row>
    <row r="2" spans="2:16" ht="30" customHeight="1">
      <c r="B2" s="432" t="s">
        <v>68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3:18" ht="78" customHeight="1">
      <c r="C3" s="329" t="s">
        <v>55</v>
      </c>
      <c r="D3" s="330" t="s">
        <v>58</v>
      </c>
      <c r="E3" s="337" t="s">
        <v>52</v>
      </c>
      <c r="F3" s="337" t="s">
        <v>2</v>
      </c>
      <c r="G3" s="337" t="s">
        <v>4</v>
      </c>
      <c r="H3" s="337" t="s">
        <v>59</v>
      </c>
      <c r="I3" s="337" t="s">
        <v>50</v>
      </c>
      <c r="J3" s="337" t="s">
        <v>51</v>
      </c>
      <c r="K3" s="337" t="s">
        <v>3</v>
      </c>
      <c r="L3" s="337" t="s">
        <v>57</v>
      </c>
      <c r="M3" s="337" t="s">
        <v>60</v>
      </c>
      <c r="N3" s="337" t="s">
        <v>113</v>
      </c>
      <c r="O3" s="337" t="s">
        <v>114</v>
      </c>
      <c r="R3" s="338"/>
    </row>
    <row r="4" spans="1:16" ht="12.75" customHeight="1">
      <c r="A4" s="7"/>
      <c r="B4" s="8" t="s">
        <v>31</v>
      </c>
      <c r="C4" s="339">
        <v>2008</v>
      </c>
      <c r="D4" s="101">
        <f>SUM(E4:O4)</f>
        <v>845</v>
      </c>
      <c r="E4" s="377">
        <v>479</v>
      </c>
      <c r="F4" s="377">
        <v>2</v>
      </c>
      <c r="G4" s="377">
        <v>25</v>
      </c>
      <c r="H4" s="377">
        <v>40</v>
      </c>
      <c r="I4" s="377">
        <v>108</v>
      </c>
      <c r="J4" s="377">
        <v>32</v>
      </c>
      <c r="K4" s="377">
        <v>86</v>
      </c>
      <c r="L4" s="377">
        <v>3</v>
      </c>
      <c r="M4" s="377">
        <v>0</v>
      </c>
      <c r="N4" s="377">
        <v>0</v>
      </c>
      <c r="O4" s="377">
        <v>70</v>
      </c>
      <c r="P4" s="340" t="s">
        <v>31</v>
      </c>
    </row>
    <row r="5" spans="1:16" ht="12.75" customHeight="1">
      <c r="A5" s="7"/>
      <c r="B5" s="58" t="s">
        <v>13</v>
      </c>
      <c r="C5" s="341"/>
      <c r="D5" s="105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42" t="s">
        <v>13</v>
      </c>
    </row>
    <row r="6" spans="1:16" ht="12.75" customHeight="1">
      <c r="A6" s="7"/>
      <c r="B6" s="9" t="s">
        <v>15</v>
      </c>
      <c r="C6" s="343">
        <v>2009</v>
      </c>
      <c r="D6" s="108">
        <f>SUM(E6:O6)</f>
        <v>725</v>
      </c>
      <c r="E6" s="379">
        <v>497</v>
      </c>
      <c r="F6" s="379">
        <v>3</v>
      </c>
      <c r="G6" s="379">
        <v>20</v>
      </c>
      <c r="H6" s="379">
        <v>25</v>
      </c>
      <c r="I6" s="379">
        <v>85</v>
      </c>
      <c r="J6" s="379">
        <v>9</v>
      </c>
      <c r="K6" s="379">
        <v>84</v>
      </c>
      <c r="L6" s="379">
        <v>1</v>
      </c>
      <c r="M6" s="379">
        <v>1</v>
      </c>
      <c r="N6" s="379">
        <v>0</v>
      </c>
      <c r="O6" s="379">
        <v>0</v>
      </c>
      <c r="P6" s="344" t="s">
        <v>15</v>
      </c>
    </row>
    <row r="7" spans="1:16" ht="12.75" customHeight="1">
      <c r="A7" s="7"/>
      <c r="B7" s="58" t="s">
        <v>26</v>
      </c>
      <c r="C7" s="341">
        <v>2009</v>
      </c>
      <c r="D7" s="105">
        <f aca="true" t="shared" si="0" ref="D7:D30">SUM(E7:O7)</f>
        <v>251</v>
      </c>
      <c r="E7" s="378">
        <v>164</v>
      </c>
      <c r="F7" s="378">
        <v>0</v>
      </c>
      <c r="G7" s="378">
        <v>3</v>
      </c>
      <c r="H7" s="378">
        <v>16</v>
      </c>
      <c r="I7" s="378">
        <v>27</v>
      </c>
      <c r="J7" s="378">
        <v>15</v>
      </c>
      <c r="K7" s="378">
        <v>25</v>
      </c>
      <c r="L7" s="378">
        <v>0</v>
      </c>
      <c r="M7" s="378">
        <v>0</v>
      </c>
      <c r="N7" s="378">
        <v>1</v>
      </c>
      <c r="O7" s="378">
        <v>0</v>
      </c>
      <c r="P7" s="342" t="s">
        <v>26</v>
      </c>
    </row>
    <row r="8" spans="1:16" ht="12.75" customHeight="1">
      <c r="A8" s="7"/>
      <c r="B8" s="9" t="s">
        <v>32</v>
      </c>
      <c r="C8" s="343">
        <v>2009</v>
      </c>
      <c r="D8" s="335">
        <f t="shared" si="0"/>
        <v>3561</v>
      </c>
      <c r="E8" s="380">
        <v>2110</v>
      </c>
      <c r="F8" s="381">
        <v>11</v>
      </c>
      <c r="G8" s="380">
        <v>79</v>
      </c>
      <c r="H8" s="381">
        <v>85</v>
      </c>
      <c r="I8" s="379">
        <v>650</v>
      </c>
      <c r="J8" s="379">
        <v>99</v>
      </c>
      <c r="K8" s="379">
        <v>462</v>
      </c>
      <c r="L8" s="379">
        <v>18</v>
      </c>
      <c r="M8" s="379">
        <v>18</v>
      </c>
      <c r="N8" s="379">
        <v>3</v>
      </c>
      <c r="O8" s="379">
        <v>26</v>
      </c>
      <c r="P8" s="344" t="s">
        <v>32</v>
      </c>
    </row>
    <row r="9" spans="1:16" ht="12.75" customHeight="1">
      <c r="A9" s="7"/>
      <c r="B9" s="58" t="s">
        <v>16</v>
      </c>
      <c r="C9" s="341">
        <v>2009</v>
      </c>
      <c r="D9" s="105">
        <f t="shared" si="0"/>
        <v>75</v>
      </c>
      <c r="E9" s="378">
        <v>54</v>
      </c>
      <c r="F9" s="378">
        <v>2</v>
      </c>
      <c r="G9" s="378">
        <v>6</v>
      </c>
      <c r="H9" s="378">
        <v>0</v>
      </c>
      <c r="I9" s="378">
        <v>2</v>
      </c>
      <c r="J9" s="378">
        <v>3</v>
      </c>
      <c r="K9" s="378">
        <v>7</v>
      </c>
      <c r="L9" s="378">
        <v>0</v>
      </c>
      <c r="M9" s="378">
        <v>0</v>
      </c>
      <c r="N9" s="378">
        <v>0</v>
      </c>
      <c r="O9" s="378">
        <v>1</v>
      </c>
      <c r="P9" s="342" t="s">
        <v>16</v>
      </c>
    </row>
    <row r="10" spans="1:16" ht="12.75" customHeight="1">
      <c r="A10" s="7"/>
      <c r="B10" s="9" t="s">
        <v>35</v>
      </c>
      <c r="C10" s="343">
        <v>2008</v>
      </c>
      <c r="D10" s="108">
        <f t="shared" si="0"/>
        <v>231</v>
      </c>
      <c r="E10" s="379">
        <v>160</v>
      </c>
      <c r="F10" s="379">
        <v>0</v>
      </c>
      <c r="G10" s="379">
        <v>4</v>
      </c>
      <c r="H10" s="379">
        <v>16</v>
      </c>
      <c r="I10" s="379">
        <v>29</v>
      </c>
      <c r="J10" s="379">
        <v>0</v>
      </c>
      <c r="K10" s="379">
        <v>13</v>
      </c>
      <c r="L10" s="379">
        <v>0</v>
      </c>
      <c r="M10" s="379">
        <v>0</v>
      </c>
      <c r="N10" s="379">
        <v>0</v>
      </c>
      <c r="O10" s="379">
        <v>9</v>
      </c>
      <c r="P10" s="344" t="s">
        <v>35</v>
      </c>
    </row>
    <row r="11" spans="1:16" ht="12.75" customHeight="1">
      <c r="A11" s="7"/>
      <c r="B11" s="58" t="s">
        <v>27</v>
      </c>
      <c r="C11" s="341">
        <v>2009</v>
      </c>
      <c r="D11" s="105">
        <f t="shared" si="0"/>
        <v>75</v>
      </c>
      <c r="E11" s="378">
        <v>54</v>
      </c>
      <c r="F11" s="378">
        <v>2</v>
      </c>
      <c r="G11" s="378">
        <v>6</v>
      </c>
      <c r="H11" s="378">
        <v>0</v>
      </c>
      <c r="I11" s="378">
        <v>2</v>
      </c>
      <c r="J11" s="378">
        <v>3</v>
      </c>
      <c r="K11" s="378">
        <v>7</v>
      </c>
      <c r="L11" s="378">
        <v>0</v>
      </c>
      <c r="M11" s="378">
        <v>0</v>
      </c>
      <c r="N11" s="378">
        <v>0</v>
      </c>
      <c r="O11" s="378">
        <v>1</v>
      </c>
      <c r="P11" s="342" t="s">
        <v>27</v>
      </c>
    </row>
    <row r="12" spans="1:16" ht="12.75" customHeight="1">
      <c r="A12" s="7"/>
      <c r="B12" s="9" t="s">
        <v>33</v>
      </c>
      <c r="C12" s="343">
        <v>2009</v>
      </c>
      <c r="D12" s="335">
        <f t="shared" si="0"/>
        <v>2245</v>
      </c>
      <c r="E12" s="379">
        <v>1260</v>
      </c>
      <c r="F12" s="379">
        <v>21</v>
      </c>
      <c r="G12" s="379">
        <v>69</v>
      </c>
      <c r="H12" s="379">
        <v>170</v>
      </c>
      <c r="I12" s="379">
        <v>437</v>
      </c>
      <c r="J12" s="379">
        <v>156</v>
      </c>
      <c r="K12" s="379">
        <v>57</v>
      </c>
      <c r="L12" s="379">
        <v>22</v>
      </c>
      <c r="M12" s="379">
        <v>4</v>
      </c>
      <c r="N12" s="379">
        <v>0</v>
      </c>
      <c r="O12" s="379">
        <v>49</v>
      </c>
      <c r="P12" s="344" t="s">
        <v>33</v>
      </c>
    </row>
    <row r="13" spans="1:16" ht="12.75" customHeight="1">
      <c r="A13" s="7"/>
      <c r="B13" s="58" t="s">
        <v>34</v>
      </c>
      <c r="C13" s="341">
        <v>2008</v>
      </c>
      <c r="D13" s="105">
        <f t="shared" si="0"/>
        <v>3727</v>
      </c>
      <c r="E13" s="378">
        <v>2205</v>
      </c>
      <c r="F13" s="378">
        <v>20</v>
      </c>
      <c r="G13" s="378">
        <v>76</v>
      </c>
      <c r="H13" s="378">
        <v>134</v>
      </c>
      <c r="I13" s="378">
        <v>817</v>
      </c>
      <c r="J13" s="378">
        <v>291</v>
      </c>
      <c r="K13" s="378">
        <v>148</v>
      </c>
      <c r="L13" s="378">
        <v>11</v>
      </c>
      <c r="M13" s="378">
        <v>0</v>
      </c>
      <c r="N13" s="378">
        <v>0</v>
      </c>
      <c r="O13" s="378">
        <v>25</v>
      </c>
      <c r="P13" s="342" t="s">
        <v>34</v>
      </c>
    </row>
    <row r="14" spans="1:16" ht="12.75" customHeight="1">
      <c r="A14" s="7"/>
      <c r="B14" s="9" t="s">
        <v>36</v>
      </c>
      <c r="C14" s="343">
        <v>2008</v>
      </c>
      <c r="D14" s="108">
        <f t="shared" si="0"/>
        <v>4083</v>
      </c>
      <c r="E14" s="379">
        <v>2116</v>
      </c>
      <c r="F14" s="379">
        <v>11</v>
      </c>
      <c r="G14" s="379">
        <v>45</v>
      </c>
      <c r="H14" s="379">
        <v>40</v>
      </c>
      <c r="I14" s="379">
        <v>1086</v>
      </c>
      <c r="J14" s="379">
        <v>294</v>
      </c>
      <c r="K14" s="379">
        <v>288</v>
      </c>
      <c r="L14" s="379">
        <v>23</v>
      </c>
      <c r="M14" s="379">
        <v>22</v>
      </c>
      <c r="N14" s="379">
        <v>6</v>
      </c>
      <c r="O14" s="379">
        <v>152</v>
      </c>
      <c r="P14" s="344" t="s">
        <v>36</v>
      </c>
    </row>
    <row r="15" spans="1:16" ht="12.75" customHeight="1">
      <c r="A15" s="7"/>
      <c r="B15" s="58" t="s">
        <v>14</v>
      </c>
      <c r="C15" s="341">
        <v>2004</v>
      </c>
      <c r="D15" s="105">
        <f t="shared" si="0"/>
        <v>99</v>
      </c>
      <c r="E15" s="378">
        <v>37</v>
      </c>
      <c r="F15" s="378">
        <v>0</v>
      </c>
      <c r="G15" s="378">
        <v>0</v>
      </c>
      <c r="H15" s="378">
        <v>0</v>
      </c>
      <c r="I15" s="378">
        <v>24</v>
      </c>
      <c r="J15" s="378">
        <v>11</v>
      </c>
      <c r="K15" s="378">
        <v>2</v>
      </c>
      <c r="L15" s="378">
        <v>0</v>
      </c>
      <c r="M15" s="378">
        <v>25</v>
      </c>
      <c r="N15" s="378">
        <v>0</v>
      </c>
      <c r="O15" s="378">
        <v>0</v>
      </c>
      <c r="P15" s="342" t="s">
        <v>14</v>
      </c>
    </row>
    <row r="16" spans="1:16" ht="12.75" customHeight="1">
      <c r="A16" s="7"/>
      <c r="B16" s="9" t="s">
        <v>18</v>
      </c>
      <c r="C16" s="343">
        <v>2008</v>
      </c>
      <c r="D16" s="108">
        <f t="shared" si="0"/>
        <v>211</v>
      </c>
      <c r="E16" s="379">
        <v>167</v>
      </c>
      <c r="F16" s="379">
        <v>1</v>
      </c>
      <c r="G16" s="379">
        <v>3</v>
      </c>
      <c r="H16" s="379">
        <v>2</v>
      </c>
      <c r="I16" s="379">
        <v>14</v>
      </c>
      <c r="J16" s="379">
        <v>4</v>
      </c>
      <c r="K16" s="379">
        <v>15</v>
      </c>
      <c r="L16" s="379">
        <v>2</v>
      </c>
      <c r="M16" s="379">
        <v>1</v>
      </c>
      <c r="N16" s="379">
        <v>0</v>
      </c>
      <c r="O16" s="379">
        <v>2</v>
      </c>
      <c r="P16" s="344" t="s">
        <v>18</v>
      </c>
    </row>
    <row r="17" spans="1:16" ht="12.75" customHeight="1">
      <c r="A17" s="7"/>
      <c r="B17" s="58" t="s">
        <v>19</v>
      </c>
      <c r="C17" s="341"/>
      <c r="D17" s="105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42" t="s">
        <v>19</v>
      </c>
    </row>
    <row r="18" spans="1:16" ht="12.75" customHeight="1">
      <c r="A18" s="7"/>
      <c r="B18" s="9" t="s">
        <v>37</v>
      </c>
      <c r="C18" s="343">
        <v>2008</v>
      </c>
      <c r="D18" s="108">
        <f t="shared" si="0"/>
        <v>29</v>
      </c>
      <c r="E18" s="379">
        <v>20</v>
      </c>
      <c r="F18" s="379">
        <v>0</v>
      </c>
      <c r="G18" s="379">
        <v>0</v>
      </c>
      <c r="H18" s="379">
        <v>0</v>
      </c>
      <c r="I18" s="379">
        <v>9</v>
      </c>
      <c r="J18" s="379">
        <v>0</v>
      </c>
      <c r="K18" s="379">
        <v>0</v>
      </c>
      <c r="L18" s="379">
        <v>0</v>
      </c>
      <c r="M18" s="379">
        <v>0</v>
      </c>
      <c r="N18" s="379">
        <v>0</v>
      </c>
      <c r="O18" s="379">
        <v>0</v>
      </c>
      <c r="P18" s="344" t="s">
        <v>37</v>
      </c>
    </row>
    <row r="19" spans="1:16" ht="12.75" customHeight="1">
      <c r="A19" s="7"/>
      <c r="B19" s="58" t="s">
        <v>17</v>
      </c>
      <c r="C19" s="341">
        <v>2009</v>
      </c>
      <c r="D19" s="105">
        <f t="shared" si="0"/>
        <v>636</v>
      </c>
      <c r="E19" s="378">
        <v>386</v>
      </c>
      <c r="F19" s="378">
        <v>3</v>
      </c>
      <c r="G19" s="378">
        <v>12</v>
      </c>
      <c r="H19" s="378">
        <v>28</v>
      </c>
      <c r="I19" s="378">
        <v>73</v>
      </c>
      <c r="J19" s="378">
        <v>23</v>
      </c>
      <c r="K19" s="378">
        <v>103</v>
      </c>
      <c r="L19" s="378">
        <v>0</v>
      </c>
      <c r="M19" s="378">
        <v>0</v>
      </c>
      <c r="N19" s="378">
        <v>8</v>
      </c>
      <c r="O19" s="378">
        <v>0</v>
      </c>
      <c r="P19" s="342" t="s">
        <v>17</v>
      </c>
    </row>
    <row r="20" spans="1:16" ht="12.75" customHeight="1">
      <c r="A20" s="7"/>
      <c r="B20" s="9" t="s">
        <v>20</v>
      </c>
      <c r="C20" s="343">
        <v>2009</v>
      </c>
      <c r="D20" s="335">
        <f t="shared" si="0"/>
        <v>11</v>
      </c>
      <c r="E20" s="382">
        <v>9</v>
      </c>
      <c r="F20" s="379">
        <v>0</v>
      </c>
      <c r="G20" s="379">
        <v>0</v>
      </c>
      <c r="H20" s="379">
        <v>0</v>
      </c>
      <c r="I20" s="379">
        <v>2</v>
      </c>
      <c r="J20" s="379">
        <v>0</v>
      </c>
      <c r="K20" s="379">
        <v>0</v>
      </c>
      <c r="L20" s="379">
        <v>0</v>
      </c>
      <c r="M20" s="379">
        <v>0</v>
      </c>
      <c r="N20" s="379">
        <v>0</v>
      </c>
      <c r="O20" s="379">
        <v>0</v>
      </c>
      <c r="P20" s="344" t="s">
        <v>20</v>
      </c>
    </row>
    <row r="21" spans="1:16" ht="12.75" customHeight="1">
      <c r="A21" s="7"/>
      <c r="B21" s="59" t="s">
        <v>28</v>
      </c>
      <c r="C21" s="341">
        <v>2009</v>
      </c>
      <c r="D21" s="105">
        <f t="shared" si="0"/>
        <v>581</v>
      </c>
      <c r="E21" s="378">
        <v>288</v>
      </c>
      <c r="F21" s="378">
        <v>0</v>
      </c>
      <c r="G21" s="378">
        <v>4</v>
      </c>
      <c r="H21" s="378">
        <v>24</v>
      </c>
      <c r="I21" s="378">
        <v>68</v>
      </c>
      <c r="J21" s="378">
        <v>47</v>
      </c>
      <c r="K21" s="378">
        <v>138</v>
      </c>
      <c r="L21" s="378">
        <v>1</v>
      </c>
      <c r="M21" s="378">
        <v>3</v>
      </c>
      <c r="N21" s="378">
        <v>0</v>
      </c>
      <c r="O21" s="378">
        <v>8</v>
      </c>
      <c r="P21" s="345" t="s">
        <v>28</v>
      </c>
    </row>
    <row r="22" spans="1:16" ht="12.75" customHeight="1">
      <c r="A22" s="7"/>
      <c r="B22" s="9" t="s">
        <v>38</v>
      </c>
      <c r="C22" s="343">
        <v>2009</v>
      </c>
      <c r="D22" s="335">
        <f t="shared" si="0"/>
        <v>532</v>
      </c>
      <c r="E22" s="382">
        <v>325</v>
      </c>
      <c r="F22" s="379">
        <v>2</v>
      </c>
      <c r="G22" s="379">
        <v>9</v>
      </c>
      <c r="H22" s="379">
        <v>13</v>
      </c>
      <c r="I22" s="379">
        <v>87</v>
      </c>
      <c r="J22" s="379">
        <v>30</v>
      </c>
      <c r="K22" s="379">
        <v>39</v>
      </c>
      <c r="L22" s="379">
        <v>13</v>
      </c>
      <c r="M22" s="379">
        <v>1</v>
      </c>
      <c r="N22" s="379">
        <v>3</v>
      </c>
      <c r="O22" s="379">
        <v>10</v>
      </c>
      <c r="P22" s="344" t="s">
        <v>38</v>
      </c>
    </row>
    <row r="23" spans="1:16" ht="12.75" customHeight="1">
      <c r="A23" s="7"/>
      <c r="B23" s="58" t="s">
        <v>21</v>
      </c>
      <c r="C23" s="341">
        <v>2009</v>
      </c>
      <c r="D23" s="105">
        <f t="shared" si="0"/>
        <v>3105</v>
      </c>
      <c r="E23" s="378">
        <v>2179</v>
      </c>
      <c r="F23" s="378">
        <v>19</v>
      </c>
      <c r="G23" s="378">
        <v>136</v>
      </c>
      <c r="H23" s="378">
        <v>0</v>
      </c>
      <c r="I23" s="378">
        <v>290</v>
      </c>
      <c r="J23" s="378">
        <v>68</v>
      </c>
      <c r="K23" s="378">
        <v>371</v>
      </c>
      <c r="L23" s="378">
        <v>23</v>
      </c>
      <c r="M23" s="378">
        <v>0</v>
      </c>
      <c r="N23" s="378">
        <v>1</v>
      </c>
      <c r="O23" s="378">
        <v>18</v>
      </c>
      <c r="P23" s="342" t="s">
        <v>21</v>
      </c>
    </row>
    <row r="24" spans="1:16" ht="12.75" customHeight="1">
      <c r="A24" s="7"/>
      <c r="B24" s="9" t="s">
        <v>39</v>
      </c>
      <c r="C24" s="343">
        <v>2008</v>
      </c>
      <c r="D24" s="108">
        <f t="shared" si="0"/>
        <v>729</v>
      </c>
      <c r="E24" s="379">
        <v>358</v>
      </c>
      <c r="F24" s="379">
        <v>1</v>
      </c>
      <c r="G24" s="379">
        <v>17</v>
      </c>
      <c r="H24" s="379">
        <v>88</v>
      </c>
      <c r="I24" s="379">
        <v>116</v>
      </c>
      <c r="J24" s="379">
        <v>71</v>
      </c>
      <c r="K24" s="379">
        <v>42</v>
      </c>
      <c r="L24" s="379">
        <v>31</v>
      </c>
      <c r="M24" s="379">
        <v>3</v>
      </c>
      <c r="N24" s="379">
        <v>2</v>
      </c>
      <c r="O24" s="379">
        <v>0</v>
      </c>
      <c r="P24" s="344" t="s">
        <v>39</v>
      </c>
    </row>
    <row r="25" spans="1:16" ht="12.75" customHeight="1">
      <c r="A25" s="7"/>
      <c r="B25" s="58" t="s">
        <v>22</v>
      </c>
      <c r="C25" s="341">
        <v>2009</v>
      </c>
      <c r="D25" s="105">
        <f t="shared" si="0"/>
        <v>1781</v>
      </c>
      <c r="E25" s="378">
        <v>1168</v>
      </c>
      <c r="F25" s="378">
        <v>36</v>
      </c>
      <c r="G25" s="378">
        <v>14</v>
      </c>
      <c r="H25" s="378">
        <v>87</v>
      </c>
      <c r="I25" s="378">
        <v>74</v>
      </c>
      <c r="J25" s="378">
        <v>122</v>
      </c>
      <c r="K25" s="378">
        <v>157</v>
      </c>
      <c r="L25" s="378">
        <v>9</v>
      </c>
      <c r="M25" s="378">
        <v>18</v>
      </c>
      <c r="N25" s="378">
        <v>85</v>
      </c>
      <c r="O25" s="378">
        <v>11</v>
      </c>
      <c r="P25" s="342" t="s">
        <v>22</v>
      </c>
    </row>
    <row r="26" spans="1:16" ht="12.75" customHeight="1">
      <c r="A26" s="7"/>
      <c r="B26" s="9" t="s">
        <v>24</v>
      </c>
      <c r="C26" s="343">
        <v>2009</v>
      </c>
      <c r="D26" s="335">
        <f t="shared" si="0"/>
        <v>147</v>
      </c>
      <c r="E26" s="379">
        <v>59</v>
      </c>
      <c r="F26" s="379">
        <v>1</v>
      </c>
      <c r="G26" s="379">
        <v>0</v>
      </c>
      <c r="H26" s="379">
        <v>6</v>
      </c>
      <c r="I26" s="379">
        <v>28</v>
      </c>
      <c r="J26" s="379">
        <v>3</v>
      </c>
      <c r="K26" s="379">
        <v>18</v>
      </c>
      <c r="L26" s="379">
        <v>5</v>
      </c>
      <c r="M26" s="379">
        <v>1</v>
      </c>
      <c r="N26" s="379">
        <v>0</v>
      </c>
      <c r="O26" s="379">
        <v>26</v>
      </c>
      <c r="P26" s="344" t="s">
        <v>24</v>
      </c>
    </row>
    <row r="27" spans="1:16" ht="12.75" customHeight="1">
      <c r="A27" s="7"/>
      <c r="B27" s="58" t="s">
        <v>23</v>
      </c>
      <c r="C27" s="341">
        <v>2009</v>
      </c>
      <c r="D27" s="105">
        <f t="shared" si="0"/>
        <v>271</v>
      </c>
      <c r="E27" s="378">
        <v>182</v>
      </c>
      <c r="F27" s="378">
        <v>12</v>
      </c>
      <c r="G27" s="378">
        <v>17</v>
      </c>
      <c r="H27" s="378">
        <v>1</v>
      </c>
      <c r="I27" s="378">
        <v>34</v>
      </c>
      <c r="J27" s="378">
        <v>0</v>
      </c>
      <c r="K27" s="378">
        <v>22</v>
      </c>
      <c r="L27" s="378">
        <v>0</v>
      </c>
      <c r="M27" s="378">
        <v>1</v>
      </c>
      <c r="N27" s="378">
        <v>1</v>
      </c>
      <c r="O27" s="378">
        <v>1</v>
      </c>
      <c r="P27" s="342" t="s">
        <v>23</v>
      </c>
    </row>
    <row r="28" spans="1:16" ht="12.75" customHeight="1">
      <c r="A28" s="7"/>
      <c r="B28" s="9" t="s">
        <v>40</v>
      </c>
      <c r="C28" s="343">
        <v>2009</v>
      </c>
      <c r="D28" s="335">
        <f t="shared" si="0"/>
        <v>249</v>
      </c>
      <c r="E28" s="379">
        <v>165</v>
      </c>
      <c r="F28" s="379">
        <v>1</v>
      </c>
      <c r="G28" s="379">
        <v>6</v>
      </c>
      <c r="H28" s="379">
        <v>10</v>
      </c>
      <c r="I28" s="379">
        <v>27</v>
      </c>
      <c r="J28" s="379">
        <v>11</v>
      </c>
      <c r="K28" s="379">
        <v>20</v>
      </c>
      <c r="L28" s="379">
        <v>4</v>
      </c>
      <c r="M28" s="379">
        <v>5</v>
      </c>
      <c r="N28" s="379">
        <v>0</v>
      </c>
      <c r="O28" s="379">
        <v>0</v>
      </c>
      <c r="P28" s="344" t="s">
        <v>40</v>
      </c>
    </row>
    <row r="29" spans="1:16" ht="12.75" customHeight="1">
      <c r="A29" s="7"/>
      <c r="B29" s="58" t="s">
        <v>41</v>
      </c>
      <c r="C29" s="341">
        <v>2008</v>
      </c>
      <c r="D29" s="105">
        <f t="shared" si="0"/>
        <v>352</v>
      </c>
      <c r="E29" s="378">
        <v>234</v>
      </c>
      <c r="F29" s="378">
        <v>1</v>
      </c>
      <c r="G29" s="378">
        <v>5</v>
      </c>
      <c r="H29" s="378">
        <v>11</v>
      </c>
      <c r="I29" s="378">
        <v>51</v>
      </c>
      <c r="J29" s="378">
        <v>11</v>
      </c>
      <c r="K29" s="378">
        <v>30</v>
      </c>
      <c r="L29" s="378">
        <v>0</v>
      </c>
      <c r="M29" s="378">
        <v>9</v>
      </c>
      <c r="N29" s="378">
        <v>0</v>
      </c>
      <c r="O29" s="378">
        <v>0</v>
      </c>
      <c r="P29" s="342" t="s">
        <v>41</v>
      </c>
    </row>
    <row r="30" spans="1:16" ht="12.75" customHeight="1">
      <c r="A30" s="7"/>
      <c r="B30" s="10" t="s">
        <v>29</v>
      </c>
      <c r="C30" s="346">
        <v>2009</v>
      </c>
      <c r="D30" s="109">
        <f t="shared" si="0"/>
        <v>1813</v>
      </c>
      <c r="E30" s="383">
        <v>1123</v>
      </c>
      <c r="F30" s="383">
        <v>16</v>
      </c>
      <c r="G30" s="383">
        <v>15</v>
      </c>
      <c r="H30" s="383">
        <v>40</v>
      </c>
      <c r="I30" s="383">
        <v>472</v>
      </c>
      <c r="J30" s="383">
        <v>16</v>
      </c>
      <c r="K30" s="383">
        <v>104</v>
      </c>
      <c r="L30" s="383">
        <v>4</v>
      </c>
      <c r="M30" s="383">
        <v>16</v>
      </c>
      <c r="N30" s="383">
        <v>6</v>
      </c>
      <c r="O30" s="383">
        <v>1</v>
      </c>
      <c r="P30" s="347" t="s">
        <v>29</v>
      </c>
    </row>
    <row r="31" spans="2:16" ht="15" customHeight="1">
      <c r="B31" s="433" t="s">
        <v>84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</row>
    <row r="32" spans="2:13" ht="12.75" customHeight="1">
      <c r="B32" s="57" t="s">
        <v>61</v>
      </c>
      <c r="C32" s="57"/>
      <c r="D32" s="2"/>
      <c r="E32" s="2"/>
      <c r="I32" s="2"/>
      <c r="J32" s="2"/>
      <c r="M32" s="2"/>
    </row>
    <row r="33" spans="2:13" ht="12.75" customHeight="1">
      <c r="B33" s="112" t="s">
        <v>115</v>
      </c>
      <c r="C33" s="57"/>
      <c r="D33" s="2"/>
      <c r="E33" s="2"/>
      <c r="I33" s="2"/>
      <c r="J33" s="2"/>
      <c r="M33" s="2"/>
    </row>
    <row r="34" ht="12.75" customHeight="1">
      <c r="B34" s="113"/>
    </row>
    <row r="35" spans="1:11" ht="11.25">
      <c r="A35" s="18"/>
      <c r="K35" s="3"/>
    </row>
    <row r="36" spans="1:11" ht="11.25">
      <c r="A36" s="18"/>
      <c r="F36" s="348"/>
      <c r="G36" s="348"/>
      <c r="H36" s="348"/>
      <c r="K36" s="3"/>
    </row>
    <row r="37" spans="1:27" ht="11.25">
      <c r="A37" s="18"/>
      <c r="B37" s="113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1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</sheetData>
  <mergeCells count="2">
    <mergeCell ref="B2:P2"/>
    <mergeCell ref="B31:P31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6">
    <pageSetUpPr fitToPage="1"/>
  </sheetPr>
  <dimension ref="A1:AA47"/>
  <sheetViews>
    <sheetView workbookViewId="0" topLeftCell="A4">
      <selection activeCell="Z7" sqref="Z7:Z9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4" width="6.7109375" style="3" hidden="1" customWidth="1"/>
    <col min="5" max="5" width="8.28125" style="3" customWidth="1"/>
    <col min="6" max="9" width="8.28125" style="3" hidden="1" customWidth="1"/>
    <col min="10" max="10" width="8.28125" style="3" customWidth="1"/>
    <col min="11" max="11" width="8.28125" style="85" hidden="1" customWidth="1"/>
    <col min="12" max="14" width="8.28125" style="3" hidden="1" customWidth="1"/>
    <col min="15" max="24" width="8.28125" style="3" customWidth="1"/>
    <col min="25" max="25" width="8.28125" style="3" hidden="1" customWidth="1"/>
    <col min="26" max="26" width="6.00390625" style="3" customWidth="1"/>
    <col min="27" max="27" width="4.7109375" style="3" customWidth="1"/>
    <col min="28" max="16384" width="9.140625" style="3" customWidth="1"/>
  </cols>
  <sheetData>
    <row r="1" spans="2:27" ht="14.25" customHeight="1">
      <c r="B1" s="33"/>
      <c r="C1" s="23"/>
      <c r="D1" s="23"/>
      <c r="E1" s="23"/>
      <c r="F1" s="23"/>
      <c r="AA1" s="77" t="s">
        <v>99</v>
      </c>
    </row>
    <row r="2" spans="2:27" ht="30" customHeight="1">
      <c r="B2" s="434" t="s">
        <v>5</v>
      </c>
      <c r="C2" s="434"/>
      <c r="D2" s="434"/>
      <c r="E2" s="434"/>
      <c r="F2" s="434"/>
      <c r="G2" s="434"/>
      <c r="H2" s="434"/>
      <c r="I2" s="434"/>
      <c r="J2" s="434"/>
      <c r="K2" s="434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</row>
    <row r="3" spans="2:27" ht="15" customHeight="1">
      <c r="B3" s="436" t="s">
        <v>6</v>
      </c>
      <c r="C3" s="436"/>
      <c r="D3" s="436"/>
      <c r="E3" s="436"/>
      <c r="F3" s="436"/>
      <c r="G3" s="436"/>
      <c r="H3" s="436"/>
      <c r="I3" s="436"/>
      <c r="J3" s="436"/>
      <c r="K3" s="436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</row>
    <row r="4" spans="2:25" ht="12.75" customHeight="1">
      <c r="B4" s="4"/>
      <c r="C4" s="19"/>
      <c r="D4" s="22"/>
      <c r="E4" s="22"/>
      <c r="K4" s="3"/>
      <c r="W4" s="28"/>
      <c r="X4" s="28" t="s">
        <v>116</v>
      </c>
      <c r="Y4" s="28">
        <v>1000</v>
      </c>
    </row>
    <row r="5" spans="2:27" ht="19.5" customHeight="1">
      <c r="B5" s="123"/>
      <c r="C5" s="117">
        <v>1970</v>
      </c>
      <c r="D5" s="152">
        <v>1980</v>
      </c>
      <c r="E5" s="117">
        <v>1990</v>
      </c>
      <c r="F5" s="118">
        <v>1991</v>
      </c>
      <c r="G5" s="118">
        <v>1992</v>
      </c>
      <c r="H5" s="118">
        <v>1993</v>
      </c>
      <c r="I5" s="118">
        <v>1994</v>
      </c>
      <c r="J5" s="118">
        <v>1995</v>
      </c>
      <c r="K5" s="118">
        <v>1996</v>
      </c>
      <c r="L5" s="118">
        <v>1997</v>
      </c>
      <c r="M5" s="118">
        <v>1998</v>
      </c>
      <c r="N5" s="118">
        <v>1999</v>
      </c>
      <c r="O5" s="118">
        <v>2000</v>
      </c>
      <c r="P5" s="118">
        <v>2001</v>
      </c>
      <c r="Q5" s="118">
        <v>2002</v>
      </c>
      <c r="R5" s="118">
        <v>2003</v>
      </c>
      <c r="S5" s="118">
        <v>2004</v>
      </c>
      <c r="T5" s="118">
        <v>2005</v>
      </c>
      <c r="U5" s="118">
        <v>2006</v>
      </c>
      <c r="V5" s="118">
        <v>2007</v>
      </c>
      <c r="W5" s="118">
        <v>2008</v>
      </c>
      <c r="X5" s="118">
        <v>2009</v>
      </c>
      <c r="Y5" s="119">
        <v>2010</v>
      </c>
      <c r="Z5" s="137" t="s">
        <v>103</v>
      </c>
      <c r="AA5" s="78"/>
    </row>
    <row r="6" spans="2:27" ht="9.75" customHeight="1">
      <c r="B6" s="128"/>
      <c r="C6" s="120"/>
      <c r="D6" s="230"/>
      <c r="E6" s="349"/>
      <c r="F6" s="168"/>
      <c r="G6" s="168"/>
      <c r="H6" s="168"/>
      <c r="I6" s="168"/>
      <c r="J6" s="168"/>
      <c r="K6" s="168"/>
      <c r="L6" s="168"/>
      <c r="M6" s="168"/>
      <c r="N6" s="168"/>
      <c r="O6" s="169"/>
      <c r="P6" s="169"/>
      <c r="Q6" s="169"/>
      <c r="R6" s="169"/>
      <c r="S6" s="169"/>
      <c r="T6" s="169"/>
      <c r="U6" s="169"/>
      <c r="V6" s="169"/>
      <c r="W6" s="169"/>
      <c r="X6" s="350"/>
      <c r="Y6" s="351"/>
      <c r="Z6" s="144" t="s">
        <v>67</v>
      </c>
      <c r="AA6" s="78"/>
    </row>
    <row r="7" spans="2:27" ht="12.75" customHeight="1">
      <c r="B7" s="64" t="s">
        <v>0</v>
      </c>
      <c r="C7" s="259"/>
      <c r="D7" s="260"/>
      <c r="E7" s="352">
        <f>SUM(E10:E36)</f>
        <v>1487.6055000000001</v>
      </c>
      <c r="F7" s="261">
        <v>1444.623</v>
      </c>
      <c r="G7" s="261">
        <v>1434.795</v>
      </c>
      <c r="H7" s="261">
        <v>1374.434</v>
      </c>
      <c r="I7" s="261">
        <v>1405.067</v>
      </c>
      <c r="J7" s="262">
        <f>SUM(J10:J36)</f>
        <v>1420.3519999999996</v>
      </c>
      <c r="K7" s="261">
        <v>1408.916</v>
      </c>
      <c r="L7" s="261">
        <f>SUM(L10:L36)</f>
        <v>1435.023</v>
      </c>
      <c r="M7" s="261">
        <f aca="true" t="shared" si="0" ref="M7:U7">SUM(M10:M36)</f>
        <v>1451.802</v>
      </c>
      <c r="N7" s="261">
        <f t="shared" si="0"/>
        <v>1482.6279999999997</v>
      </c>
      <c r="O7" s="261">
        <f t="shared" si="0"/>
        <v>1491.2229999999995</v>
      </c>
      <c r="P7" s="262">
        <f t="shared" si="0"/>
        <v>1463.4430000000002</v>
      </c>
      <c r="Q7" s="262">
        <f t="shared" si="0"/>
        <v>1409.879</v>
      </c>
      <c r="R7" s="262">
        <f t="shared" si="0"/>
        <v>1388.1919999999996</v>
      </c>
      <c r="S7" s="262">
        <f t="shared" si="0"/>
        <v>1343.373</v>
      </c>
      <c r="T7" s="262">
        <f t="shared" si="0"/>
        <v>1326.3019999999997</v>
      </c>
      <c r="U7" s="262">
        <f t="shared" si="0"/>
        <v>1303.9299999999996</v>
      </c>
      <c r="V7" s="262">
        <f>SUM(V10:V36)</f>
        <v>1301.936</v>
      </c>
      <c r="W7" s="262">
        <f>SUM(W10:W36)</f>
        <v>1239.113</v>
      </c>
      <c r="X7" s="353">
        <f>SUM(X10:X36)</f>
        <v>1189.8629999999998</v>
      </c>
      <c r="Y7" s="263"/>
      <c r="Z7" s="403">
        <f>100*(X7/W7-1)</f>
        <v>-3.974617327071883</v>
      </c>
      <c r="AA7" s="79" t="s">
        <v>0</v>
      </c>
    </row>
    <row r="8" spans="2:27" ht="12.75" customHeight="1">
      <c r="B8" s="58" t="s">
        <v>30</v>
      </c>
      <c r="C8" s="264">
        <f>SUM(C10,C13:C14,C16:C20,C24,C27:C28,C30,C34:C36)</f>
        <v>1388.5190000000002</v>
      </c>
      <c r="D8" s="265">
        <f aca="true" t="shared" si="1" ref="D8:T8">SUM(D10,D13:D14,D16:D20,D24,D27:D28,D30,D34:D36)</f>
        <v>1400.0849999999998</v>
      </c>
      <c r="E8" s="278">
        <f t="shared" si="1"/>
        <v>1342.795</v>
      </c>
      <c r="F8" s="266">
        <f t="shared" si="1"/>
        <v>1300.049</v>
      </c>
      <c r="G8" s="266">
        <f t="shared" si="1"/>
        <v>1290.992</v>
      </c>
      <c r="H8" s="266">
        <f t="shared" si="1"/>
        <v>1236.6109999999999</v>
      </c>
      <c r="I8" s="266">
        <f t="shared" si="1"/>
        <v>1258.3010000000002</v>
      </c>
      <c r="J8" s="266">
        <f t="shared" si="1"/>
        <v>1269.186</v>
      </c>
      <c r="K8" s="266">
        <f t="shared" si="1"/>
        <v>1258.925</v>
      </c>
      <c r="L8" s="266">
        <f t="shared" si="1"/>
        <v>1274.378</v>
      </c>
      <c r="M8" s="266">
        <f t="shared" si="1"/>
        <v>1295.375</v>
      </c>
      <c r="N8" s="266">
        <f t="shared" si="1"/>
        <v>1334.5570000000002</v>
      </c>
      <c r="O8" s="266">
        <f t="shared" si="1"/>
        <v>1343.887</v>
      </c>
      <c r="P8" s="266">
        <f t="shared" si="1"/>
        <v>1316.8500000000001</v>
      </c>
      <c r="Q8" s="266">
        <f t="shared" si="1"/>
        <v>1260.401</v>
      </c>
      <c r="R8" s="266">
        <f t="shared" si="1"/>
        <v>1238.599</v>
      </c>
      <c r="S8" s="266">
        <f t="shared" si="1"/>
        <v>1186.303</v>
      </c>
      <c r="T8" s="266">
        <f t="shared" si="1"/>
        <v>1165.078</v>
      </c>
      <c r="U8" s="266">
        <f>SUM(U10,U13:U14,U16:U20,U24,U27:U28,U30,U34:U36)</f>
        <v>1143.616</v>
      </c>
      <c r="V8" s="266">
        <f>SUM(V10,V13:V14,V16:V20,V24,V27:V28,V30,V34:V36)</f>
        <v>1134.74</v>
      </c>
      <c r="W8" s="266">
        <f>SUM(W10,W13:W14,W16:W20,W24,W27:W28,W30,W34:W36)</f>
        <v>1075.7569999999998</v>
      </c>
      <c r="X8" s="354">
        <f>SUM(X10,X13:X14,X16:X20,X24,X27:X28,X30,X34:X36)</f>
        <v>1040.639</v>
      </c>
      <c r="Y8" s="267"/>
      <c r="Z8" s="403">
        <f aca="true" t="shared" si="2" ref="Z8:Z42">100*(X8/W8-1)</f>
        <v>-3.2644918880379015</v>
      </c>
      <c r="AA8" s="80" t="s">
        <v>30</v>
      </c>
    </row>
    <row r="9" spans="2:27" ht="12.75" customHeight="1">
      <c r="B9" s="70" t="s">
        <v>66</v>
      </c>
      <c r="C9" s="268"/>
      <c r="D9" s="269"/>
      <c r="E9" s="355">
        <f>SUM(E11,E12,E15,E21,E22,E23,E25,E26,E29,E31,E32,E33)</f>
        <v>144.8105</v>
      </c>
      <c r="F9" s="270"/>
      <c r="G9" s="270"/>
      <c r="H9" s="270"/>
      <c r="I9" s="270"/>
      <c r="J9" s="270">
        <f>SUM(J11,J12,J15,J21,J22,J23,J25,J26,J29,J31,J32,J33)</f>
        <v>151.166</v>
      </c>
      <c r="K9" s="270"/>
      <c r="L9" s="271">
        <f>SUM(L11,L12,L15,L21,L22,L23,L25,L26,L29,L31,L32,L33)</f>
        <v>160.64500000000046</v>
      </c>
      <c r="M9" s="271">
        <f>SUM(M11,M12,M15,M21,M22,M23,M25,M26,M29,M31,M32,M33)</f>
        <v>156.42699999999977</v>
      </c>
      <c r="N9" s="271">
        <f>SUM(N11,N12,N15,N21,N22,N23,N25,N26,N29,N31,N32,N33)</f>
        <v>148.07099999999954</v>
      </c>
      <c r="O9" s="271">
        <f aca="true" t="shared" si="3" ref="O9:U9">SUM(O11,O12,O15,O21,O22,O23,O25,O26,O29,O31,O32,O33)</f>
        <v>147.33599999999979</v>
      </c>
      <c r="P9" s="270">
        <f t="shared" si="3"/>
        <v>146.59300000000002</v>
      </c>
      <c r="Q9" s="270">
        <f t="shared" si="3"/>
        <v>149.478</v>
      </c>
      <c r="R9" s="270">
        <f t="shared" si="3"/>
        <v>149.593</v>
      </c>
      <c r="S9" s="270">
        <f t="shared" si="3"/>
        <v>157.07000000000002</v>
      </c>
      <c r="T9" s="270">
        <f t="shared" si="3"/>
        <v>161.22399999999996</v>
      </c>
      <c r="U9" s="270">
        <f t="shared" si="3"/>
        <v>160.314</v>
      </c>
      <c r="V9" s="270">
        <f>SUM(V11,V12,V15,V21,V22,V23,V25,V26,V29,V31,V32,V33)</f>
        <v>167.19599999999997</v>
      </c>
      <c r="W9" s="270">
        <f>SUM(W11,W12,W15,W21,W22,W23,W25,W26,W29,W31,W32,W33)</f>
        <v>163.356</v>
      </c>
      <c r="X9" s="356">
        <f>SUM(X11,X12,X15,X21,X22,X23,X25,X26,X29,X31,X32,X33)</f>
        <v>149.22400000000002</v>
      </c>
      <c r="Y9" s="357"/>
      <c r="Z9" s="145">
        <f t="shared" si="2"/>
        <v>-8.65104434486641</v>
      </c>
      <c r="AA9" s="81" t="s">
        <v>66</v>
      </c>
    </row>
    <row r="10" spans="1:27" ht="12.75" customHeight="1">
      <c r="A10" s="7"/>
      <c r="B10" s="9" t="s">
        <v>31</v>
      </c>
      <c r="C10" s="272">
        <v>76.968</v>
      </c>
      <c r="D10" s="273">
        <v>60.758</v>
      </c>
      <c r="E10" s="272">
        <v>62.446</v>
      </c>
      <c r="F10" s="275">
        <v>58.223</v>
      </c>
      <c r="G10" s="275">
        <v>55.438</v>
      </c>
      <c r="H10" s="275">
        <v>54.933</v>
      </c>
      <c r="I10" s="275">
        <v>53.018</v>
      </c>
      <c r="J10" s="275">
        <v>50.744</v>
      </c>
      <c r="K10" s="275">
        <v>48.75</v>
      </c>
      <c r="L10" s="275">
        <v>50.078</v>
      </c>
      <c r="M10" s="275">
        <v>51.167</v>
      </c>
      <c r="N10" s="275">
        <v>51.601</v>
      </c>
      <c r="O10" s="275">
        <v>49.065</v>
      </c>
      <c r="P10" s="275">
        <v>47.444</v>
      </c>
      <c r="Q10" s="275">
        <v>47.444</v>
      </c>
      <c r="R10" s="275">
        <v>50.479</v>
      </c>
      <c r="S10" s="276">
        <v>48.67</v>
      </c>
      <c r="T10" s="276">
        <v>49.307</v>
      </c>
      <c r="U10" s="276">
        <v>49.171</v>
      </c>
      <c r="V10" s="276">
        <v>43.239</v>
      </c>
      <c r="W10" s="276">
        <v>42.115</v>
      </c>
      <c r="X10" s="277">
        <v>40.7</v>
      </c>
      <c r="Y10" s="277"/>
      <c r="Z10" s="318">
        <f t="shared" si="2"/>
        <v>-3.359848035141866</v>
      </c>
      <c r="AA10" s="82" t="s">
        <v>31</v>
      </c>
    </row>
    <row r="11" spans="1:27" ht="12.75" customHeight="1">
      <c r="A11" s="7"/>
      <c r="B11" s="58" t="s">
        <v>13</v>
      </c>
      <c r="C11" s="278"/>
      <c r="D11" s="265"/>
      <c r="E11" s="286">
        <v>6.478</v>
      </c>
      <c r="F11" s="280">
        <v>4.875</v>
      </c>
      <c r="G11" s="280">
        <v>7.206</v>
      </c>
      <c r="H11" s="280">
        <v>7.355</v>
      </c>
      <c r="I11" s="280">
        <v>7.288</v>
      </c>
      <c r="J11" s="280">
        <v>7.435</v>
      </c>
      <c r="K11" s="280">
        <v>6.351</v>
      </c>
      <c r="L11" s="280">
        <v>6.018</v>
      </c>
      <c r="M11" s="280">
        <v>6.905</v>
      </c>
      <c r="N11" s="280">
        <v>7.586</v>
      </c>
      <c r="O11" s="280">
        <v>6.886</v>
      </c>
      <c r="P11" s="280">
        <v>6.709</v>
      </c>
      <c r="Q11" s="280">
        <v>6.769</v>
      </c>
      <c r="R11" s="280">
        <v>6.997</v>
      </c>
      <c r="S11" s="281">
        <v>7.612</v>
      </c>
      <c r="T11" s="281">
        <v>8.224</v>
      </c>
      <c r="U11" s="281">
        <v>8.222</v>
      </c>
      <c r="V11" s="281">
        <v>8.01</v>
      </c>
      <c r="W11" s="281">
        <v>8.045</v>
      </c>
      <c r="X11" s="282">
        <v>7.068</v>
      </c>
      <c r="Y11" s="282"/>
      <c r="Z11" s="319">
        <f t="shared" si="2"/>
        <v>-12.144188937228096</v>
      </c>
      <c r="AA11" s="80" t="s">
        <v>13</v>
      </c>
    </row>
    <row r="12" spans="1:27" ht="12.75" customHeight="1">
      <c r="A12" s="7"/>
      <c r="B12" s="9" t="s">
        <v>15</v>
      </c>
      <c r="C12" s="283"/>
      <c r="D12" s="284"/>
      <c r="E12" s="283">
        <v>21.91</v>
      </c>
      <c r="F12" s="285">
        <v>21.46</v>
      </c>
      <c r="G12" s="285">
        <v>24.936</v>
      </c>
      <c r="H12" s="285">
        <v>25.147</v>
      </c>
      <c r="I12" s="285">
        <v>27.59</v>
      </c>
      <c r="J12" s="275">
        <v>28.746</v>
      </c>
      <c r="K12" s="275">
        <v>29.34</v>
      </c>
      <c r="L12" s="275">
        <v>28.376</v>
      </c>
      <c r="M12" s="275">
        <v>27.207</v>
      </c>
      <c r="N12" s="275">
        <v>26.918</v>
      </c>
      <c r="O12" s="275">
        <v>25.445</v>
      </c>
      <c r="P12" s="275">
        <v>26.027</v>
      </c>
      <c r="Q12" s="275">
        <v>26.586</v>
      </c>
      <c r="R12" s="275">
        <v>27.32</v>
      </c>
      <c r="S12" s="276">
        <v>26.516</v>
      </c>
      <c r="T12" s="276">
        <v>25.239</v>
      </c>
      <c r="U12" s="276">
        <v>22.115</v>
      </c>
      <c r="V12" s="276">
        <v>23.06</v>
      </c>
      <c r="W12" s="276">
        <v>22.481</v>
      </c>
      <c r="X12" s="277">
        <v>21.706</v>
      </c>
      <c r="Y12" s="277"/>
      <c r="Z12" s="318">
        <f t="shared" si="2"/>
        <v>-3.4473555446821846</v>
      </c>
      <c r="AA12" s="82" t="s">
        <v>15</v>
      </c>
    </row>
    <row r="13" spans="1:27" ht="12.75" customHeight="1">
      <c r="A13" s="7"/>
      <c r="B13" s="58" t="s">
        <v>26</v>
      </c>
      <c r="C13" s="286">
        <v>19.782</v>
      </c>
      <c r="D13" s="287">
        <v>12.334</v>
      </c>
      <c r="E13" s="286">
        <v>9.155</v>
      </c>
      <c r="F13" s="280">
        <v>8.757</v>
      </c>
      <c r="G13" s="280">
        <v>8.965</v>
      </c>
      <c r="H13" s="280">
        <v>8.513</v>
      </c>
      <c r="I13" s="280">
        <v>8.279</v>
      </c>
      <c r="J13" s="280">
        <v>8.373</v>
      </c>
      <c r="K13" s="280">
        <v>8.08</v>
      </c>
      <c r="L13" s="280">
        <v>8.004</v>
      </c>
      <c r="M13" s="280">
        <v>7.556</v>
      </c>
      <c r="N13" s="280">
        <v>7.605</v>
      </c>
      <c r="O13" s="280">
        <v>7.346</v>
      </c>
      <c r="P13" s="280">
        <v>6.856</v>
      </c>
      <c r="Q13" s="280">
        <v>7.121</v>
      </c>
      <c r="R13" s="280">
        <v>6.749</v>
      </c>
      <c r="S13" s="288">
        <v>6.209</v>
      </c>
      <c r="T13" s="288">
        <v>5.413</v>
      </c>
      <c r="U13" s="288">
        <v>5.403</v>
      </c>
      <c r="V13" s="288">
        <v>5.549</v>
      </c>
      <c r="W13" s="288">
        <v>5.02</v>
      </c>
      <c r="X13" s="289">
        <v>4.174</v>
      </c>
      <c r="Y13" s="289"/>
      <c r="Z13" s="182">
        <f t="shared" si="2"/>
        <v>-16.852589641434246</v>
      </c>
      <c r="AA13" s="80" t="s">
        <v>26</v>
      </c>
    </row>
    <row r="14" spans="1:27" ht="12.75" customHeight="1">
      <c r="A14" s="7"/>
      <c r="B14" s="9" t="s">
        <v>32</v>
      </c>
      <c r="C14" s="272">
        <v>377.61</v>
      </c>
      <c r="D14" s="273">
        <v>412.672</v>
      </c>
      <c r="E14" s="272">
        <v>389.35</v>
      </c>
      <c r="F14" s="275">
        <v>385.147</v>
      </c>
      <c r="G14" s="275">
        <v>395.462</v>
      </c>
      <c r="H14" s="275">
        <v>385.384</v>
      </c>
      <c r="I14" s="275">
        <v>392.754</v>
      </c>
      <c r="J14" s="275">
        <v>388.003</v>
      </c>
      <c r="K14" s="275">
        <v>373.082</v>
      </c>
      <c r="L14" s="275">
        <v>380.835</v>
      </c>
      <c r="M14" s="275">
        <v>377.257</v>
      </c>
      <c r="N14" s="275">
        <v>395.689</v>
      </c>
      <c r="O14" s="275">
        <v>382.949</v>
      </c>
      <c r="P14" s="275">
        <v>375.345</v>
      </c>
      <c r="Q14" s="275">
        <v>362.054</v>
      </c>
      <c r="R14" s="275">
        <v>354.534</v>
      </c>
      <c r="S14" s="276">
        <v>339.308</v>
      </c>
      <c r="T14" s="276">
        <v>336.618</v>
      </c>
      <c r="U14" s="276">
        <v>327.984</v>
      </c>
      <c r="V14" s="276">
        <v>335.845</v>
      </c>
      <c r="W14" s="276">
        <v>320.614</v>
      </c>
      <c r="X14" s="277">
        <v>310.667</v>
      </c>
      <c r="Y14" s="277"/>
      <c r="Z14" s="318">
        <f t="shared" si="2"/>
        <v>-3.1024846076590507</v>
      </c>
      <c r="AA14" s="82" t="s">
        <v>32</v>
      </c>
    </row>
    <row r="15" spans="1:27" ht="12.75" customHeight="1">
      <c r="A15" s="7"/>
      <c r="B15" s="58" t="s">
        <v>16</v>
      </c>
      <c r="C15" s="286" t="s">
        <v>75</v>
      </c>
      <c r="D15" s="287" t="s">
        <v>75</v>
      </c>
      <c r="E15" s="286">
        <v>2.099</v>
      </c>
      <c r="F15" s="280">
        <v>1.923</v>
      </c>
      <c r="G15" s="280">
        <v>1.167</v>
      </c>
      <c r="H15" s="280">
        <v>1.317</v>
      </c>
      <c r="I15" s="280">
        <v>1.584</v>
      </c>
      <c r="J15" s="280">
        <v>1.644</v>
      </c>
      <c r="K15" s="280">
        <v>1.318</v>
      </c>
      <c r="L15" s="280">
        <v>1.491</v>
      </c>
      <c r="M15" s="280">
        <v>1.612</v>
      </c>
      <c r="N15" s="280">
        <v>1.472</v>
      </c>
      <c r="O15" s="280">
        <v>1.504</v>
      </c>
      <c r="P15" s="280">
        <v>1.888</v>
      </c>
      <c r="Q15" s="280">
        <v>2.164</v>
      </c>
      <c r="R15" s="280">
        <v>1.931</v>
      </c>
      <c r="S15" s="288">
        <v>2.244</v>
      </c>
      <c r="T15" s="288">
        <v>2.341</v>
      </c>
      <c r="U15" s="288">
        <v>2.585</v>
      </c>
      <c r="V15" s="288">
        <v>2.449</v>
      </c>
      <c r="W15" s="288">
        <v>1.868</v>
      </c>
      <c r="X15" s="289">
        <v>1.506</v>
      </c>
      <c r="Y15" s="289"/>
      <c r="Z15" s="182">
        <f t="shared" si="2"/>
        <v>-19.379014989293363</v>
      </c>
      <c r="AA15" s="80" t="s">
        <v>16</v>
      </c>
    </row>
    <row r="16" spans="1:27" ht="12.75" customHeight="1">
      <c r="A16" s="7"/>
      <c r="B16" s="9" t="s">
        <v>35</v>
      </c>
      <c r="C16" s="272">
        <v>6.405</v>
      </c>
      <c r="D16" s="273">
        <v>5.683</v>
      </c>
      <c r="E16" s="272">
        <v>6.067</v>
      </c>
      <c r="F16" s="275">
        <v>6.493</v>
      </c>
      <c r="G16" s="275">
        <v>6.677</v>
      </c>
      <c r="H16" s="275">
        <v>6.376</v>
      </c>
      <c r="I16" s="275">
        <v>6.61</v>
      </c>
      <c r="J16" s="275">
        <v>8.117</v>
      </c>
      <c r="K16" s="275">
        <v>8.686</v>
      </c>
      <c r="L16" s="275">
        <v>8.496</v>
      </c>
      <c r="M16" s="275">
        <v>8.239</v>
      </c>
      <c r="N16" s="275">
        <v>7.806</v>
      </c>
      <c r="O16" s="275">
        <v>7.749</v>
      </c>
      <c r="P16" s="275">
        <v>6.909</v>
      </c>
      <c r="Q16" s="275">
        <v>6.625</v>
      </c>
      <c r="R16" s="275">
        <v>5.984</v>
      </c>
      <c r="S16" s="276">
        <v>5.78</v>
      </c>
      <c r="T16" s="276">
        <v>6.533</v>
      </c>
      <c r="U16" s="276">
        <v>6.018</v>
      </c>
      <c r="V16" s="276">
        <v>5.467</v>
      </c>
      <c r="W16" s="276">
        <v>6.736</v>
      </c>
      <c r="X16" s="277">
        <v>6.618</v>
      </c>
      <c r="Y16" s="290"/>
      <c r="Z16" s="318">
        <f t="shared" si="2"/>
        <v>-1.7517814726840775</v>
      </c>
      <c r="AA16" s="82" t="s">
        <v>35</v>
      </c>
    </row>
    <row r="17" spans="1:27" ht="12.75" customHeight="1">
      <c r="A17" s="7"/>
      <c r="B17" s="58" t="s">
        <v>27</v>
      </c>
      <c r="C17" s="286">
        <v>18.289</v>
      </c>
      <c r="D17" s="287">
        <v>18.233</v>
      </c>
      <c r="E17" s="286">
        <v>19.609</v>
      </c>
      <c r="F17" s="280">
        <v>20.764</v>
      </c>
      <c r="G17" s="280">
        <v>22.006</v>
      </c>
      <c r="H17" s="280">
        <v>22.165</v>
      </c>
      <c r="I17" s="280">
        <v>22.222</v>
      </c>
      <c r="J17" s="280">
        <v>22.798</v>
      </c>
      <c r="K17" s="280">
        <v>23.775</v>
      </c>
      <c r="L17" s="280">
        <v>24.295</v>
      </c>
      <c r="M17" s="280">
        <v>24.819</v>
      </c>
      <c r="N17" s="280">
        <v>24.231</v>
      </c>
      <c r="O17" s="280">
        <v>23.001</v>
      </c>
      <c r="P17" s="280">
        <v>19.671</v>
      </c>
      <c r="Q17" s="280">
        <v>16.809</v>
      </c>
      <c r="R17" s="280">
        <v>15.751</v>
      </c>
      <c r="S17" s="288">
        <v>15.547</v>
      </c>
      <c r="T17" s="288">
        <v>16.914</v>
      </c>
      <c r="U17" s="288">
        <v>16.19</v>
      </c>
      <c r="V17" s="288">
        <v>15.499</v>
      </c>
      <c r="W17" s="288">
        <v>15.083</v>
      </c>
      <c r="X17" s="289">
        <v>14.789</v>
      </c>
      <c r="Y17" s="289"/>
      <c r="Z17" s="182">
        <f t="shared" si="2"/>
        <v>-1.949214347278394</v>
      </c>
      <c r="AA17" s="80" t="s">
        <v>27</v>
      </c>
    </row>
    <row r="18" spans="1:27" ht="12.75" customHeight="1">
      <c r="A18" s="7"/>
      <c r="B18" s="9" t="s">
        <v>33</v>
      </c>
      <c r="C18" s="272">
        <v>57.968</v>
      </c>
      <c r="D18" s="273">
        <v>67.803</v>
      </c>
      <c r="E18" s="272">
        <v>101.507</v>
      </c>
      <c r="F18" s="275">
        <v>98.128</v>
      </c>
      <c r="G18" s="275">
        <v>87.293</v>
      </c>
      <c r="H18" s="275">
        <v>79.925</v>
      </c>
      <c r="I18" s="275">
        <v>78.474</v>
      </c>
      <c r="J18" s="275">
        <v>83.586</v>
      </c>
      <c r="K18" s="275">
        <v>85.588</v>
      </c>
      <c r="L18" s="275">
        <v>86.062</v>
      </c>
      <c r="M18" s="275">
        <v>97.57</v>
      </c>
      <c r="N18" s="275">
        <v>97.811</v>
      </c>
      <c r="O18" s="275">
        <v>101.729</v>
      </c>
      <c r="P18" s="275">
        <v>100.393</v>
      </c>
      <c r="Q18" s="275">
        <v>98.433</v>
      </c>
      <c r="R18" s="275">
        <v>99.987</v>
      </c>
      <c r="S18" s="276">
        <v>94.009</v>
      </c>
      <c r="T18" s="276">
        <v>91.187</v>
      </c>
      <c r="U18" s="276">
        <v>99.779</v>
      </c>
      <c r="V18" s="276">
        <v>100.508</v>
      </c>
      <c r="W18" s="276">
        <v>93.161</v>
      </c>
      <c r="X18" s="277">
        <v>88.251</v>
      </c>
      <c r="Y18" s="277"/>
      <c r="Z18" s="318">
        <f t="shared" si="2"/>
        <v>-5.270445787400302</v>
      </c>
      <c r="AA18" s="82" t="s">
        <v>33</v>
      </c>
    </row>
    <row r="19" spans="1:27" ht="12.75" customHeight="1">
      <c r="A19" s="7"/>
      <c r="B19" s="58" t="s">
        <v>34</v>
      </c>
      <c r="C19" s="286">
        <v>228.05</v>
      </c>
      <c r="D19" s="287">
        <v>248.469</v>
      </c>
      <c r="E19" s="286">
        <v>162.573</v>
      </c>
      <c r="F19" s="280">
        <v>148.886</v>
      </c>
      <c r="G19" s="280">
        <v>143.361</v>
      </c>
      <c r="H19" s="280">
        <v>137.5</v>
      </c>
      <c r="I19" s="280">
        <v>132.726</v>
      </c>
      <c r="J19" s="280">
        <v>132.949</v>
      </c>
      <c r="K19" s="280">
        <v>125.406</v>
      </c>
      <c r="L19" s="280">
        <v>125.202</v>
      </c>
      <c r="M19" s="280">
        <v>124.387</v>
      </c>
      <c r="N19" s="280">
        <v>124.524</v>
      </c>
      <c r="O19" s="280">
        <v>121.223</v>
      </c>
      <c r="P19" s="280">
        <v>116.745</v>
      </c>
      <c r="Q19" s="280">
        <v>105.47</v>
      </c>
      <c r="R19" s="280">
        <v>90.22</v>
      </c>
      <c r="S19" s="288">
        <v>85.39</v>
      </c>
      <c r="T19" s="288">
        <v>84.525</v>
      </c>
      <c r="U19" s="288">
        <v>80.309</v>
      </c>
      <c r="V19" s="288">
        <v>81.272</v>
      </c>
      <c r="W19" s="288">
        <v>74.487</v>
      </c>
      <c r="X19" s="289">
        <v>72.315</v>
      </c>
      <c r="Y19" s="289"/>
      <c r="Z19" s="182">
        <f t="shared" si="2"/>
        <v>-2.915945064239389</v>
      </c>
      <c r="AA19" s="80" t="s">
        <v>34</v>
      </c>
    </row>
    <row r="20" spans="1:27" ht="12.75" customHeight="1">
      <c r="A20" s="7"/>
      <c r="B20" s="9" t="s">
        <v>36</v>
      </c>
      <c r="C20" s="272">
        <v>173.132</v>
      </c>
      <c r="D20" s="273">
        <v>163.77</v>
      </c>
      <c r="E20" s="272">
        <v>161.782</v>
      </c>
      <c r="F20" s="275">
        <v>170.702</v>
      </c>
      <c r="G20" s="275">
        <v>170.814</v>
      </c>
      <c r="H20" s="275">
        <v>153.393</v>
      </c>
      <c r="I20" s="275">
        <v>170.679</v>
      </c>
      <c r="J20" s="275">
        <v>182.761</v>
      </c>
      <c r="K20" s="275">
        <v>190.068</v>
      </c>
      <c r="L20" s="275">
        <v>190.031</v>
      </c>
      <c r="M20" s="275">
        <v>204.615</v>
      </c>
      <c r="N20" s="275">
        <v>225.646</v>
      </c>
      <c r="O20" s="275">
        <v>256.546</v>
      </c>
      <c r="P20" s="275">
        <v>263.1</v>
      </c>
      <c r="Q20" s="275">
        <v>239.354</v>
      </c>
      <c r="R20" s="275">
        <v>252.271</v>
      </c>
      <c r="S20" s="276">
        <v>243.49</v>
      </c>
      <c r="T20" s="276">
        <v>240.011</v>
      </c>
      <c r="U20" s="276">
        <v>238.124</v>
      </c>
      <c r="V20" s="276">
        <v>230.871</v>
      </c>
      <c r="W20" s="276">
        <v>218.963</v>
      </c>
      <c r="X20" s="277">
        <v>215.405</v>
      </c>
      <c r="Y20" s="277"/>
      <c r="Z20" s="318">
        <f t="shared" si="2"/>
        <v>-1.6249320661481548</v>
      </c>
      <c r="AA20" s="82" t="s">
        <v>36</v>
      </c>
    </row>
    <row r="21" spans="1:27" ht="12.75" customHeight="1">
      <c r="A21" s="7"/>
      <c r="B21" s="58" t="s">
        <v>14</v>
      </c>
      <c r="C21" s="286" t="s">
        <v>75</v>
      </c>
      <c r="D21" s="287" t="s">
        <v>75</v>
      </c>
      <c r="E21" s="286">
        <v>3.172</v>
      </c>
      <c r="F21" s="280"/>
      <c r="G21" s="280"/>
      <c r="H21" s="280"/>
      <c r="I21" s="280"/>
      <c r="J21" s="280">
        <v>3.052</v>
      </c>
      <c r="K21" s="280"/>
      <c r="L21" s="280">
        <v>3.021</v>
      </c>
      <c r="M21" s="280">
        <v>2.641</v>
      </c>
      <c r="N21" s="280">
        <v>2.5</v>
      </c>
      <c r="O21" s="280">
        <v>2.411</v>
      </c>
      <c r="P21" s="280">
        <v>2.393</v>
      </c>
      <c r="Q21" s="280">
        <v>2.369</v>
      </c>
      <c r="R21" s="280">
        <v>2.358</v>
      </c>
      <c r="S21" s="288">
        <v>1.88</v>
      </c>
      <c r="T21" s="288">
        <v>1.382</v>
      </c>
      <c r="U21" s="288">
        <v>1.558</v>
      </c>
      <c r="V21" s="288">
        <v>1.468</v>
      </c>
      <c r="W21" s="288">
        <v>1.392</v>
      </c>
      <c r="X21" s="289">
        <v>1.856</v>
      </c>
      <c r="Y21" s="358">
        <v>0.588</v>
      </c>
      <c r="Z21" s="182">
        <f t="shared" si="2"/>
        <v>33.33333333333335</v>
      </c>
      <c r="AA21" s="80" t="s">
        <v>14</v>
      </c>
    </row>
    <row r="22" spans="1:27" ht="12.75" customHeight="1">
      <c r="A22" s="7"/>
      <c r="B22" s="9" t="s">
        <v>18</v>
      </c>
      <c r="C22" s="272" t="s">
        <v>75</v>
      </c>
      <c r="D22" s="273" t="s">
        <v>75</v>
      </c>
      <c r="E22" s="272">
        <v>4.325</v>
      </c>
      <c r="F22" s="275">
        <v>4.271</v>
      </c>
      <c r="G22" s="275">
        <v>3.474</v>
      </c>
      <c r="H22" s="275">
        <v>3.389</v>
      </c>
      <c r="I22" s="275">
        <v>3.814</v>
      </c>
      <c r="J22" s="275">
        <v>4.056</v>
      </c>
      <c r="K22" s="275">
        <v>3.711</v>
      </c>
      <c r="L22" s="275">
        <v>3.925</v>
      </c>
      <c r="M22" s="275">
        <v>4.54</v>
      </c>
      <c r="N22" s="275">
        <v>4.442</v>
      </c>
      <c r="O22" s="275">
        <v>4.482</v>
      </c>
      <c r="P22" s="275">
        <v>4.766</v>
      </c>
      <c r="Q22" s="275">
        <v>5.083</v>
      </c>
      <c r="R22" s="275">
        <v>5.379</v>
      </c>
      <c r="S22" s="276">
        <v>10.487</v>
      </c>
      <c r="T22" s="276">
        <v>9.31</v>
      </c>
      <c r="U22" s="276">
        <v>8.986</v>
      </c>
      <c r="V22" s="276">
        <v>9.865</v>
      </c>
      <c r="W22" s="276">
        <v>8.894</v>
      </c>
      <c r="X22" s="277">
        <v>6.721</v>
      </c>
      <c r="Y22" s="277"/>
      <c r="Z22" s="318">
        <f t="shared" si="2"/>
        <v>-24.43220148414662</v>
      </c>
      <c r="AA22" s="82" t="s">
        <v>18</v>
      </c>
    </row>
    <row r="23" spans="1:27" ht="12.75" customHeight="1">
      <c r="A23" s="7"/>
      <c r="B23" s="58" t="s">
        <v>19</v>
      </c>
      <c r="C23" s="286" t="s">
        <v>75</v>
      </c>
      <c r="D23" s="287" t="s">
        <v>75</v>
      </c>
      <c r="E23" s="286">
        <v>5.135</v>
      </c>
      <c r="F23" s="280">
        <v>6.067</v>
      </c>
      <c r="G23" s="280">
        <v>4.049</v>
      </c>
      <c r="H23" s="280">
        <v>4.319</v>
      </c>
      <c r="I23" s="280">
        <v>3.902</v>
      </c>
      <c r="J23" s="280">
        <v>4.144</v>
      </c>
      <c r="K23" s="280">
        <v>4.579</v>
      </c>
      <c r="L23" s="280">
        <v>5.319</v>
      </c>
      <c r="M23" s="280">
        <v>6.445</v>
      </c>
      <c r="N23" s="280">
        <v>6.356</v>
      </c>
      <c r="O23" s="280">
        <v>5.807</v>
      </c>
      <c r="P23" s="280">
        <v>5.972</v>
      </c>
      <c r="Q23" s="280">
        <v>6.091</v>
      </c>
      <c r="R23" s="280">
        <v>5.965</v>
      </c>
      <c r="S23" s="288">
        <v>6.357</v>
      </c>
      <c r="T23" s="288">
        <v>6.772</v>
      </c>
      <c r="U23" s="288">
        <v>6.588</v>
      </c>
      <c r="V23" s="288">
        <v>6.448</v>
      </c>
      <c r="W23" s="288">
        <v>4.796</v>
      </c>
      <c r="X23" s="289">
        <v>3.827</v>
      </c>
      <c r="Y23" s="289"/>
      <c r="Z23" s="182">
        <f t="shared" si="2"/>
        <v>-20.204336947456213</v>
      </c>
      <c r="AA23" s="80" t="s">
        <v>19</v>
      </c>
    </row>
    <row r="24" spans="1:27" ht="12.75" customHeight="1">
      <c r="A24" s="7"/>
      <c r="B24" s="9" t="s">
        <v>37</v>
      </c>
      <c r="C24" s="272">
        <v>1.607</v>
      </c>
      <c r="D24" s="273">
        <v>1.577</v>
      </c>
      <c r="E24" s="272">
        <v>1.216</v>
      </c>
      <c r="F24" s="275">
        <v>1.126</v>
      </c>
      <c r="G24" s="275">
        <v>1.139</v>
      </c>
      <c r="H24" s="275">
        <v>1.184</v>
      </c>
      <c r="I24" s="275">
        <v>1.133</v>
      </c>
      <c r="J24" s="275">
        <v>1.145</v>
      </c>
      <c r="K24" s="275">
        <v>1.05</v>
      </c>
      <c r="L24" s="275">
        <v>1.016</v>
      </c>
      <c r="M24" s="275">
        <v>1.058</v>
      </c>
      <c r="N24" s="275">
        <v>1.076</v>
      </c>
      <c r="O24" s="275">
        <v>0.899</v>
      </c>
      <c r="P24" s="275">
        <v>0.772</v>
      </c>
      <c r="Q24" s="275">
        <v>0.769</v>
      </c>
      <c r="R24" s="275">
        <v>0.72</v>
      </c>
      <c r="S24" s="276">
        <v>0.716</v>
      </c>
      <c r="T24" s="276">
        <v>0.775</v>
      </c>
      <c r="U24" s="276">
        <v>0.805</v>
      </c>
      <c r="V24" s="276">
        <v>0.954</v>
      </c>
      <c r="W24" s="276">
        <v>0.927</v>
      </c>
      <c r="X24" s="277">
        <v>0.869</v>
      </c>
      <c r="Y24" s="277"/>
      <c r="Z24" s="318">
        <f t="shared" si="2"/>
        <v>-6.256742179072283</v>
      </c>
      <c r="AA24" s="82" t="s">
        <v>37</v>
      </c>
    </row>
    <row r="25" spans="1:27" ht="12.75" customHeight="1">
      <c r="A25" s="7"/>
      <c r="B25" s="58" t="s">
        <v>17</v>
      </c>
      <c r="C25" s="286" t="s">
        <v>75</v>
      </c>
      <c r="D25" s="287">
        <v>18.994</v>
      </c>
      <c r="E25" s="286">
        <v>27.801</v>
      </c>
      <c r="F25" s="280">
        <v>24.589</v>
      </c>
      <c r="G25" s="280">
        <v>24.623</v>
      </c>
      <c r="H25" s="280">
        <v>19.527</v>
      </c>
      <c r="I25" s="280">
        <v>20.722</v>
      </c>
      <c r="J25" s="280">
        <v>19.817</v>
      </c>
      <c r="K25" s="280">
        <v>18.393</v>
      </c>
      <c r="L25" s="280">
        <v>19.097</v>
      </c>
      <c r="M25" s="280">
        <v>20.147</v>
      </c>
      <c r="N25" s="280">
        <v>18.923</v>
      </c>
      <c r="O25" s="280">
        <v>17.493</v>
      </c>
      <c r="P25" s="280">
        <v>18.505</v>
      </c>
      <c r="Q25" s="280">
        <v>19.686</v>
      </c>
      <c r="R25" s="280">
        <v>19.976</v>
      </c>
      <c r="S25" s="288">
        <v>20.957</v>
      </c>
      <c r="T25" s="288">
        <v>20.777</v>
      </c>
      <c r="U25" s="288">
        <v>20.977</v>
      </c>
      <c r="V25" s="288">
        <v>20.634</v>
      </c>
      <c r="W25" s="288">
        <v>19.174</v>
      </c>
      <c r="X25" s="289">
        <v>17.863</v>
      </c>
      <c r="Y25" s="289"/>
      <c r="Z25" s="182">
        <f t="shared" si="2"/>
        <v>-6.837383957442366</v>
      </c>
      <c r="AA25" s="80" t="s">
        <v>17</v>
      </c>
    </row>
    <row r="26" spans="1:27" ht="12.75" customHeight="1">
      <c r="A26" s="7"/>
      <c r="B26" s="9" t="s">
        <v>20</v>
      </c>
      <c r="C26" s="291" t="s">
        <v>75</v>
      </c>
      <c r="D26" s="292" t="s">
        <v>75</v>
      </c>
      <c r="E26" s="291">
        <v>0.2375</v>
      </c>
      <c r="F26" s="293"/>
      <c r="G26" s="293"/>
      <c r="H26" s="293">
        <v>0.756</v>
      </c>
      <c r="I26" s="293">
        <v>0.845</v>
      </c>
      <c r="J26" s="275">
        <v>0.969</v>
      </c>
      <c r="K26" s="293"/>
      <c r="L26" s="293">
        <v>1.5490000000004656</v>
      </c>
      <c r="M26" s="293">
        <v>1.039999999999767</v>
      </c>
      <c r="N26" s="293">
        <v>1.2309999999995342</v>
      </c>
      <c r="O26" s="293">
        <v>1.2529999999997672</v>
      </c>
      <c r="P26" s="275">
        <v>1.231</v>
      </c>
      <c r="Q26" s="275">
        <v>1.312</v>
      </c>
      <c r="R26" s="275">
        <v>1.188</v>
      </c>
      <c r="S26" s="276">
        <v>1.281</v>
      </c>
      <c r="T26" s="276">
        <v>0.848</v>
      </c>
      <c r="U26" s="276">
        <v>0.894</v>
      </c>
      <c r="V26" s="276">
        <v>0.942</v>
      </c>
      <c r="W26" s="276">
        <v>0.764</v>
      </c>
      <c r="X26" s="277">
        <v>0.636</v>
      </c>
      <c r="Y26" s="290"/>
      <c r="Z26" s="318">
        <f t="shared" si="2"/>
        <v>-16.753926701570677</v>
      </c>
      <c r="AA26" s="82" t="s">
        <v>20</v>
      </c>
    </row>
    <row r="27" spans="1:27" ht="12.75" customHeight="1">
      <c r="A27" s="7"/>
      <c r="B27" s="59" t="s">
        <v>28</v>
      </c>
      <c r="C27" s="286">
        <v>58.883</v>
      </c>
      <c r="D27" s="287">
        <v>49.383</v>
      </c>
      <c r="E27" s="286">
        <v>44.892</v>
      </c>
      <c r="F27" s="280">
        <v>40.703</v>
      </c>
      <c r="G27" s="280">
        <v>41.021</v>
      </c>
      <c r="H27" s="280">
        <v>40.204</v>
      </c>
      <c r="I27" s="280">
        <v>41.391</v>
      </c>
      <c r="J27" s="280">
        <v>42.641</v>
      </c>
      <c r="K27" s="280">
        <v>41.041</v>
      </c>
      <c r="L27" s="280">
        <v>41.036</v>
      </c>
      <c r="M27" s="280">
        <v>41.299</v>
      </c>
      <c r="N27" s="280">
        <v>42.271</v>
      </c>
      <c r="O27" s="280">
        <v>42.271</v>
      </c>
      <c r="P27" s="280">
        <v>35.313</v>
      </c>
      <c r="Q27" s="280">
        <v>33.538</v>
      </c>
      <c r="R27" s="280">
        <v>31.635</v>
      </c>
      <c r="S27" s="288">
        <v>27.758</v>
      </c>
      <c r="T27" s="288">
        <v>27.007</v>
      </c>
      <c r="U27" s="288">
        <v>24.527</v>
      </c>
      <c r="V27" s="288">
        <v>25.819</v>
      </c>
      <c r="W27" s="288">
        <v>23.708</v>
      </c>
      <c r="X27" s="289">
        <v>19.378</v>
      </c>
      <c r="Y27" s="289"/>
      <c r="Z27" s="182">
        <f t="shared" si="2"/>
        <v>-18.26387717226252</v>
      </c>
      <c r="AA27" s="83" t="s">
        <v>28</v>
      </c>
    </row>
    <row r="28" spans="1:27" ht="12.75" customHeight="1">
      <c r="A28" s="7"/>
      <c r="B28" s="9" t="s">
        <v>38</v>
      </c>
      <c r="C28" s="272">
        <v>51.631</v>
      </c>
      <c r="D28" s="273">
        <v>46.214</v>
      </c>
      <c r="E28" s="272">
        <v>46.338</v>
      </c>
      <c r="F28" s="275">
        <v>44.73</v>
      </c>
      <c r="G28" s="275">
        <v>44.73</v>
      </c>
      <c r="H28" s="275">
        <v>41.791</v>
      </c>
      <c r="I28" s="275">
        <v>42.015</v>
      </c>
      <c r="J28" s="275">
        <v>38.956</v>
      </c>
      <c r="K28" s="275">
        <v>38.253</v>
      </c>
      <c r="L28" s="275">
        <v>39.695</v>
      </c>
      <c r="M28" s="275">
        <v>39.225</v>
      </c>
      <c r="N28" s="275">
        <v>42.348</v>
      </c>
      <c r="O28" s="275">
        <v>42.126</v>
      </c>
      <c r="P28" s="275">
        <v>43.073</v>
      </c>
      <c r="Q28" s="275">
        <v>43.175</v>
      </c>
      <c r="R28" s="275">
        <v>43.423</v>
      </c>
      <c r="S28" s="276">
        <v>42.657</v>
      </c>
      <c r="T28" s="276">
        <v>40.896</v>
      </c>
      <c r="U28" s="276">
        <v>39.884</v>
      </c>
      <c r="V28" s="276">
        <v>41.096</v>
      </c>
      <c r="W28" s="276">
        <v>39.173</v>
      </c>
      <c r="X28" s="277">
        <v>37.925</v>
      </c>
      <c r="Y28" s="277"/>
      <c r="Z28" s="318">
        <f t="shared" si="2"/>
        <v>-3.185867817118948</v>
      </c>
      <c r="AA28" s="82" t="s">
        <v>38</v>
      </c>
    </row>
    <row r="29" spans="1:27" ht="12.75" customHeight="1">
      <c r="A29" s="7"/>
      <c r="B29" s="58" t="s">
        <v>21</v>
      </c>
      <c r="C29" s="286"/>
      <c r="D29" s="287">
        <v>40.373</v>
      </c>
      <c r="E29" s="286">
        <v>50.532</v>
      </c>
      <c r="F29" s="280">
        <v>54.038</v>
      </c>
      <c r="G29" s="280">
        <v>50.989</v>
      </c>
      <c r="H29" s="280">
        <v>48.901</v>
      </c>
      <c r="I29" s="280">
        <v>53.647</v>
      </c>
      <c r="J29" s="280">
        <v>56.904</v>
      </c>
      <c r="K29" s="280">
        <v>57.911</v>
      </c>
      <c r="L29" s="280">
        <v>66.586</v>
      </c>
      <c r="M29" s="280">
        <v>61.855</v>
      </c>
      <c r="N29" s="280">
        <v>55.106</v>
      </c>
      <c r="O29" s="280">
        <v>57.331</v>
      </c>
      <c r="P29" s="280">
        <v>53.798</v>
      </c>
      <c r="Q29" s="280">
        <v>53.558</v>
      </c>
      <c r="R29" s="280">
        <v>51.076</v>
      </c>
      <c r="S29" s="288">
        <v>51.068</v>
      </c>
      <c r="T29" s="288">
        <v>48.1</v>
      </c>
      <c r="U29" s="288">
        <v>46.876</v>
      </c>
      <c r="V29" s="288">
        <v>49.536</v>
      </c>
      <c r="W29" s="288">
        <v>49.054</v>
      </c>
      <c r="X29" s="289">
        <v>44.195</v>
      </c>
      <c r="Y29" s="289"/>
      <c r="Z29" s="182">
        <f t="shared" si="2"/>
        <v>-9.905410364088564</v>
      </c>
      <c r="AA29" s="80" t="s">
        <v>21</v>
      </c>
    </row>
    <row r="30" spans="1:27" ht="12.75" customHeight="1">
      <c r="A30" s="7"/>
      <c r="B30" s="9" t="s">
        <v>39</v>
      </c>
      <c r="C30" s="272">
        <v>22.662</v>
      </c>
      <c r="D30" s="273">
        <v>33.886</v>
      </c>
      <c r="E30" s="272">
        <v>45.11</v>
      </c>
      <c r="F30" s="275">
        <v>48.953</v>
      </c>
      <c r="G30" s="275">
        <v>50.851</v>
      </c>
      <c r="H30" s="275">
        <v>48.645</v>
      </c>
      <c r="I30" s="275">
        <v>45.83</v>
      </c>
      <c r="J30" s="275">
        <v>48.339</v>
      </c>
      <c r="K30" s="275">
        <v>49.265</v>
      </c>
      <c r="L30" s="275">
        <v>49.417</v>
      </c>
      <c r="M30" s="275">
        <v>49.357</v>
      </c>
      <c r="N30" s="275">
        <v>48.508</v>
      </c>
      <c r="O30" s="275">
        <v>44.463</v>
      </c>
      <c r="P30" s="275">
        <v>42.521</v>
      </c>
      <c r="Q30" s="275">
        <v>42.219</v>
      </c>
      <c r="R30" s="275">
        <v>41.495</v>
      </c>
      <c r="S30" s="276">
        <v>38.93</v>
      </c>
      <c r="T30" s="276">
        <v>37.066</v>
      </c>
      <c r="U30" s="276">
        <v>35.68</v>
      </c>
      <c r="V30" s="276">
        <v>35.311</v>
      </c>
      <c r="W30" s="276">
        <v>33.613</v>
      </c>
      <c r="X30" s="277">
        <v>35.484</v>
      </c>
      <c r="Y30" s="277"/>
      <c r="Z30" s="318">
        <f t="shared" si="2"/>
        <v>5.566298753458487</v>
      </c>
      <c r="AA30" s="82" t="s">
        <v>39</v>
      </c>
    </row>
    <row r="31" spans="1:27" ht="12.75" customHeight="1">
      <c r="A31" s="7"/>
      <c r="B31" s="58" t="s">
        <v>22</v>
      </c>
      <c r="C31" s="278"/>
      <c r="D31" s="265"/>
      <c r="E31" s="286">
        <v>9.708</v>
      </c>
      <c r="F31" s="280">
        <v>8.948</v>
      </c>
      <c r="G31" s="280">
        <v>8.181</v>
      </c>
      <c r="H31" s="280">
        <v>8.972</v>
      </c>
      <c r="I31" s="280">
        <v>9.381</v>
      </c>
      <c r="J31" s="280">
        <v>9.119</v>
      </c>
      <c r="K31" s="280">
        <v>8.931</v>
      </c>
      <c r="L31" s="280">
        <v>8.801</v>
      </c>
      <c r="M31" s="280">
        <v>8.457</v>
      </c>
      <c r="N31" s="280">
        <v>7.95</v>
      </c>
      <c r="O31" s="280">
        <v>7.889</v>
      </c>
      <c r="P31" s="280">
        <v>7.528</v>
      </c>
      <c r="Q31" s="280">
        <v>7.453</v>
      </c>
      <c r="R31" s="280">
        <v>6.942</v>
      </c>
      <c r="S31" s="288">
        <v>7.335</v>
      </c>
      <c r="T31" s="288">
        <v>19.819</v>
      </c>
      <c r="U31" s="288">
        <v>21.905</v>
      </c>
      <c r="V31" s="288">
        <v>24.661</v>
      </c>
      <c r="W31" s="288">
        <v>29.307</v>
      </c>
      <c r="X31" s="289">
        <v>28.612</v>
      </c>
      <c r="Y31" s="289"/>
      <c r="Z31" s="182">
        <f t="shared" si="2"/>
        <v>-2.3714470945507937</v>
      </c>
      <c r="AA31" s="80" t="s">
        <v>22</v>
      </c>
    </row>
    <row r="32" spans="1:27" ht="12.75" customHeight="1">
      <c r="A32" s="7"/>
      <c r="B32" s="9" t="s">
        <v>24</v>
      </c>
      <c r="C32" s="272" t="s">
        <v>75</v>
      </c>
      <c r="D32" s="273" t="s">
        <v>75</v>
      </c>
      <c r="E32" s="272">
        <v>5.177</v>
      </c>
      <c r="F32" s="275">
        <v>5.479</v>
      </c>
      <c r="G32" s="275">
        <v>5.781</v>
      </c>
      <c r="H32" s="275">
        <v>6.29</v>
      </c>
      <c r="I32" s="275">
        <v>6.552</v>
      </c>
      <c r="J32" s="275">
        <v>6.567</v>
      </c>
      <c r="K32" s="275">
        <v>6.273</v>
      </c>
      <c r="L32" s="275">
        <v>6.973</v>
      </c>
      <c r="M32" s="275">
        <v>5.874</v>
      </c>
      <c r="N32" s="275">
        <v>7.009</v>
      </c>
      <c r="O32" s="275">
        <v>8.951</v>
      </c>
      <c r="P32" s="275">
        <v>9.595</v>
      </c>
      <c r="Q32" s="275">
        <v>10.541</v>
      </c>
      <c r="R32" s="275">
        <v>11.91</v>
      </c>
      <c r="S32" s="276">
        <v>12.89</v>
      </c>
      <c r="T32" s="276">
        <v>10.509</v>
      </c>
      <c r="U32" s="276">
        <v>11.62</v>
      </c>
      <c r="V32" s="276">
        <v>11.64</v>
      </c>
      <c r="W32" s="276">
        <v>9.165</v>
      </c>
      <c r="X32" s="277">
        <v>8.717</v>
      </c>
      <c r="Y32" s="277"/>
      <c r="Z32" s="318">
        <f t="shared" si="2"/>
        <v>-4.888161483906151</v>
      </c>
      <c r="AA32" s="82" t="s">
        <v>24</v>
      </c>
    </row>
    <row r="33" spans="1:27" ht="12.75" customHeight="1">
      <c r="A33" s="7"/>
      <c r="B33" s="58" t="s">
        <v>23</v>
      </c>
      <c r="C33" s="294"/>
      <c r="D33" s="295"/>
      <c r="E33" s="294">
        <v>8.236</v>
      </c>
      <c r="F33" s="296"/>
      <c r="G33" s="296"/>
      <c r="H33" s="296"/>
      <c r="I33" s="296"/>
      <c r="J33" s="280">
        <v>8.713</v>
      </c>
      <c r="K33" s="280"/>
      <c r="L33" s="280">
        <v>9.489</v>
      </c>
      <c r="M33" s="280">
        <v>9.704</v>
      </c>
      <c r="N33" s="280">
        <v>8.578</v>
      </c>
      <c r="O33" s="280">
        <v>7.884</v>
      </c>
      <c r="P33" s="280">
        <v>8.181</v>
      </c>
      <c r="Q33" s="280">
        <v>7.866</v>
      </c>
      <c r="R33" s="280">
        <v>8.551</v>
      </c>
      <c r="S33" s="288">
        <v>8.443</v>
      </c>
      <c r="T33" s="288">
        <v>7.903</v>
      </c>
      <c r="U33" s="288">
        <v>7.988</v>
      </c>
      <c r="V33" s="288">
        <v>8.483</v>
      </c>
      <c r="W33" s="288">
        <v>8.416</v>
      </c>
      <c r="X33" s="289">
        <v>6.517</v>
      </c>
      <c r="Y33" s="289"/>
      <c r="Z33" s="182">
        <f t="shared" si="2"/>
        <v>-22.564163498098853</v>
      </c>
      <c r="AA33" s="80" t="s">
        <v>23</v>
      </c>
    </row>
    <row r="34" spans="1:27" ht="12.75" customHeight="1">
      <c r="A34" s="7"/>
      <c r="B34" s="9" t="s">
        <v>40</v>
      </c>
      <c r="C34" s="272">
        <v>11.439</v>
      </c>
      <c r="D34" s="273">
        <v>6.79</v>
      </c>
      <c r="E34" s="272">
        <v>10.175</v>
      </c>
      <c r="F34" s="275">
        <v>9.374</v>
      </c>
      <c r="G34" s="275">
        <v>7.882</v>
      </c>
      <c r="H34" s="275">
        <v>6.147</v>
      </c>
      <c r="I34" s="275">
        <v>6.245</v>
      </c>
      <c r="J34" s="275">
        <v>7.812</v>
      </c>
      <c r="K34" s="275">
        <v>7.274</v>
      </c>
      <c r="L34" s="275">
        <v>6.98</v>
      </c>
      <c r="M34" s="275">
        <v>6.902</v>
      </c>
      <c r="N34" s="275">
        <v>6.997</v>
      </c>
      <c r="O34" s="275">
        <v>6.633</v>
      </c>
      <c r="P34" s="275">
        <v>6.451</v>
      </c>
      <c r="Q34" s="275">
        <v>6.196</v>
      </c>
      <c r="R34" s="275">
        <v>6.907</v>
      </c>
      <c r="S34" s="276">
        <v>6.767</v>
      </c>
      <c r="T34" s="276">
        <v>7.02</v>
      </c>
      <c r="U34" s="276">
        <v>6.74</v>
      </c>
      <c r="V34" s="276">
        <v>6.657</v>
      </c>
      <c r="W34" s="276">
        <v>6.881</v>
      </c>
      <c r="X34" s="277">
        <v>6.414</v>
      </c>
      <c r="Y34" s="277"/>
      <c r="Z34" s="318">
        <f t="shared" si="2"/>
        <v>-6.7868042435692555</v>
      </c>
      <c r="AA34" s="82" t="s">
        <v>40</v>
      </c>
    </row>
    <row r="35" spans="1:27" ht="12.75" customHeight="1">
      <c r="A35" s="7"/>
      <c r="B35" s="58" t="s">
        <v>41</v>
      </c>
      <c r="C35" s="286">
        <v>16.636</v>
      </c>
      <c r="D35" s="287">
        <v>15.231</v>
      </c>
      <c r="E35" s="286">
        <v>16.975</v>
      </c>
      <c r="F35" s="280">
        <v>16.003</v>
      </c>
      <c r="G35" s="280">
        <v>15.599</v>
      </c>
      <c r="H35" s="280">
        <v>14.959</v>
      </c>
      <c r="I35" s="280">
        <v>15.888</v>
      </c>
      <c r="J35" s="280">
        <v>15.626</v>
      </c>
      <c r="K35" s="280">
        <v>15.321</v>
      </c>
      <c r="L35" s="280">
        <v>15.752</v>
      </c>
      <c r="M35" s="280">
        <v>15.514</v>
      </c>
      <c r="N35" s="280">
        <v>15.834</v>
      </c>
      <c r="O35" s="280">
        <v>15.77</v>
      </c>
      <c r="P35" s="280">
        <v>15.796</v>
      </c>
      <c r="Q35" s="280">
        <v>16.947</v>
      </c>
      <c r="R35" s="280">
        <v>18.365</v>
      </c>
      <c r="S35" s="288">
        <v>18.029</v>
      </c>
      <c r="T35" s="288">
        <v>18.094</v>
      </c>
      <c r="U35" s="288">
        <v>18.213</v>
      </c>
      <c r="V35" s="288">
        <v>18.548</v>
      </c>
      <c r="W35" s="288">
        <v>18.462</v>
      </c>
      <c r="X35" s="289">
        <v>17.845</v>
      </c>
      <c r="Y35" s="289"/>
      <c r="Z35" s="182">
        <f t="shared" si="2"/>
        <v>-3.341999783338756</v>
      </c>
      <c r="AA35" s="80" t="s">
        <v>41</v>
      </c>
    </row>
    <row r="36" spans="1:27" ht="12.75" customHeight="1">
      <c r="A36" s="7"/>
      <c r="B36" s="10" t="s">
        <v>29</v>
      </c>
      <c r="C36" s="297">
        <v>267.457</v>
      </c>
      <c r="D36" s="298">
        <v>257.282</v>
      </c>
      <c r="E36" s="297">
        <v>265.6</v>
      </c>
      <c r="F36" s="299">
        <v>242.06</v>
      </c>
      <c r="G36" s="299">
        <v>239.754</v>
      </c>
      <c r="H36" s="299">
        <v>235.492</v>
      </c>
      <c r="I36" s="299">
        <v>241.037</v>
      </c>
      <c r="J36" s="299">
        <v>237.336</v>
      </c>
      <c r="K36" s="299">
        <v>243.286</v>
      </c>
      <c r="L36" s="299">
        <v>247.479</v>
      </c>
      <c r="M36" s="299">
        <v>246.41</v>
      </c>
      <c r="N36" s="299">
        <v>242.61</v>
      </c>
      <c r="O36" s="299">
        <v>242.117</v>
      </c>
      <c r="P36" s="299">
        <v>236.461</v>
      </c>
      <c r="Q36" s="299">
        <v>234.247</v>
      </c>
      <c r="R36" s="299">
        <v>220.079</v>
      </c>
      <c r="S36" s="300">
        <v>213.043</v>
      </c>
      <c r="T36" s="300">
        <v>203.712</v>
      </c>
      <c r="U36" s="300">
        <v>194.789</v>
      </c>
      <c r="V36" s="300">
        <v>188.105</v>
      </c>
      <c r="W36" s="300">
        <v>176.814</v>
      </c>
      <c r="X36" s="301">
        <v>169.805</v>
      </c>
      <c r="Y36" s="301"/>
      <c r="Z36" s="320">
        <f t="shared" si="2"/>
        <v>-3.964052620267622</v>
      </c>
      <c r="AA36" s="84" t="s">
        <v>29</v>
      </c>
    </row>
    <row r="37" spans="1:27" ht="12.75" customHeight="1">
      <c r="A37" s="7"/>
      <c r="B37" s="58" t="s">
        <v>44</v>
      </c>
      <c r="C37" s="278"/>
      <c r="D37" s="265"/>
      <c r="E37" s="286">
        <v>14.471</v>
      </c>
      <c r="F37" s="279"/>
      <c r="G37" s="279"/>
      <c r="H37" s="279"/>
      <c r="I37" s="279"/>
      <c r="J37" s="279">
        <v>12.668</v>
      </c>
      <c r="K37" s="279"/>
      <c r="L37" s="279"/>
      <c r="M37" s="279">
        <v>12.846</v>
      </c>
      <c r="N37" s="279">
        <v>12.958</v>
      </c>
      <c r="O37" s="279">
        <v>14.43</v>
      </c>
      <c r="P37" s="279">
        <v>15.656</v>
      </c>
      <c r="Q37" s="279">
        <v>17.071</v>
      </c>
      <c r="R37" s="279">
        <v>18.592</v>
      </c>
      <c r="S37" s="302">
        <v>17.14</v>
      </c>
      <c r="T37" s="302">
        <v>15.679</v>
      </c>
      <c r="U37" s="302">
        <v>16.706</v>
      </c>
      <c r="V37" s="302">
        <v>18.029</v>
      </c>
      <c r="W37" s="302">
        <v>16.283</v>
      </c>
      <c r="X37" s="303">
        <v>15.73</v>
      </c>
      <c r="Y37" s="303"/>
      <c r="Z37" s="319">
        <f t="shared" si="2"/>
        <v>-3.396180065098575</v>
      </c>
      <c r="AA37" s="80" t="s">
        <v>44</v>
      </c>
    </row>
    <row r="38" spans="1:27" ht="12.75" customHeight="1">
      <c r="A38" s="7"/>
      <c r="B38" s="9" t="s">
        <v>48</v>
      </c>
      <c r="C38" s="272">
        <v>3.1</v>
      </c>
      <c r="D38" s="273"/>
      <c r="E38" s="272">
        <v>2.3</v>
      </c>
      <c r="F38" s="274"/>
      <c r="G38" s="274"/>
      <c r="H38" s="274"/>
      <c r="I38" s="274"/>
      <c r="J38" s="274"/>
      <c r="K38" s="274"/>
      <c r="L38" s="274"/>
      <c r="M38" s="274"/>
      <c r="N38" s="274"/>
      <c r="O38" s="274">
        <v>1.7</v>
      </c>
      <c r="P38" s="274"/>
      <c r="Q38" s="274">
        <v>1.6</v>
      </c>
      <c r="R38" s="274">
        <v>1.935</v>
      </c>
      <c r="S38" s="304"/>
      <c r="T38" s="304"/>
      <c r="U38" s="304">
        <v>3.313</v>
      </c>
      <c r="V38" s="304">
        <v>4.037</v>
      </c>
      <c r="W38" s="304"/>
      <c r="X38" s="305"/>
      <c r="Y38" s="305"/>
      <c r="Z38" s="321"/>
      <c r="AA38" s="82" t="s">
        <v>48</v>
      </c>
    </row>
    <row r="39" spans="1:27" ht="12.75" customHeight="1">
      <c r="A39" s="7"/>
      <c r="B39" s="70" t="s">
        <v>25</v>
      </c>
      <c r="C39" s="306"/>
      <c r="D39" s="269"/>
      <c r="E39" s="359">
        <v>55.771</v>
      </c>
      <c r="F39" s="307"/>
      <c r="G39" s="307"/>
      <c r="H39" s="307"/>
      <c r="I39" s="307"/>
      <c r="J39" s="307">
        <v>66.029</v>
      </c>
      <c r="K39" s="307"/>
      <c r="L39" s="307"/>
      <c r="M39" s="307"/>
      <c r="N39" s="307"/>
      <c r="O39" s="307">
        <v>75.201</v>
      </c>
      <c r="P39" s="307"/>
      <c r="Q39" s="307">
        <v>65.748</v>
      </c>
      <c r="R39" s="307">
        <v>67.031</v>
      </c>
      <c r="S39" s="308">
        <v>77.008</v>
      </c>
      <c r="T39" s="308"/>
      <c r="U39" s="308"/>
      <c r="V39" s="308"/>
      <c r="W39" s="308"/>
      <c r="X39" s="309"/>
      <c r="Y39" s="309"/>
      <c r="Z39" s="322"/>
      <c r="AA39" s="81" t="s">
        <v>25</v>
      </c>
    </row>
    <row r="40" spans="1:27" ht="12.75" customHeight="1">
      <c r="A40" s="7"/>
      <c r="B40" s="8" t="s">
        <v>11</v>
      </c>
      <c r="C40" s="310"/>
      <c r="D40" s="311"/>
      <c r="E40" s="360">
        <v>0.564</v>
      </c>
      <c r="F40" s="312">
        <v>0.758</v>
      </c>
      <c r="G40" s="312">
        <v>0.904</v>
      </c>
      <c r="H40" s="312">
        <v>0.986</v>
      </c>
      <c r="I40" s="312">
        <v>1.004</v>
      </c>
      <c r="J40" s="312">
        <v>1.057</v>
      </c>
      <c r="K40" s="312">
        <v>1.075</v>
      </c>
      <c r="L40" s="312">
        <v>1.027</v>
      </c>
      <c r="M40" s="312">
        <v>1.095</v>
      </c>
      <c r="N40" s="312">
        <v>1.174</v>
      </c>
      <c r="O40" s="312">
        <v>0.979</v>
      </c>
      <c r="P40" s="312">
        <v>0.844</v>
      </c>
      <c r="Q40" s="312">
        <v>0.985</v>
      </c>
      <c r="R40" s="312">
        <v>0.787</v>
      </c>
      <c r="S40" s="312">
        <v>0.79</v>
      </c>
      <c r="T40" s="312">
        <v>0.671</v>
      </c>
      <c r="U40" s="312">
        <v>0.887</v>
      </c>
      <c r="V40" s="312">
        <v>1.132</v>
      </c>
      <c r="W40" s="312">
        <v>1.073</v>
      </c>
      <c r="X40" s="313">
        <v>0.878</v>
      </c>
      <c r="Y40" s="313"/>
      <c r="Z40" s="323">
        <f t="shared" si="2"/>
        <v>-18.17334575955265</v>
      </c>
      <c r="AA40" s="170" t="s">
        <v>11</v>
      </c>
    </row>
    <row r="41" spans="1:27" ht="12.75" customHeight="1">
      <c r="A41" s="7"/>
      <c r="B41" s="58" t="s">
        <v>42</v>
      </c>
      <c r="C41" s="278"/>
      <c r="D41" s="265"/>
      <c r="E41" s="286">
        <v>8.801</v>
      </c>
      <c r="F41" s="279"/>
      <c r="G41" s="279"/>
      <c r="H41" s="279"/>
      <c r="I41" s="279"/>
      <c r="J41" s="279">
        <v>8.625</v>
      </c>
      <c r="K41" s="279">
        <v>8.779</v>
      </c>
      <c r="L41" s="279">
        <v>8.765</v>
      </c>
      <c r="M41" s="279">
        <v>8.864</v>
      </c>
      <c r="N41" s="279">
        <v>8.361</v>
      </c>
      <c r="O41" s="279">
        <v>8.44</v>
      </c>
      <c r="P41" s="279">
        <v>8.244</v>
      </c>
      <c r="Q41" s="279">
        <v>8.724</v>
      </c>
      <c r="R41" s="279">
        <v>8.266</v>
      </c>
      <c r="S41" s="302">
        <v>8.425</v>
      </c>
      <c r="T41" s="302">
        <v>8.078</v>
      </c>
      <c r="U41" s="302">
        <v>7.925</v>
      </c>
      <c r="V41" s="302">
        <v>8.182</v>
      </c>
      <c r="W41" s="302">
        <v>7.726</v>
      </c>
      <c r="X41" s="303">
        <v>6.922</v>
      </c>
      <c r="Y41" s="303"/>
      <c r="Z41" s="319">
        <f t="shared" si="2"/>
        <v>-10.406419880921568</v>
      </c>
      <c r="AA41" s="80" t="s">
        <v>42</v>
      </c>
    </row>
    <row r="42" spans="1:27" ht="12.75" customHeight="1">
      <c r="A42" s="7"/>
      <c r="B42" s="10" t="s">
        <v>12</v>
      </c>
      <c r="C42" s="314">
        <v>28.651</v>
      </c>
      <c r="D42" s="315">
        <v>25.649</v>
      </c>
      <c r="E42" s="361">
        <v>23.834</v>
      </c>
      <c r="F42" s="314">
        <v>22.821</v>
      </c>
      <c r="G42" s="314">
        <v>23.272</v>
      </c>
      <c r="H42" s="314">
        <v>22.852</v>
      </c>
      <c r="I42" s="314">
        <v>23.527</v>
      </c>
      <c r="J42" s="314">
        <v>23.03</v>
      </c>
      <c r="K42" s="314">
        <v>21.578</v>
      </c>
      <c r="L42" s="314">
        <v>22.075</v>
      </c>
      <c r="M42" s="314">
        <v>22.232</v>
      </c>
      <c r="N42" s="314">
        <v>23.434</v>
      </c>
      <c r="O42" s="314">
        <v>23.737</v>
      </c>
      <c r="P42" s="314">
        <v>23.896</v>
      </c>
      <c r="Q42" s="314">
        <v>23.647</v>
      </c>
      <c r="R42" s="314">
        <v>23.84</v>
      </c>
      <c r="S42" s="314">
        <v>22.891</v>
      </c>
      <c r="T42" s="314">
        <v>21.706</v>
      </c>
      <c r="U42" s="314">
        <v>21.491</v>
      </c>
      <c r="V42" s="314">
        <v>21.911</v>
      </c>
      <c r="W42" s="314">
        <v>20.736</v>
      </c>
      <c r="X42" s="316">
        <v>20.506</v>
      </c>
      <c r="Y42" s="316"/>
      <c r="Z42" s="324">
        <f t="shared" si="2"/>
        <v>-1.1091820987654377</v>
      </c>
      <c r="AA42" s="84" t="s">
        <v>12</v>
      </c>
    </row>
    <row r="43" spans="2:27" ht="32.25" customHeight="1">
      <c r="B43" s="433" t="s">
        <v>88</v>
      </c>
      <c r="C43" s="433"/>
      <c r="D43" s="433"/>
      <c r="E43" s="433"/>
      <c r="F43" s="433"/>
      <c r="G43" s="433"/>
      <c r="H43" s="433"/>
      <c r="I43" s="438"/>
      <c r="J43" s="438"/>
      <c r="K43" s="438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</row>
    <row r="44" spans="2:27" ht="18" customHeight="1">
      <c r="B44" s="413" t="s">
        <v>117</v>
      </c>
      <c r="C44" s="413"/>
      <c r="D44" s="413"/>
      <c r="E44" s="413"/>
      <c r="F44" s="413"/>
      <c r="G44" s="413"/>
      <c r="H44" s="413"/>
      <c r="I44" s="440"/>
      <c r="J44" s="440"/>
      <c r="K44" s="440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</row>
    <row r="45" ht="18" customHeight="1">
      <c r="B45" s="5" t="s">
        <v>118</v>
      </c>
    </row>
    <row r="46" ht="11.25">
      <c r="J46" s="2"/>
    </row>
    <row r="47" ht="11.25">
      <c r="J47" s="2"/>
    </row>
  </sheetData>
  <mergeCells count="4">
    <mergeCell ref="B2:AA2"/>
    <mergeCell ref="B3:AA3"/>
    <mergeCell ref="B43:AA43"/>
    <mergeCell ref="B44:AA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61"/>
  <dimension ref="A1:U43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5.7109375" style="3" hidden="1" customWidth="1"/>
    <col min="5" max="5" width="5.7109375" style="3" customWidth="1"/>
    <col min="6" max="9" width="5.7109375" style="3" hidden="1" customWidth="1"/>
    <col min="10" max="10" width="5.7109375" style="3" customWidth="1"/>
    <col min="11" max="11" width="5.7109375" style="3" hidden="1" customWidth="1"/>
    <col min="12" max="19" width="5.7109375" style="3" customWidth="1"/>
    <col min="20" max="20" width="1.7109375" style="3" customWidth="1"/>
    <col min="21" max="21" width="4.00390625" style="3" customWidth="1"/>
    <col min="22" max="16384" width="9.140625" style="3" customWidth="1"/>
  </cols>
  <sheetData>
    <row r="1" spans="2:21" ht="14.25" customHeight="1">
      <c r="B1" s="1"/>
      <c r="C1" s="1"/>
      <c r="D1" s="1"/>
      <c r="E1"/>
      <c r="F1"/>
      <c r="G1"/>
      <c r="H1"/>
      <c r="I1"/>
      <c r="J1"/>
      <c r="K1"/>
      <c r="L1" s="27"/>
      <c r="U1" s="27" t="s">
        <v>100</v>
      </c>
    </row>
    <row r="2" spans="2:21" ht="30" customHeight="1">
      <c r="B2" s="419" t="s">
        <v>9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spans="2:21" ht="27.75" customHeight="1">
      <c r="B3" s="442" t="s">
        <v>10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</row>
    <row r="4" spans="2:20" ht="24.75" customHeight="1">
      <c r="B4" s="128"/>
      <c r="C4" s="68">
        <v>1970</v>
      </c>
      <c r="D4" s="205">
        <v>1980</v>
      </c>
      <c r="E4" s="154">
        <v>1990</v>
      </c>
      <c r="F4" s="69">
        <v>1996</v>
      </c>
      <c r="G4" s="69">
        <v>1997</v>
      </c>
      <c r="H4" s="69">
        <v>1998</v>
      </c>
      <c r="I4" s="69">
        <v>1999</v>
      </c>
      <c r="J4" s="69">
        <v>2000</v>
      </c>
      <c r="K4" s="69">
        <v>2001</v>
      </c>
      <c r="L4" s="69">
        <v>2002</v>
      </c>
      <c r="M4" s="69">
        <v>2003</v>
      </c>
      <c r="N4" s="69">
        <v>2004</v>
      </c>
      <c r="O4" s="69">
        <v>2005</v>
      </c>
      <c r="P4" s="69">
        <v>2006</v>
      </c>
      <c r="Q4" s="69">
        <v>2007</v>
      </c>
      <c r="R4" s="69">
        <v>2008</v>
      </c>
      <c r="S4" s="69">
        <v>2009</v>
      </c>
      <c r="T4" s="154"/>
    </row>
    <row r="5" spans="2:21" ht="12.75" customHeight="1">
      <c r="B5" s="64" t="s">
        <v>0</v>
      </c>
      <c r="C5" s="171"/>
      <c r="D5" s="206"/>
      <c r="E5" s="196"/>
      <c r="F5" s="87"/>
      <c r="G5" s="87"/>
      <c r="H5" s="87"/>
      <c r="I5" s="87"/>
      <c r="J5" s="87"/>
      <c r="K5" s="87"/>
      <c r="L5" s="87"/>
      <c r="M5" s="88"/>
      <c r="N5" s="88"/>
      <c r="O5" s="116">
        <f>SUM(O8:O34)</f>
        <v>65</v>
      </c>
      <c r="P5" s="116">
        <f>SUM(P8:P34)</f>
        <v>138</v>
      </c>
      <c r="Q5" s="116">
        <f>SUM(Q8:Q34)</f>
        <v>76</v>
      </c>
      <c r="R5" s="88">
        <f>SUM(R8:R34)</f>
        <v>83</v>
      </c>
      <c r="S5" s="88">
        <f>SUM(S8:S34)</f>
        <v>34</v>
      </c>
      <c r="T5" s="116"/>
      <c r="U5" s="64" t="s">
        <v>0</v>
      </c>
    </row>
    <row r="6" spans="2:21" ht="12.75" customHeight="1">
      <c r="B6" s="58" t="s">
        <v>30</v>
      </c>
      <c r="C6" s="171">
        <f>SUM(C8,C11:C12,C14:C18,C22,C25:C26,C28,C32:C34)</f>
        <v>381</v>
      </c>
      <c r="D6" s="206">
        <f>SUM(D8,D11:D12,D14:D18,D22,D25:D26,D28,D32:D34)</f>
        <v>318</v>
      </c>
      <c r="E6" s="196">
        <f aca="true" t="shared" si="0" ref="E6:O6">SUM(E8,E11:E12,E14:E18,E22,E25:E26,E28,E32:E34)</f>
        <v>165</v>
      </c>
      <c r="F6" s="86">
        <f t="shared" si="0"/>
        <v>93</v>
      </c>
      <c r="G6" s="86">
        <f t="shared" si="0"/>
        <v>134</v>
      </c>
      <c r="H6" s="86">
        <f t="shared" si="0"/>
        <v>186</v>
      </c>
      <c r="I6" s="86">
        <f t="shared" si="0"/>
        <v>122</v>
      </c>
      <c r="J6" s="86">
        <f t="shared" si="0"/>
        <v>117</v>
      </c>
      <c r="K6" s="86">
        <f t="shared" si="0"/>
        <v>75</v>
      </c>
      <c r="L6" s="86">
        <f t="shared" si="0"/>
        <v>121</v>
      </c>
      <c r="M6" s="86">
        <f t="shared" si="0"/>
        <v>91</v>
      </c>
      <c r="N6" s="86">
        <f t="shared" si="0"/>
        <v>75</v>
      </c>
      <c r="O6" s="86">
        <f t="shared" si="0"/>
        <v>51</v>
      </c>
      <c r="P6" s="86">
        <f>SUM(P8,P11:P12,P14:P18,P22,P25:P26,P28,P32:P34)</f>
        <v>36</v>
      </c>
      <c r="Q6" s="86">
        <f>SUM(Q8,Q11:Q12,Q14:Q18,Q22,Q25:Q26,Q28,Q32:Q34)</f>
        <v>54</v>
      </c>
      <c r="R6" s="87">
        <f>SUM(R8,R11:R12,R14:R18,R22,R25:R26,R28,R32:R34)</f>
        <v>28</v>
      </c>
      <c r="S6" s="87">
        <f>SUM(S8,S11:S12,S14:S18,S22,S25:S26,S28,S32:S34)</f>
        <v>20</v>
      </c>
      <c r="T6" s="86"/>
      <c r="U6" s="58" t="s">
        <v>30</v>
      </c>
    </row>
    <row r="7" spans="2:21" ht="12.75" customHeight="1">
      <c r="B7" s="70" t="s">
        <v>66</v>
      </c>
      <c r="C7" s="172"/>
      <c r="D7" s="207"/>
      <c r="E7" s="197"/>
      <c r="F7" s="95"/>
      <c r="G7" s="95"/>
      <c r="H7" s="95"/>
      <c r="I7" s="95"/>
      <c r="J7" s="95"/>
      <c r="K7" s="95"/>
      <c r="L7" s="95"/>
      <c r="M7" s="95"/>
      <c r="N7" s="95"/>
      <c r="O7" s="95">
        <f>SUM(O9,O10,O13,O19,O20,O21,O23,O24,O27,O29,O30,O31)</f>
        <v>14</v>
      </c>
      <c r="P7" s="95">
        <f>SUM(P9,P10,P13,P19,P20,P21,P23,P24,P27,P29,P30,P31)</f>
        <v>102</v>
      </c>
      <c r="Q7" s="95">
        <f>SUM(Q9,Q10,Q13,Q19,Q20,Q21,Q23,Q24,Q27,Q29,Q30,Q31)</f>
        <v>22</v>
      </c>
      <c r="R7" s="95">
        <f>SUM(R9,R10,R13,R19,R20,R21,R23,R24,R27,R29,R30,R31)</f>
        <v>55</v>
      </c>
      <c r="S7" s="95">
        <f>SUM(S9,S10,S13,S19,S20,S21,S23,S24,S27,S29,S30,S31)</f>
        <v>14</v>
      </c>
      <c r="T7" s="95"/>
      <c r="U7" s="70" t="s">
        <v>66</v>
      </c>
    </row>
    <row r="8" spans="1:21" ht="12.75" customHeight="1">
      <c r="A8" s="7"/>
      <c r="B8" s="8" t="s">
        <v>31</v>
      </c>
      <c r="C8" s="173">
        <v>3</v>
      </c>
      <c r="D8" s="208">
        <v>4</v>
      </c>
      <c r="E8" s="198">
        <v>0</v>
      </c>
      <c r="F8" s="13">
        <v>6</v>
      </c>
      <c r="G8" s="13">
        <v>1</v>
      </c>
      <c r="H8" s="13">
        <v>3</v>
      </c>
      <c r="I8" s="13">
        <v>3</v>
      </c>
      <c r="J8" s="13">
        <v>3</v>
      </c>
      <c r="K8" s="13">
        <v>10</v>
      </c>
      <c r="L8" s="13">
        <v>0</v>
      </c>
      <c r="M8" s="13">
        <v>4</v>
      </c>
      <c r="N8" s="13">
        <v>1</v>
      </c>
      <c r="O8" s="13">
        <v>0</v>
      </c>
      <c r="P8" s="13">
        <v>2</v>
      </c>
      <c r="Q8" s="13">
        <v>9</v>
      </c>
      <c r="R8" s="13">
        <v>0</v>
      </c>
      <c r="S8" s="13">
        <v>0</v>
      </c>
      <c r="T8" s="13"/>
      <c r="U8" s="8" t="s">
        <v>31</v>
      </c>
    </row>
    <row r="9" spans="1:21" ht="12.75" customHeight="1">
      <c r="A9" s="7"/>
      <c r="B9" s="58" t="s">
        <v>13</v>
      </c>
      <c r="C9" s="174"/>
      <c r="D9" s="209"/>
      <c r="E9" s="199"/>
      <c r="F9" s="89">
        <v>0</v>
      </c>
      <c r="G9" s="89"/>
      <c r="H9" s="89"/>
      <c r="I9" s="89"/>
      <c r="J9" s="89"/>
      <c r="K9" s="89">
        <v>3</v>
      </c>
      <c r="L9" s="89">
        <v>0</v>
      </c>
      <c r="M9" s="89">
        <v>26</v>
      </c>
      <c r="N9" s="89">
        <v>26</v>
      </c>
      <c r="O9" s="89">
        <v>3</v>
      </c>
      <c r="P9" s="89">
        <v>1</v>
      </c>
      <c r="Q9" s="89">
        <v>2</v>
      </c>
      <c r="R9" s="89">
        <v>12</v>
      </c>
      <c r="S9" s="89">
        <v>1</v>
      </c>
      <c r="T9" s="89"/>
      <c r="U9" s="58" t="s">
        <v>13</v>
      </c>
    </row>
    <row r="10" spans="1:21" ht="12.75" customHeight="1">
      <c r="A10" s="7"/>
      <c r="B10" s="9" t="s">
        <v>15</v>
      </c>
      <c r="C10" s="175"/>
      <c r="D10" s="210"/>
      <c r="E10" s="200"/>
      <c r="F10" s="16">
        <v>2</v>
      </c>
      <c r="G10" s="16"/>
      <c r="H10" s="16"/>
      <c r="I10" s="16"/>
      <c r="J10" s="16">
        <v>1</v>
      </c>
      <c r="K10" s="16">
        <v>0</v>
      </c>
      <c r="L10" s="16">
        <v>4</v>
      </c>
      <c r="M10" s="16">
        <v>2</v>
      </c>
      <c r="N10" s="16">
        <v>5</v>
      </c>
      <c r="O10" s="16">
        <v>4</v>
      </c>
      <c r="P10" s="16">
        <v>2</v>
      </c>
      <c r="Q10" s="16">
        <v>0</v>
      </c>
      <c r="R10" s="16">
        <v>13</v>
      </c>
      <c r="S10" s="16">
        <v>1</v>
      </c>
      <c r="T10" s="16"/>
      <c r="U10" s="9" t="s">
        <v>15</v>
      </c>
    </row>
    <row r="11" spans="1:21" ht="12.75" customHeight="1">
      <c r="A11" s="7"/>
      <c r="B11" s="58" t="s">
        <v>26</v>
      </c>
      <c r="C11" s="174">
        <v>7</v>
      </c>
      <c r="D11" s="209">
        <v>3</v>
      </c>
      <c r="E11" s="199">
        <v>1</v>
      </c>
      <c r="F11" s="89">
        <v>0</v>
      </c>
      <c r="G11" s="89">
        <v>0</v>
      </c>
      <c r="H11" s="89">
        <v>0</v>
      </c>
      <c r="I11" s="89">
        <v>2</v>
      </c>
      <c r="J11" s="89">
        <v>3</v>
      </c>
      <c r="K11" s="89">
        <v>0</v>
      </c>
      <c r="L11" s="89">
        <v>2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2</v>
      </c>
      <c r="T11" s="89"/>
      <c r="U11" s="58" t="s">
        <v>26</v>
      </c>
    </row>
    <row r="12" spans="1:21" ht="12.75" customHeight="1">
      <c r="A12" s="7"/>
      <c r="B12" s="9" t="s">
        <v>32</v>
      </c>
      <c r="C12" s="176">
        <v>151</v>
      </c>
      <c r="D12" s="211">
        <v>74</v>
      </c>
      <c r="E12" s="25">
        <v>50</v>
      </c>
      <c r="F12" s="16">
        <v>25</v>
      </c>
      <c r="G12" s="16">
        <v>28</v>
      </c>
      <c r="H12" s="16">
        <v>114</v>
      </c>
      <c r="I12" s="16">
        <v>28</v>
      </c>
      <c r="J12" s="16">
        <v>38</v>
      </c>
      <c r="K12" s="16">
        <v>13</v>
      </c>
      <c r="L12" s="16">
        <v>26</v>
      </c>
      <c r="M12" s="16">
        <v>23</v>
      </c>
      <c r="N12" s="16">
        <v>25</v>
      </c>
      <c r="O12" s="16">
        <v>7</v>
      </c>
      <c r="P12" s="16">
        <v>2</v>
      </c>
      <c r="Q12" s="16">
        <v>3</v>
      </c>
      <c r="R12" s="16">
        <v>1</v>
      </c>
      <c r="S12" s="16">
        <v>2</v>
      </c>
      <c r="T12" s="16"/>
      <c r="U12" s="9" t="s">
        <v>32</v>
      </c>
    </row>
    <row r="13" spans="1:21" ht="12.75" customHeight="1">
      <c r="A13" s="7"/>
      <c r="B13" s="58" t="s">
        <v>16</v>
      </c>
      <c r="C13" s="174"/>
      <c r="D13" s="209"/>
      <c r="E13" s="199"/>
      <c r="F13" s="89"/>
      <c r="G13" s="89"/>
      <c r="H13" s="89"/>
      <c r="I13" s="89"/>
      <c r="J13" s="89"/>
      <c r="K13" s="89"/>
      <c r="L13" s="89"/>
      <c r="M13" s="89"/>
      <c r="N13" s="89"/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/>
      <c r="U13" s="58" t="s">
        <v>16</v>
      </c>
    </row>
    <row r="14" spans="1:21" ht="12.75" customHeight="1">
      <c r="A14" s="7"/>
      <c r="B14" s="9" t="s">
        <v>35</v>
      </c>
      <c r="C14" s="176">
        <v>0</v>
      </c>
      <c r="D14" s="211">
        <v>16</v>
      </c>
      <c r="E14" s="25">
        <v>1</v>
      </c>
      <c r="F14" s="16">
        <v>0</v>
      </c>
      <c r="G14" s="16">
        <v>1</v>
      </c>
      <c r="H14" s="16">
        <v>0</v>
      </c>
      <c r="I14" s="16">
        <v>0</v>
      </c>
      <c r="J14" s="16">
        <v>2</v>
      </c>
      <c r="K14" s="16">
        <v>2</v>
      </c>
      <c r="L14" s="16">
        <v>1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317">
        <v>0</v>
      </c>
      <c r="S14" s="317">
        <v>0</v>
      </c>
      <c r="T14" s="317"/>
      <c r="U14" s="9" t="s">
        <v>35</v>
      </c>
    </row>
    <row r="15" spans="1:21" ht="12.75" customHeight="1">
      <c r="A15" s="7"/>
      <c r="B15" s="58" t="s">
        <v>27</v>
      </c>
      <c r="C15" s="174">
        <v>1</v>
      </c>
      <c r="D15" s="209">
        <v>1</v>
      </c>
      <c r="E15" s="199">
        <v>0</v>
      </c>
      <c r="F15" s="89">
        <v>0</v>
      </c>
      <c r="G15" s="89">
        <v>2</v>
      </c>
      <c r="H15" s="89">
        <v>0</v>
      </c>
      <c r="I15" s="89">
        <v>1</v>
      </c>
      <c r="J15" s="89">
        <v>20</v>
      </c>
      <c r="K15" s="89">
        <v>4</v>
      </c>
      <c r="L15" s="89">
        <v>4</v>
      </c>
      <c r="M15" s="89">
        <v>0</v>
      </c>
      <c r="N15" s="89">
        <v>0</v>
      </c>
      <c r="O15" s="89">
        <v>0</v>
      </c>
      <c r="P15" s="89">
        <v>3</v>
      </c>
      <c r="Q15" s="89">
        <v>0</v>
      </c>
      <c r="R15" s="89">
        <v>1</v>
      </c>
      <c r="S15" s="89">
        <v>0</v>
      </c>
      <c r="T15" s="89"/>
      <c r="U15" s="58" t="s">
        <v>27</v>
      </c>
    </row>
    <row r="16" spans="1:21" ht="12.75" customHeight="1">
      <c r="A16" s="7"/>
      <c r="B16" s="9" t="s">
        <v>33</v>
      </c>
      <c r="C16" s="176">
        <v>17</v>
      </c>
      <c r="D16" s="211">
        <v>17</v>
      </c>
      <c r="E16" s="25">
        <v>4</v>
      </c>
      <c r="F16" s="16">
        <v>0</v>
      </c>
      <c r="G16" s="16">
        <v>20</v>
      </c>
      <c r="H16" s="16">
        <v>1</v>
      </c>
      <c r="I16" s="16">
        <v>0</v>
      </c>
      <c r="J16" s="16">
        <v>0</v>
      </c>
      <c r="K16" s="16">
        <v>0</v>
      </c>
      <c r="L16" s="16">
        <v>3</v>
      </c>
      <c r="M16" s="16">
        <v>16</v>
      </c>
      <c r="N16" s="16">
        <v>0</v>
      </c>
      <c r="O16" s="16">
        <v>1</v>
      </c>
      <c r="P16" s="16">
        <v>10</v>
      </c>
      <c r="Q16" s="16">
        <v>14</v>
      </c>
      <c r="R16" s="16">
        <v>5</v>
      </c>
      <c r="S16" s="16">
        <v>2</v>
      </c>
      <c r="T16" s="16"/>
      <c r="U16" s="9" t="s">
        <v>33</v>
      </c>
    </row>
    <row r="17" spans="1:21" ht="12.75" customHeight="1">
      <c r="A17" s="7"/>
      <c r="B17" s="58" t="s">
        <v>34</v>
      </c>
      <c r="C17" s="174">
        <v>54</v>
      </c>
      <c r="D17" s="209">
        <v>33</v>
      </c>
      <c r="E17" s="199">
        <v>30</v>
      </c>
      <c r="F17" s="89">
        <v>14</v>
      </c>
      <c r="G17" s="89">
        <v>22</v>
      </c>
      <c r="H17" s="89">
        <v>14</v>
      </c>
      <c r="I17" s="89">
        <v>12</v>
      </c>
      <c r="J17" s="89">
        <v>15</v>
      </c>
      <c r="K17" s="89">
        <v>11</v>
      </c>
      <c r="L17" s="89">
        <v>24</v>
      </c>
      <c r="M17" s="89">
        <v>7</v>
      </c>
      <c r="N17" s="89">
        <v>6</v>
      </c>
      <c r="O17" s="89">
        <v>5</v>
      </c>
      <c r="P17" s="89">
        <v>11</v>
      </c>
      <c r="Q17" s="89">
        <v>9</v>
      </c>
      <c r="R17" s="89">
        <v>10</v>
      </c>
      <c r="S17" s="89">
        <v>7</v>
      </c>
      <c r="T17" s="89"/>
      <c r="U17" s="58" t="s">
        <v>34</v>
      </c>
    </row>
    <row r="18" spans="1:21" ht="12.75" customHeight="1">
      <c r="A18" s="7"/>
      <c r="B18" s="9" t="s">
        <v>36</v>
      </c>
      <c r="C18" s="176">
        <v>41</v>
      </c>
      <c r="D18" s="211">
        <v>48</v>
      </c>
      <c r="E18" s="25">
        <v>9</v>
      </c>
      <c r="F18" s="16">
        <v>14</v>
      </c>
      <c r="G18" s="16">
        <v>16</v>
      </c>
      <c r="H18" s="16">
        <v>16</v>
      </c>
      <c r="I18" s="16">
        <v>21</v>
      </c>
      <c r="J18" s="16">
        <v>8</v>
      </c>
      <c r="K18" s="16">
        <v>9</v>
      </c>
      <c r="L18" s="16">
        <v>17</v>
      </c>
      <c r="M18" s="16">
        <v>9</v>
      </c>
      <c r="N18" s="16">
        <v>11</v>
      </c>
      <c r="O18" s="16">
        <v>22</v>
      </c>
      <c r="P18" s="16">
        <v>5</v>
      </c>
      <c r="Q18" s="16">
        <v>11</v>
      </c>
      <c r="R18" s="16">
        <v>4</v>
      </c>
      <c r="S18" s="16">
        <v>5</v>
      </c>
      <c r="T18" s="16"/>
      <c r="U18" s="9" t="s">
        <v>36</v>
      </c>
    </row>
    <row r="19" spans="1:21" ht="12.75" customHeight="1">
      <c r="A19" s="7"/>
      <c r="B19" s="58" t="s">
        <v>14</v>
      </c>
      <c r="C19" s="177" t="s">
        <v>45</v>
      </c>
      <c r="D19" s="212" t="s">
        <v>45</v>
      </c>
      <c r="E19" s="201" t="s">
        <v>45</v>
      </c>
      <c r="F19" s="90" t="s">
        <v>45</v>
      </c>
      <c r="G19" s="90" t="s">
        <v>45</v>
      </c>
      <c r="H19" s="90" t="s">
        <v>45</v>
      </c>
      <c r="I19" s="90" t="s">
        <v>45</v>
      </c>
      <c r="J19" s="90" t="s">
        <v>45</v>
      </c>
      <c r="K19" s="90" t="s">
        <v>45</v>
      </c>
      <c r="L19" s="90" t="s">
        <v>45</v>
      </c>
      <c r="M19" s="90" t="s">
        <v>45</v>
      </c>
      <c r="N19" s="90" t="s">
        <v>45</v>
      </c>
      <c r="O19" s="90" t="s">
        <v>43</v>
      </c>
      <c r="P19" s="90" t="s">
        <v>43</v>
      </c>
      <c r="Q19" s="90" t="s">
        <v>43</v>
      </c>
      <c r="R19" s="90" t="s">
        <v>43</v>
      </c>
      <c r="S19" s="90" t="s">
        <v>43</v>
      </c>
      <c r="T19" s="90"/>
      <c r="U19" s="58" t="s">
        <v>14</v>
      </c>
    </row>
    <row r="20" spans="1:21" ht="12.75" customHeight="1">
      <c r="A20" s="7"/>
      <c r="B20" s="9" t="s">
        <v>18</v>
      </c>
      <c r="C20" s="176"/>
      <c r="D20" s="211"/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>
        <v>0</v>
      </c>
      <c r="P20" s="16">
        <v>0</v>
      </c>
      <c r="Q20" s="16">
        <v>0</v>
      </c>
      <c r="R20" s="16">
        <v>0</v>
      </c>
      <c r="S20" s="16">
        <v>1</v>
      </c>
      <c r="T20" s="16"/>
      <c r="U20" s="9" t="s">
        <v>18</v>
      </c>
    </row>
    <row r="21" spans="1:21" ht="12.75" customHeight="1">
      <c r="A21" s="7"/>
      <c r="B21" s="58" t="s">
        <v>19</v>
      </c>
      <c r="C21" s="174"/>
      <c r="D21" s="209"/>
      <c r="E21" s="199"/>
      <c r="F21" s="89"/>
      <c r="G21" s="89"/>
      <c r="H21" s="89"/>
      <c r="I21" s="89"/>
      <c r="J21" s="89"/>
      <c r="K21" s="89"/>
      <c r="L21" s="89"/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/>
      <c r="U21" s="58" t="s">
        <v>19</v>
      </c>
    </row>
    <row r="22" spans="1:21" ht="12.75" customHeight="1">
      <c r="A22" s="7"/>
      <c r="B22" s="9" t="s">
        <v>37</v>
      </c>
      <c r="C22" s="176">
        <v>0</v>
      </c>
      <c r="D22" s="211">
        <v>1</v>
      </c>
      <c r="E22" s="2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  <c r="U22" s="9" t="s">
        <v>37</v>
      </c>
    </row>
    <row r="23" spans="1:21" ht="12.75" customHeight="1">
      <c r="A23" s="7"/>
      <c r="B23" s="58" t="s">
        <v>17</v>
      </c>
      <c r="C23" s="174"/>
      <c r="D23" s="209"/>
      <c r="E23" s="199">
        <v>33</v>
      </c>
      <c r="F23" s="89">
        <v>11</v>
      </c>
      <c r="G23" s="89"/>
      <c r="H23" s="89"/>
      <c r="I23" s="89"/>
      <c r="J23" s="89">
        <v>11</v>
      </c>
      <c r="K23" s="89">
        <v>11</v>
      </c>
      <c r="L23" s="89">
        <v>12</v>
      </c>
      <c r="M23" s="89">
        <v>9</v>
      </c>
      <c r="N23" s="89">
        <v>8</v>
      </c>
      <c r="O23" s="89">
        <v>6</v>
      </c>
      <c r="P23" s="89">
        <v>3</v>
      </c>
      <c r="Q23" s="89">
        <v>8</v>
      </c>
      <c r="R23" s="89">
        <v>10</v>
      </c>
      <c r="S23" s="89">
        <v>0</v>
      </c>
      <c r="T23" s="89"/>
      <c r="U23" s="58" t="s">
        <v>17</v>
      </c>
    </row>
    <row r="24" spans="1:21" ht="12.75" customHeight="1">
      <c r="A24" s="7"/>
      <c r="B24" s="9" t="s">
        <v>20</v>
      </c>
      <c r="C24" s="175" t="s">
        <v>45</v>
      </c>
      <c r="D24" s="210" t="s">
        <v>45</v>
      </c>
      <c r="E24" s="200" t="s">
        <v>45</v>
      </c>
      <c r="F24" s="32" t="s">
        <v>45</v>
      </c>
      <c r="G24" s="32" t="s">
        <v>45</v>
      </c>
      <c r="H24" s="32" t="s">
        <v>45</v>
      </c>
      <c r="I24" s="32" t="s">
        <v>45</v>
      </c>
      <c r="J24" s="32" t="s">
        <v>45</v>
      </c>
      <c r="K24" s="32" t="s">
        <v>45</v>
      </c>
      <c r="L24" s="32" t="s">
        <v>45</v>
      </c>
      <c r="M24" s="32" t="s">
        <v>45</v>
      </c>
      <c r="N24" s="32" t="s">
        <v>45</v>
      </c>
      <c r="O24" s="32" t="s">
        <v>43</v>
      </c>
      <c r="P24" s="32" t="s">
        <v>43</v>
      </c>
      <c r="Q24" s="32" t="s">
        <v>43</v>
      </c>
      <c r="R24" s="32" t="s">
        <v>43</v>
      </c>
      <c r="S24" s="32" t="s">
        <v>43</v>
      </c>
      <c r="T24" s="32"/>
      <c r="U24" s="9" t="s">
        <v>20</v>
      </c>
    </row>
    <row r="25" spans="1:21" ht="12.75" customHeight="1">
      <c r="A25" s="7"/>
      <c r="B25" s="59" t="s">
        <v>28</v>
      </c>
      <c r="C25" s="174">
        <v>10</v>
      </c>
      <c r="D25" s="209">
        <v>8</v>
      </c>
      <c r="E25" s="199">
        <v>2</v>
      </c>
      <c r="F25" s="89">
        <v>1</v>
      </c>
      <c r="G25" s="89">
        <v>0</v>
      </c>
      <c r="H25" s="89">
        <v>0</v>
      </c>
      <c r="I25" s="89">
        <v>1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/>
      <c r="U25" s="59" t="s">
        <v>28</v>
      </c>
    </row>
    <row r="26" spans="1:21" ht="12.75" customHeight="1">
      <c r="A26" s="7"/>
      <c r="B26" s="9" t="s">
        <v>38</v>
      </c>
      <c r="C26" s="176">
        <v>26</v>
      </c>
      <c r="D26" s="211">
        <v>9</v>
      </c>
      <c r="E26" s="25">
        <v>6</v>
      </c>
      <c r="F26" s="16">
        <v>3</v>
      </c>
      <c r="G26" s="16">
        <v>1</v>
      </c>
      <c r="H26" s="16">
        <v>4</v>
      </c>
      <c r="I26" s="16">
        <v>8</v>
      </c>
      <c r="J26" s="16">
        <v>4</v>
      </c>
      <c r="K26" s="16">
        <v>3</v>
      </c>
      <c r="L26" s="16">
        <v>13</v>
      </c>
      <c r="M26" s="16">
        <v>7</v>
      </c>
      <c r="N26" s="16">
        <v>2</v>
      </c>
      <c r="O26" s="16">
        <v>1</v>
      </c>
      <c r="P26" s="16">
        <v>2</v>
      </c>
      <c r="Q26" s="16">
        <v>4</v>
      </c>
      <c r="R26" s="16">
        <v>4</v>
      </c>
      <c r="S26" s="16">
        <v>2</v>
      </c>
      <c r="T26" s="16"/>
      <c r="U26" s="9" t="s">
        <v>38</v>
      </c>
    </row>
    <row r="27" spans="1:21" ht="12.75" customHeight="1">
      <c r="A27" s="7"/>
      <c r="B27" s="58" t="s">
        <v>21</v>
      </c>
      <c r="C27" s="174">
        <v>20</v>
      </c>
      <c r="D27" s="209"/>
      <c r="E27" s="199">
        <v>21</v>
      </c>
      <c r="F27" s="89">
        <v>0</v>
      </c>
      <c r="G27" s="89"/>
      <c r="H27" s="89"/>
      <c r="I27" s="89"/>
      <c r="J27" s="89">
        <v>20</v>
      </c>
      <c r="K27" s="89">
        <v>0</v>
      </c>
      <c r="L27" s="89">
        <v>16</v>
      </c>
      <c r="M27" s="89">
        <v>11</v>
      </c>
      <c r="N27" s="89">
        <v>15</v>
      </c>
      <c r="O27" s="89">
        <v>0</v>
      </c>
      <c r="P27" s="89">
        <v>10</v>
      </c>
      <c r="Q27" s="89">
        <v>11</v>
      </c>
      <c r="R27" s="89">
        <v>7</v>
      </c>
      <c r="S27" s="89">
        <v>1</v>
      </c>
      <c r="T27" s="89"/>
      <c r="U27" s="58" t="s">
        <v>21</v>
      </c>
    </row>
    <row r="28" spans="1:21" ht="12.75" customHeight="1">
      <c r="A28" s="7"/>
      <c r="B28" s="9" t="s">
        <v>39</v>
      </c>
      <c r="C28" s="176">
        <v>19</v>
      </c>
      <c r="D28" s="211">
        <v>29</v>
      </c>
      <c r="E28" s="25">
        <v>22</v>
      </c>
      <c r="F28" s="16">
        <v>10</v>
      </c>
      <c r="G28" s="16">
        <v>14</v>
      </c>
      <c r="H28" s="16">
        <v>8</v>
      </c>
      <c r="I28" s="16">
        <v>8</v>
      </c>
      <c r="J28" s="16">
        <v>2</v>
      </c>
      <c r="K28" s="16">
        <v>11</v>
      </c>
      <c r="L28" s="16">
        <v>8</v>
      </c>
      <c r="M28" s="16">
        <v>15</v>
      </c>
      <c r="N28" s="16">
        <v>8</v>
      </c>
      <c r="O28" s="16">
        <v>7</v>
      </c>
      <c r="P28" s="16">
        <v>0</v>
      </c>
      <c r="Q28" s="16">
        <v>1</v>
      </c>
      <c r="R28" s="16">
        <v>3</v>
      </c>
      <c r="S28" s="16">
        <v>0</v>
      </c>
      <c r="T28" s="16"/>
      <c r="U28" s="9" t="s">
        <v>39</v>
      </c>
    </row>
    <row r="29" spans="1:21" ht="12.75" customHeight="1">
      <c r="A29" s="7"/>
      <c r="B29" s="58" t="s">
        <v>22</v>
      </c>
      <c r="C29" s="174"/>
      <c r="D29" s="209"/>
      <c r="E29" s="199"/>
      <c r="F29" s="89">
        <v>0</v>
      </c>
      <c r="G29" s="89"/>
      <c r="H29" s="89"/>
      <c r="I29" s="89"/>
      <c r="J29" s="89">
        <v>0</v>
      </c>
      <c r="K29" s="89">
        <v>8</v>
      </c>
      <c r="L29" s="89">
        <v>4</v>
      </c>
      <c r="M29" s="89">
        <v>0</v>
      </c>
      <c r="N29" s="89">
        <v>1</v>
      </c>
      <c r="O29" s="89">
        <v>1</v>
      </c>
      <c r="P29" s="89">
        <v>86</v>
      </c>
      <c r="Q29" s="89">
        <v>1</v>
      </c>
      <c r="R29" s="89">
        <v>12</v>
      </c>
      <c r="S29" s="89">
        <v>8</v>
      </c>
      <c r="T29" s="89"/>
      <c r="U29" s="58" t="s">
        <v>22</v>
      </c>
    </row>
    <row r="30" spans="1:21" ht="12.75" customHeight="1">
      <c r="A30" s="7"/>
      <c r="B30" s="9" t="s">
        <v>24</v>
      </c>
      <c r="C30" s="178"/>
      <c r="D30" s="213"/>
      <c r="E30" s="202"/>
      <c r="F30" s="14">
        <v>0</v>
      </c>
      <c r="G30" s="14"/>
      <c r="H30" s="14"/>
      <c r="I30" s="14"/>
      <c r="J30" s="14">
        <v>0</v>
      </c>
      <c r="K30" s="14">
        <v>0</v>
      </c>
      <c r="L30" s="14">
        <v>1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/>
      <c r="U30" s="9" t="s">
        <v>24</v>
      </c>
    </row>
    <row r="31" spans="1:21" ht="12.75" customHeight="1">
      <c r="A31" s="7"/>
      <c r="B31" s="58" t="s">
        <v>23</v>
      </c>
      <c r="C31" s="177"/>
      <c r="D31" s="212"/>
      <c r="E31" s="201"/>
      <c r="F31" s="89">
        <v>0</v>
      </c>
      <c r="G31" s="89"/>
      <c r="H31" s="89"/>
      <c r="I31" s="89"/>
      <c r="J31" s="89">
        <v>0</v>
      </c>
      <c r="K31" s="89">
        <v>0</v>
      </c>
      <c r="L31" s="89">
        <v>2</v>
      </c>
      <c r="M31" s="89">
        <v>2</v>
      </c>
      <c r="N31" s="89">
        <v>2</v>
      </c>
      <c r="O31" s="89">
        <v>0</v>
      </c>
      <c r="P31" s="89">
        <v>0</v>
      </c>
      <c r="Q31" s="89">
        <v>0</v>
      </c>
      <c r="R31" s="89">
        <v>1</v>
      </c>
      <c r="S31" s="89">
        <v>2</v>
      </c>
      <c r="T31" s="89"/>
      <c r="U31" s="58" t="s">
        <v>23</v>
      </c>
    </row>
    <row r="32" spans="1:21" ht="12.75" customHeight="1">
      <c r="A32" s="7"/>
      <c r="B32" s="9" t="s">
        <v>40</v>
      </c>
      <c r="C32" s="178">
        <v>5</v>
      </c>
      <c r="D32" s="213">
        <v>4</v>
      </c>
      <c r="E32" s="202">
        <v>0</v>
      </c>
      <c r="F32" s="14">
        <v>3</v>
      </c>
      <c r="G32" s="14">
        <v>1</v>
      </c>
      <c r="H32" s="14">
        <v>10</v>
      </c>
      <c r="I32" s="14">
        <v>1</v>
      </c>
      <c r="J32" s="14">
        <v>2</v>
      </c>
      <c r="K32" s="14">
        <v>2</v>
      </c>
      <c r="L32" s="14">
        <v>0</v>
      </c>
      <c r="M32" s="14">
        <v>0</v>
      </c>
      <c r="N32" s="14">
        <v>2</v>
      </c>
      <c r="O32" s="14">
        <v>0</v>
      </c>
      <c r="P32" s="14">
        <v>1</v>
      </c>
      <c r="Q32" s="14">
        <v>0</v>
      </c>
      <c r="R32" s="14">
        <v>0</v>
      </c>
      <c r="S32" s="14">
        <v>0</v>
      </c>
      <c r="T32" s="14"/>
      <c r="U32" s="9" t="s">
        <v>40</v>
      </c>
    </row>
    <row r="33" spans="1:21" ht="12.75" customHeight="1">
      <c r="A33" s="7"/>
      <c r="B33" s="58" t="s">
        <v>41</v>
      </c>
      <c r="C33" s="174">
        <v>6</v>
      </c>
      <c r="D33" s="209">
        <v>25</v>
      </c>
      <c r="E33" s="199">
        <v>3</v>
      </c>
      <c r="F33" s="89">
        <v>0</v>
      </c>
      <c r="G33" s="89">
        <v>2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2</v>
      </c>
      <c r="O33" s="89">
        <v>0</v>
      </c>
      <c r="P33" s="89">
        <v>0</v>
      </c>
      <c r="Q33" s="89">
        <v>0</v>
      </c>
      <c r="R33" s="89">
        <v>0</v>
      </c>
      <c r="S33" s="362">
        <v>0</v>
      </c>
      <c r="T33" s="89"/>
      <c r="U33" s="58" t="s">
        <v>41</v>
      </c>
    </row>
    <row r="34" spans="1:21" ht="12.75" customHeight="1">
      <c r="A34" s="7"/>
      <c r="B34" s="10" t="s">
        <v>29</v>
      </c>
      <c r="C34" s="179">
        <v>41</v>
      </c>
      <c r="D34" s="214">
        <v>46</v>
      </c>
      <c r="E34" s="203">
        <v>37</v>
      </c>
      <c r="F34" s="15">
        <v>17</v>
      </c>
      <c r="G34" s="15">
        <v>26</v>
      </c>
      <c r="H34" s="15">
        <v>16</v>
      </c>
      <c r="I34" s="15">
        <v>37</v>
      </c>
      <c r="J34" s="15">
        <v>20</v>
      </c>
      <c r="K34" s="15">
        <v>10</v>
      </c>
      <c r="L34" s="15">
        <v>23</v>
      </c>
      <c r="M34" s="15">
        <v>10</v>
      </c>
      <c r="N34" s="15">
        <v>18</v>
      </c>
      <c r="O34" s="15">
        <v>8</v>
      </c>
      <c r="P34" s="15">
        <v>0</v>
      </c>
      <c r="Q34" s="15">
        <v>3</v>
      </c>
      <c r="R34" s="15">
        <v>0</v>
      </c>
      <c r="S34" s="15">
        <v>0</v>
      </c>
      <c r="T34" s="15"/>
      <c r="U34" s="10" t="s">
        <v>29</v>
      </c>
    </row>
    <row r="35" spans="1:21" ht="12.75" customHeight="1">
      <c r="A35" s="7"/>
      <c r="B35" s="58" t="s">
        <v>44</v>
      </c>
      <c r="C35" s="174"/>
      <c r="D35" s="209"/>
      <c r="E35" s="199"/>
      <c r="F35" s="89"/>
      <c r="G35" s="89"/>
      <c r="H35" s="89"/>
      <c r="I35" s="89"/>
      <c r="J35" s="89"/>
      <c r="K35" s="89"/>
      <c r="L35" s="89"/>
      <c r="M35" s="89">
        <v>5</v>
      </c>
      <c r="N35" s="89">
        <v>5</v>
      </c>
      <c r="O35" s="89">
        <v>1</v>
      </c>
      <c r="P35" s="89">
        <v>0</v>
      </c>
      <c r="Q35" s="89">
        <v>3</v>
      </c>
      <c r="R35" s="89">
        <v>0</v>
      </c>
      <c r="S35" s="89">
        <v>11</v>
      </c>
      <c r="T35" s="89"/>
      <c r="U35" s="58" t="s">
        <v>44</v>
      </c>
    </row>
    <row r="36" spans="1:21" ht="12.75" customHeight="1">
      <c r="A36" s="7"/>
      <c r="B36" s="9" t="s">
        <v>48</v>
      </c>
      <c r="C36" s="176"/>
      <c r="D36" s="211"/>
      <c r="E36" s="25"/>
      <c r="F36" s="16"/>
      <c r="G36" s="16"/>
      <c r="H36" s="16"/>
      <c r="I36" s="16"/>
      <c r="J36" s="16"/>
      <c r="K36" s="16"/>
      <c r="L36" s="16"/>
      <c r="M36" s="16"/>
      <c r="N36" s="16"/>
      <c r="O36" s="16">
        <v>0</v>
      </c>
      <c r="P36" s="16">
        <v>0</v>
      </c>
      <c r="Q36" s="16">
        <v>0</v>
      </c>
      <c r="R36" s="16">
        <v>2</v>
      </c>
      <c r="S36" s="16">
        <v>2</v>
      </c>
      <c r="T36" s="16"/>
      <c r="U36" s="9" t="s">
        <v>48</v>
      </c>
    </row>
    <row r="37" spans="1:21" ht="12.75" customHeight="1">
      <c r="A37" s="7"/>
      <c r="B37" s="70" t="s">
        <v>25</v>
      </c>
      <c r="C37" s="180">
        <v>7</v>
      </c>
      <c r="D37" s="215">
        <v>44</v>
      </c>
      <c r="E37" s="204">
        <v>17</v>
      </c>
      <c r="F37" s="91">
        <v>12</v>
      </c>
      <c r="G37" s="91"/>
      <c r="H37" s="91"/>
      <c r="I37" s="91"/>
      <c r="J37" s="91">
        <v>9</v>
      </c>
      <c r="K37" s="91">
        <v>11</v>
      </c>
      <c r="L37" s="91">
        <v>7</v>
      </c>
      <c r="M37" s="91">
        <v>8</v>
      </c>
      <c r="N37" s="91">
        <v>46</v>
      </c>
      <c r="O37" s="91">
        <v>10</v>
      </c>
      <c r="P37" s="91">
        <v>6</v>
      </c>
      <c r="Q37" s="91">
        <v>1</v>
      </c>
      <c r="R37" s="91">
        <v>9</v>
      </c>
      <c r="S37" s="91">
        <v>7</v>
      </c>
      <c r="T37" s="91"/>
      <c r="U37" s="70" t="s">
        <v>25</v>
      </c>
    </row>
    <row r="38" spans="1:21" ht="12.75" customHeight="1">
      <c r="A38" s="7"/>
      <c r="B38" s="9" t="s">
        <v>11</v>
      </c>
      <c r="C38" s="175" t="s">
        <v>45</v>
      </c>
      <c r="D38" s="210" t="s">
        <v>45</v>
      </c>
      <c r="E38" s="200" t="s">
        <v>45</v>
      </c>
      <c r="F38" s="32" t="s">
        <v>45</v>
      </c>
      <c r="G38" s="32" t="s">
        <v>45</v>
      </c>
      <c r="H38" s="32" t="s">
        <v>45</v>
      </c>
      <c r="I38" s="32" t="s">
        <v>45</v>
      </c>
      <c r="J38" s="32" t="s">
        <v>45</v>
      </c>
      <c r="K38" s="32" t="s">
        <v>45</v>
      </c>
      <c r="L38" s="32" t="s">
        <v>45</v>
      </c>
      <c r="M38" s="32" t="s">
        <v>45</v>
      </c>
      <c r="N38" s="56" t="s">
        <v>45</v>
      </c>
      <c r="O38" s="56" t="s">
        <v>43</v>
      </c>
      <c r="P38" s="56" t="s">
        <v>43</v>
      </c>
      <c r="Q38" s="56" t="s">
        <v>43</v>
      </c>
      <c r="R38" s="32" t="s">
        <v>43</v>
      </c>
      <c r="S38" s="32" t="s">
        <v>43</v>
      </c>
      <c r="T38" s="32"/>
      <c r="U38" s="9" t="s">
        <v>11</v>
      </c>
    </row>
    <row r="39" spans="1:21" ht="12.75" customHeight="1">
      <c r="A39" s="7"/>
      <c r="B39" s="58" t="s">
        <v>42</v>
      </c>
      <c r="C39" s="174">
        <v>1</v>
      </c>
      <c r="D39" s="209">
        <v>1</v>
      </c>
      <c r="E39" s="199">
        <v>4</v>
      </c>
      <c r="F39" s="89">
        <v>0</v>
      </c>
      <c r="G39" s="89"/>
      <c r="H39" s="89"/>
      <c r="I39" s="89"/>
      <c r="J39" s="89">
        <v>32</v>
      </c>
      <c r="K39" s="89">
        <v>2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1</v>
      </c>
      <c r="R39" s="89">
        <v>0</v>
      </c>
      <c r="S39" s="89">
        <v>0</v>
      </c>
      <c r="T39" s="89"/>
      <c r="U39" s="58" t="s">
        <v>42</v>
      </c>
    </row>
    <row r="40" spans="1:21" ht="12.75" customHeight="1">
      <c r="A40" s="7"/>
      <c r="B40" s="10" t="s">
        <v>12</v>
      </c>
      <c r="C40" s="181">
        <v>13</v>
      </c>
      <c r="D40" s="216">
        <v>7</v>
      </c>
      <c r="E40" s="36">
        <v>8</v>
      </c>
      <c r="F40" s="30">
        <v>14</v>
      </c>
      <c r="G40" s="30"/>
      <c r="H40" s="30"/>
      <c r="I40" s="30"/>
      <c r="J40" s="30">
        <v>2</v>
      </c>
      <c r="K40" s="30">
        <v>3</v>
      </c>
      <c r="L40" s="30">
        <v>4</v>
      </c>
      <c r="M40" s="30">
        <v>9</v>
      </c>
      <c r="N40" s="30">
        <v>1</v>
      </c>
      <c r="O40" s="30">
        <v>3</v>
      </c>
      <c r="P40" s="30">
        <v>0</v>
      </c>
      <c r="Q40" s="30">
        <v>0</v>
      </c>
      <c r="R40" s="30">
        <v>0</v>
      </c>
      <c r="S40" s="30">
        <v>2</v>
      </c>
      <c r="T40" s="30"/>
      <c r="U40" s="10" t="s">
        <v>12</v>
      </c>
    </row>
    <row r="41" spans="2:21" ht="15" customHeight="1">
      <c r="B41" s="443" t="s">
        <v>65</v>
      </c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39"/>
      <c r="P41" s="439"/>
      <c r="Q41" s="439"/>
      <c r="R41" s="439"/>
      <c r="S41" s="439"/>
      <c r="T41" s="439"/>
      <c r="U41" s="439"/>
    </row>
    <row r="42" spans="2:21" ht="1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</sheetData>
  <mergeCells count="3">
    <mergeCell ref="B2:U2"/>
    <mergeCell ref="B3:U3"/>
    <mergeCell ref="B41:U4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5"/>
  <sheetViews>
    <sheetView workbookViewId="0" topLeftCell="A7">
      <selection activeCell="A55" sqref="A55:IV55"/>
    </sheetView>
  </sheetViews>
  <sheetFormatPr defaultColWidth="9.140625" defaultRowHeight="12.75"/>
  <cols>
    <col min="1" max="1" width="2.28125" style="0" customWidth="1"/>
    <col min="2" max="2" width="11.57421875" style="3" customWidth="1"/>
    <col min="3" max="4" width="6.7109375" style="3" customWidth="1"/>
    <col min="5" max="7" width="6.7109375" style="39" customWidth="1"/>
    <col min="8" max="8" width="6.7109375" style="3" customWidth="1"/>
    <col min="9" max="9" width="8.28125" style="0" customWidth="1"/>
    <col min="10" max="10" width="1.7109375" style="0" customWidth="1"/>
  </cols>
  <sheetData>
    <row r="1" spans="2:8" ht="14.25" customHeight="1">
      <c r="B1" s="26"/>
      <c r="C1" s="26"/>
      <c r="D1" s="26"/>
      <c r="E1" s="38"/>
      <c r="F1" s="38"/>
      <c r="H1" s="96" t="s">
        <v>101</v>
      </c>
    </row>
    <row r="2" spans="2:8" ht="30" customHeight="1">
      <c r="B2" s="451" t="s">
        <v>64</v>
      </c>
      <c r="C2" s="451"/>
      <c r="D2" s="451"/>
      <c r="E2" s="451"/>
      <c r="F2" s="451"/>
      <c r="G2" s="451"/>
      <c r="H2" s="451"/>
    </row>
    <row r="3" spans="2:8" ht="30" customHeight="1">
      <c r="B3" s="99" t="s">
        <v>49</v>
      </c>
      <c r="C3" s="452" t="s">
        <v>86</v>
      </c>
      <c r="D3" s="453"/>
      <c r="E3" s="454"/>
      <c r="F3" s="453" t="s">
        <v>63</v>
      </c>
      <c r="G3" s="453"/>
      <c r="H3" s="454"/>
    </row>
    <row r="4" spans="2:8" ht="12.75" customHeight="1">
      <c r="B4" s="146">
        <v>1990</v>
      </c>
      <c r="C4" s="363"/>
      <c r="D4" s="364">
        <v>0</v>
      </c>
      <c r="E4" s="365"/>
      <c r="F4" s="366"/>
      <c r="G4" s="364">
        <v>47</v>
      </c>
      <c r="H4" s="367"/>
    </row>
    <row r="5" spans="2:8" ht="12.75" customHeight="1">
      <c r="B5" s="146">
        <v>1991</v>
      </c>
      <c r="C5" s="368"/>
      <c r="D5" s="369">
        <v>41</v>
      </c>
      <c r="E5" s="370"/>
      <c r="F5" s="371"/>
      <c r="G5" s="369">
        <v>278</v>
      </c>
      <c r="H5" s="372"/>
    </row>
    <row r="6" spans="2:8" ht="12.75" customHeight="1">
      <c r="B6" s="146">
        <v>1992</v>
      </c>
      <c r="C6" s="368"/>
      <c r="D6" s="369">
        <v>154</v>
      </c>
      <c r="E6" s="370"/>
      <c r="F6" s="371"/>
      <c r="G6" s="369">
        <v>143</v>
      </c>
      <c r="H6" s="372"/>
    </row>
    <row r="7" spans="2:8" ht="12.75" customHeight="1">
      <c r="B7" s="146">
        <v>1993</v>
      </c>
      <c r="C7" s="368"/>
      <c r="D7" s="369">
        <v>16</v>
      </c>
      <c r="E7" s="370"/>
      <c r="F7" s="16"/>
      <c r="G7" s="369">
        <v>16</v>
      </c>
      <c r="H7" s="21"/>
    </row>
    <row r="8" spans="2:8" ht="12.75" customHeight="1">
      <c r="B8" s="146">
        <v>1994</v>
      </c>
      <c r="C8" s="368"/>
      <c r="D8" s="369">
        <v>9</v>
      </c>
      <c r="E8" s="370"/>
      <c r="F8" s="16"/>
      <c r="G8" s="369">
        <v>5</v>
      </c>
      <c r="H8" s="21"/>
    </row>
    <row r="9" spans="2:8" ht="12.75" customHeight="1">
      <c r="B9" s="146">
        <v>1995</v>
      </c>
      <c r="C9" s="368"/>
      <c r="D9" s="369">
        <v>133</v>
      </c>
      <c r="E9" s="370"/>
      <c r="F9" s="16"/>
      <c r="G9" s="369">
        <v>121</v>
      </c>
      <c r="H9" s="21"/>
    </row>
    <row r="10" spans="2:8" ht="12.75" customHeight="1">
      <c r="B10" s="146">
        <v>1996</v>
      </c>
      <c r="C10" s="368"/>
      <c r="D10" s="369">
        <v>20</v>
      </c>
      <c r="E10" s="370"/>
      <c r="F10" s="16"/>
      <c r="G10" s="369">
        <v>4</v>
      </c>
      <c r="H10" s="25"/>
    </row>
    <row r="11" spans="2:8" ht="12.75" customHeight="1">
      <c r="B11" s="146">
        <v>1997</v>
      </c>
      <c r="C11" s="368"/>
      <c r="D11" s="369">
        <v>71</v>
      </c>
      <c r="E11" s="370"/>
      <c r="F11" s="16"/>
      <c r="G11" s="369">
        <v>1</v>
      </c>
      <c r="H11" s="25"/>
    </row>
    <row r="12" spans="2:8" ht="12.75" customHeight="1">
      <c r="B12" s="146">
        <v>1998</v>
      </c>
      <c r="C12" s="368"/>
      <c r="D12" s="369">
        <v>19</v>
      </c>
      <c r="E12" s="370"/>
      <c r="F12" s="16"/>
      <c r="G12" s="369">
        <v>62</v>
      </c>
      <c r="H12" s="25"/>
    </row>
    <row r="13" spans="2:8" ht="12.75" customHeight="1">
      <c r="B13" s="146">
        <v>1999</v>
      </c>
      <c r="C13" s="34"/>
      <c r="D13" s="369">
        <v>46</v>
      </c>
      <c r="E13" s="25"/>
      <c r="F13" s="16"/>
      <c r="G13" s="369">
        <v>66</v>
      </c>
      <c r="H13" s="25"/>
    </row>
    <row r="14" spans="2:8" ht="12.75" customHeight="1">
      <c r="B14" s="146">
        <v>2000</v>
      </c>
      <c r="C14" s="34"/>
      <c r="D14" s="369">
        <v>113</v>
      </c>
      <c r="E14" s="25"/>
      <c r="F14" s="16"/>
      <c r="G14" s="369">
        <v>113</v>
      </c>
      <c r="H14" s="25"/>
    </row>
    <row r="15" spans="2:8" ht="12.75" customHeight="1">
      <c r="B15" s="146">
        <v>2001</v>
      </c>
      <c r="C15" s="34"/>
      <c r="D15" s="369">
        <v>122</v>
      </c>
      <c r="E15" s="25"/>
      <c r="F15" s="16"/>
      <c r="G15" s="369">
        <v>125</v>
      </c>
      <c r="H15" s="25"/>
    </row>
    <row r="16" spans="2:8" ht="12.75" customHeight="1">
      <c r="B16" s="146">
        <v>2002</v>
      </c>
      <c r="C16" s="34"/>
      <c r="D16" s="369">
        <v>101</v>
      </c>
      <c r="E16" s="25"/>
      <c r="F16" s="16"/>
      <c r="G16" s="369">
        <v>25</v>
      </c>
      <c r="H16" s="25"/>
    </row>
    <row r="17" spans="2:8" ht="12.75" customHeight="1">
      <c r="B17" s="146">
        <v>2003</v>
      </c>
      <c r="C17" s="34"/>
      <c r="D17" s="369">
        <v>5</v>
      </c>
      <c r="E17" s="25"/>
      <c r="F17" s="16"/>
      <c r="G17" s="369">
        <v>5</v>
      </c>
      <c r="H17" s="25"/>
    </row>
    <row r="18" spans="2:8" ht="12.75" customHeight="1">
      <c r="B18" s="146">
        <v>2004</v>
      </c>
      <c r="C18" s="34"/>
      <c r="D18" s="369">
        <v>0</v>
      </c>
      <c r="E18" s="25"/>
      <c r="F18" s="16"/>
      <c r="G18" s="369">
        <v>0</v>
      </c>
      <c r="H18" s="25"/>
    </row>
    <row r="19" spans="2:8" ht="12.75" customHeight="1">
      <c r="B19" s="146">
        <v>2005</v>
      </c>
      <c r="C19" s="34"/>
      <c r="D19" s="369">
        <v>144</v>
      </c>
      <c r="E19" s="25"/>
      <c r="F19" s="16"/>
      <c r="G19" s="369">
        <v>125</v>
      </c>
      <c r="H19" s="25"/>
    </row>
    <row r="20" spans="2:8" ht="12.75" customHeight="1">
      <c r="B20" s="146">
        <v>2006</v>
      </c>
      <c r="C20" s="34"/>
      <c r="D20" s="369">
        <v>5</v>
      </c>
      <c r="E20" s="25"/>
      <c r="F20" s="16"/>
      <c r="G20" s="369">
        <v>6</v>
      </c>
      <c r="H20" s="25"/>
    </row>
    <row r="21" spans="2:8" ht="12.75" customHeight="1">
      <c r="B21" s="146">
        <v>2007</v>
      </c>
      <c r="C21" s="34"/>
      <c r="D21" s="369">
        <v>0</v>
      </c>
      <c r="E21" s="25"/>
      <c r="F21" s="16"/>
      <c r="G21" s="369">
        <v>1</v>
      </c>
      <c r="H21" s="25"/>
    </row>
    <row r="22" spans="2:8" ht="12.75" customHeight="1">
      <c r="B22" s="146">
        <v>2008</v>
      </c>
      <c r="C22" s="34"/>
      <c r="D22" s="369">
        <v>154</v>
      </c>
      <c r="E22" s="25"/>
      <c r="F22" s="16"/>
      <c r="G22" s="369">
        <v>154</v>
      </c>
      <c r="H22" s="25"/>
    </row>
    <row r="23" spans="2:8" ht="12.75" customHeight="1">
      <c r="B23" s="146">
        <v>2009</v>
      </c>
      <c r="C23" s="34"/>
      <c r="D23" s="369">
        <v>9</v>
      </c>
      <c r="E23" s="25"/>
      <c r="F23" s="16"/>
      <c r="G23" s="369">
        <v>228</v>
      </c>
      <c r="H23" s="25"/>
    </row>
    <row r="24" spans="2:8" ht="12.75" customHeight="1">
      <c r="B24" s="147">
        <v>2010</v>
      </c>
      <c r="C24" s="45"/>
      <c r="D24" s="373">
        <v>2</v>
      </c>
      <c r="E24" s="36"/>
      <c r="F24" s="30"/>
      <c r="G24" s="373">
        <v>2</v>
      </c>
      <c r="H24" s="36"/>
    </row>
    <row r="25" spans="2:8" ht="12.75" customHeight="1">
      <c r="B25" s="148" t="s">
        <v>119</v>
      </c>
      <c r="C25" s="100"/>
      <c r="D25" s="374">
        <v>312</v>
      </c>
      <c r="E25" s="375"/>
      <c r="F25" s="149"/>
      <c r="G25" s="374">
        <v>328.2</v>
      </c>
      <c r="H25" s="47"/>
    </row>
    <row r="26" spans="2:8" ht="12.75" customHeight="1">
      <c r="B26" s="148" t="s">
        <v>120</v>
      </c>
      <c r="C26" s="100"/>
      <c r="D26" s="374">
        <v>179</v>
      </c>
      <c r="E26" s="150"/>
      <c r="F26" s="149"/>
      <c r="G26" s="374">
        <v>128.4</v>
      </c>
      <c r="H26" s="47"/>
    </row>
    <row r="27" spans="2:8" ht="12.75" customHeight="1">
      <c r="B27" s="148" t="s">
        <v>121</v>
      </c>
      <c r="C27" s="100"/>
      <c r="D27" s="374">
        <v>51</v>
      </c>
      <c r="E27" s="150"/>
      <c r="F27" s="149"/>
      <c r="G27" s="374">
        <v>76.5</v>
      </c>
      <c r="H27" s="47"/>
    </row>
    <row r="28" spans="2:8" ht="15" customHeight="1">
      <c r="B28" s="147" t="s">
        <v>122</v>
      </c>
      <c r="C28" s="45"/>
      <c r="D28" s="376">
        <v>65</v>
      </c>
      <c r="E28" s="151"/>
      <c r="F28" s="55"/>
      <c r="G28" s="376">
        <v>78.2</v>
      </c>
      <c r="H28" s="36"/>
    </row>
    <row r="29" spans="2:4" ht="12.75" customHeight="1">
      <c r="B29" s="40" t="s">
        <v>87</v>
      </c>
      <c r="C29" s="40"/>
      <c r="D29" s="29"/>
    </row>
    <row r="30" spans="2:8" ht="30.75" customHeight="1">
      <c r="B30" s="94" t="s">
        <v>53</v>
      </c>
      <c r="C30" s="94"/>
      <c r="D30" s="114"/>
      <c r="E30" s="41"/>
      <c r="F30" s="41"/>
      <c r="G30" s="41"/>
      <c r="H30" s="114"/>
    </row>
    <row r="31" spans="2:8" ht="27.75" customHeight="1">
      <c r="B31" s="444" t="s">
        <v>123</v>
      </c>
      <c r="C31" s="441"/>
      <c r="D31" s="441"/>
      <c r="E31" s="441"/>
      <c r="F31" s="441"/>
      <c r="G31" s="441"/>
      <c r="H31" s="441"/>
    </row>
    <row r="32" spans="2:8" ht="36" customHeight="1">
      <c r="B32" s="444" t="s">
        <v>124</v>
      </c>
      <c r="C32" s="441"/>
      <c r="D32" s="441"/>
      <c r="E32" s="441"/>
      <c r="F32" s="441"/>
      <c r="G32" s="441"/>
      <c r="H32" s="441"/>
    </row>
    <row r="33" ht="12.75" customHeight="1"/>
    <row r="34" ht="12.75" customHeight="1"/>
    <row r="35" spans="2:8" ht="18" customHeight="1">
      <c r="B35"/>
      <c r="C35"/>
      <c r="D35"/>
      <c r="E35"/>
      <c r="F35"/>
      <c r="G35"/>
      <c r="H35" s="384" t="s">
        <v>102</v>
      </c>
    </row>
    <row r="36" spans="2:8" ht="12.75" customHeight="1">
      <c r="B36"/>
      <c r="C36"/>
      <c r="D36"/>
      <c r="E36"/>
      <c r="F36"/>
      <c r="G36"/>
      <c r="H36"/>
    </row>
    <row r="37" spans="2:8" ht="12.75" customHeight="1">
      <c r="B37"/>
      <c r="C37"/>
      <c r="D37"/>
      <c r="E37"/>
      <c r="F37"/>
      <c r="G37"/>
      <c r="H37"/>
    </row>
    <row r="38" spans="2:8" ht="15.75" customHeight="1">
      <c r="B38" s="445" t="s">
        <v>125</v>
      </c>
      <c r="C38" s="446"/>
      <c r="D38" s="446"/>
      <c r="E38" s="446"/>
      <c r="F38" s="446"/>
      <c r="G38" s="446"/>
      <c r="H38" s="447"/>
    </row>
    <row r="39" spans="2:8" ht="35.25" customHeight="1">
      <c r="B39" s="385" t="s">
        <v>55</v>
      </c>
      <c r="C39" s="448" t="s">
        <v>126</v>
      </c>
      <c r="D39" s="448"/>
      <c r="E39" s="449" t="s">
        <v>127</v>
      </c>
      <c r="F39" s="450"/>
      <c r="G39" s="448" t="s">
        <v>128</v>
      </c>
      <c r="H39" s="450"/>
    </row>
    <row r="40" spans="2:8" ht="12.75" customHeight="1">
      <c r="B40" s="386"/>
      <c r="C40" s="387" t="s">
        <v>129</v>
      </c>
      <c r="D40" s="388" t="s">
        <v>130</v>
      </c>
      <c r="E40" s="389" t="s">
        <v>129</v>
      </c>
      <c r="F40" s="390" t="s">
        <v>130</v>
      </c>
      <c r="G40" s="387" t="s">
        <v>129</v>
      </c>
      <c r="H40" s="390" t="s">
        <v>130</v>
      </c>
    </row>
    <row r="41" spans="2:8" ht="12.75" customHeight="1">
      <c r="B41" s="59">
        <v>1996</v>
      </c>
      <c r="C41" s="391">
        <v>13</v>
      </c>
      <c r="D41" s="97">
        <v>58</v>
      </c>
      <c r="E41" s="391">
        <v>14</v>
      </c>
      <c r="F41" s="98">
        <v>247</v>
      </c>
      <c r="G41" s="97">
        <v>59</v>
      </c>
      <c r="H41" s="98">
        <v>294</v>
      </c>
    </row>
    <row r="42" spans="2:8" ht="12.75" customHeight="1">
      <c r="B42" s="59">
        <v>1997</v>
      </c>
      <c r="C42" s="391">
        <v>13</v>
      </c>
      <c r="D42" s="97">
        <v>308</v>
      </c>
      <c r="E42" s="391">
        <v>6</v>
      </c>
      <c r="F42" s="98">
        <v>137</v>
      </c>
      <c r="G42" s="97">
        <v>58</v>
      </c>
      <c r="H42" s="98">
        <v>274</v>
      </c>
    </row>
    <row r="43" spans="2:8" ht="12.75" customHeight="1">
      <c r="B43" s="59">
        <v>1998</v>
      </c>
      <c r="C43" s="391">
        <v>5</v>
      </c>
      <c r="D43" s="97">
        <v>26</v>
      </c>
      <c r="E43" s="391">
        <v>11</v>
      </c>
      <c r="F43" s="98">
        <v>160</v>
      </c>
      <c r="G43" s="97">
        <v>62</v>
      </c>
      <c r="H43" s="98">
        <v>323</v>
      </c>
    </row>
    <row r="44" spans="2:8" ht="15" customHeight="1">
      <c r="B44" s="59">
        <v>1999</v>
      </c>
      <c r="C44" s="391">
        <v>6</v>
      </c>
      <c r="D44" s="97">
        <v>71</v>
      </c>
      <c r="E44" s="391">
        <v>11</v>
      </c>
      <c r="F44" s="98">
        <v>277</v>
      </c>
      <c r="G44" s="97">
        <v>55</v>
      </c>
      <c r="H44" s="98">
        <v>283</v>
      </c>
    </row>
    <row r="45" spans="2:8" ht="12.75" customHeight="1">
      <c r="B45" s="59">
        <v>2000</v>
      </c>
      <c r="C45" s="391">
        <v>10</v>
      </c>
      <c r="D45" s="97">
        <v>173</v>
      </c>
      <c r="E45" s="391">
        <v>21</v>
      </c>
      <c r="F45" s="98">
        <v>394</v>
      </c>
      <c r="G45" s="97">
        <v>68</v>
      </c>
      <c r="H45" s="98">
        <v>248</v>
      </c>
    </row>
    <row r="46" spans="2:8" ht="12.75">
      <c r="B46" s="59">
        <v>2001</v>
      </c>
      <c r="C46" s="391">
        <v>9</v>
      </c>
      <c r="D46" s="97">
        <v>202</v>
      </c>
      <c r="E46" s="391">
        <v>12</v>
      </c>
      <c r="F46" s="98">
        <v>341</v>
      </c>
      <c r="G46" s="97">
        <v>88</v>
      </c>
      <c r="H46" s="98">
        <v>319</v>
      </c>
    </row>
    <row r="47" spans="2:8" ht="12.75">
      <c r="B47" s="59">
        <v>2002</v>
      </c>
      <c r="C47" s="391">
        <v>10</v>
      </c>
      <c r="D47" s="97">
        <v>119</v>
      </c>
      <c r="E47" s="391">
        <v>10</v>
      </c>
      <c r="F47" s="98">
        <v>234</v>
      </c>
      <c r="G47" s="97">
        <v>77</v>
      </c>
      <c r="H47" s="98">
        <v>454</v>
      </c>
    </row>
    <row r="48" spans="2:8" ht="12.75">
      <c r="B48" s="59">
        <v>2003</v>
      </c>
      <c r="C48" s="391">
        <v>9</v>
      </c>
      <c r="D48" s="97">
        <v>158</v>
      </c>
      <c r="E48" s="391">
        <v>8</v>
      </c>
      <c r="F48" s="98">
        <v>107</v>
      </c>
      <c r="G48" s="97">
        <v>74</v>
      </c>
      <c r="H48" s="98">
        <v>274</v>
      </c>
    </row>
    <row r="49" spans="2:8" ht="12.75">
      <c r="B49" s="59">
        <v>2004</v>
      </c>
      <c r="C49" s="391">
        <v>18</v>
      </c>
      <c r="D49" s="97">
        <v>104</v>
      </c>
      <c r="E49" s="391">
        <v>6</v>
      </c>
      <c r="F49" s="98">
        <v>103</v>
      </c>
      <c r="G49" s="97">
        <v>62</v>
      </c>
      <c r="H49" s="98">
        <v>277</v>
      </c>
    </row>
    <row r="50" spans="2:8" ht="12.75">
      <c r="B50" s="59">
        <v>2005</v>
      </c>
      <c r="C50" s="391">
        <v>11</v>
      </c>
      <c r="D50" s="97">
        <v>103</v>
      </c>
      <c r="E50" s="391">
        <v>8</v>
      </c>
      <c r="F50" s="98">
        <v>117</v>
      </c>
      <c r="G50" s="97">
        <v>79</v>
      </c>
      <c r="H50" s="98">
        <v>309</v>
      </c>
    </row>
    <row r="51" spans="2:8" ht="12.75">
      <c r="B51" s="59">
        <v>2006</v>
      </c>
      <c r="C51" s="391">
        <v>11</v>
      </c>
      <c r="D51" s="97">
        <v>35</v>
      </c>
      <c r="E51" s="391">
        <v>9</v>
      </c>
      <c r="F51" s="98">
        <v>397</v>
      </c>
      <c r="G51" s="97">
        <v>70</v>
      </c>
      <c r="H51" s="98">
        <v>294</v>
      </c>
    </row>
    <row r="52" spans="2:8" ht="12.75">
      <c r="B52" s="59">
        <v>2007</v>
      </c>
      <c r="C52" s="391">
        <v>6</v>
      </c>
      <c r="D52" s="97">
        <v>34</v>
      </c>
      <c r="E52" s="391">
        <v>11</v>
      </c>
      <c r="F52" s="98">
        <v>197</v>
      </c>
      <c r="G52" s="97">
        <v>70</v>
      </c>
      <c r="H52" s="98">
        <v>311</v>
      </c>
    </row>
    <row r="53" spans="2:8" ht="12.75">
      <c r="B53" s="392">
        <v>2008</v>
      </c>
      <c r="C53" s="393">
        <v>9</v>
      </c>
      <c r="D53" s="394">
        <v>105</v>
      </c>
      <c r="E53" s="393">
        <v>7</v>
      </c>
      <c r="F53" s="395">
        <v>105</v>
      </c>
      <c r="G53" s="394">
        <v>55</v>
      </c>
      <c r="H53" s="395">
        <v>259</v>
      </c>
    </row>
    <row r="54" spans="2:8" ht="12.75">
      <c r="B54" s="413" t="s">
        <v>131</v>
      </c>
      <c r="C54" s="413"/>
      <c r="D54" s="413"/>
      <c r="E54" s="413"/>
      <c r="F54" s="413"/>
      <c r="G54" s="413"/>
      <c r="H54" s="413"/>
    </row>
    <row r="55" spans="2:8" ht="12.75">
      <c r="B55" s="5" t="s">
        <v>132</v>
      </c>
      <c r="C55"/>
      <c r="D55"/>
      <c r="E55"/>
      <c r="F55"/>
      <c r="G55"/>
      <c r="H55"/>
    </row>
  </sheetData>
  <mergeCells count="10">
    <mergeCell ref="B2:H2"/>
    <mergeCell ref="C3:E3"/>
    <mergeCell ref="F3:H3"/>
    <mergeCell ref="B31:H31"/>
    <mergeCell ref="B54:H54"/>
    <mergeCell ref="B32:H32"/>
    <mergeCell ref="B38:H38"/>
    <mergeCell ref="C39:D39"/>
    <mergeCell ref="E39:F39"/>
    <mergeCell ref="G39:H39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2010-05-05T15:07:05Z</cp:lastPrinted>
  <dcterms:created xsi:type="dcterms:W3CDTF">2003-09-05T14:33:05Z</dcterms:created>
  <dcterms:modified xsi:type="dcterms:W3CDTF">2011-06-01T13:53:35Z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