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autoCompressPictures="0" defaultThemeVersion="153222"/>
  <bookViews>
    <workbookView xWindow="0" yWindow="0" windowWidth="28800" windowHeight="12435" tabRatio="905" activeTab="1"/>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externalReferences>
    <externalReference r:id="rId12"/>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7" l="1"/>
  <c r="S10" i="14" l="1"/>
  <c r="S9" i="14"/>
  <c r="S8" i="14"/>
  <c r="S7" i="14"/>
  <c r="S6" i="14"/>
  <c r="D10" i="5" l="1"/>
  <c r="D13" i="5"/>
  <c r="D16" i="5"/>
  <c r="D9" i="5" s="1"/>
  <c r="D7" i="5" s="1"/>
  <c r="D19" i="5"/>
  <c r="E10" i="5"/>
  <c r="E13" i="5"/>
  <c r="E9" i="5" s="1"/>
  <c r="E7" i="5" s="1"/>
  <c r="E16" i="5"/>
  <c r="E19" i="5"/>
  <c r="F10" i="5"/>
  <c r="F13" i="5"/>
  <c r="F16" i="5"/>
  <c r="F9" i="5" s="1"/>
  <c r="F7" i="5" s="1"/>
  <c r="F19" i="5"/>
  <c r="G10" i="5"/>
  <c r="G13" i="5"/>
  <c r="G9" i="5" s="1"/>
  <c r="G7" i="5" s="1"/>
  <c r="G16" i="5"/>
  <c r="G19" i="5"/>
  <c r="H10" i="5"/>
  <c r="H13" i="5"/>
  <c r="H16" i="5"/>
  <c r="H9" i="5" s="1"/>
  <c r="H7" i="5" s="1"/>
  <c r="H19" i="5"/>
  <c r="I10" i="5"/>
  <c r="I13" i="5"/>
  <c r="I9" i="5" s="1"/>
  <c r="I7" i="5" s="1"/>
  <c r="I16" i="5"/>
  <c r="I19" i="5"/>
  <c r="D29" i="5"/>
  <c r="D27" i="5" s="1"/>
  <c r="E29" i="5"/>
  <c r="E27" i="5"/>
  <c r="F29" i="5"/>
  <c r="F27" i="5" s="1"/>
  <c r="G29" i="5"/>
  <c r="G27" i="5"/>
  <c r="H29" i="5"/>
  <c r="H27" i="5" s="1"/>
  <c r="I29" i="5"/>
  <c r="I27" i="5"/>
  <c r="D39" i="5"/>
  <c r="E39" i="5"/>
  <c r="F39" i="5"/>
  <c r="G39" i="5"/>
  <c r="H39" i="5"/>
  <c r="I39" i="5"/>
  <c r="D50" i="5"/>
  <c r="E50" i="5"/>
  <c r="F50" i="5"/>
  <c r="G50" i="5"/>
  <c r="H50" i="5"/>
  <c r="I50" i="5"/>
  <c r="D61" i="5"/>
  <c r="E61" i="5"/>
  <c r="F61" i="5"/>
  <c r="G61" i="5"/>
  <c r="H61" i="5"/>
  <c r="I61" i="5"/>
  <c r="J60" i="6"/>
  <c r="I60" i="6"/>
  <c r="H60" i="6"/>
  <c r="G60" i="6"/>
  <c r="F60" i="6"/>
  <c r="E60" i="6"/>
  <c r="J55" i="6"/>
  <c r="I55" i="6"/>
  <c r="H55" i="6"/>
  <c r="G55" i="6"/>
  <c r="F55" i="6"/>
  <c r="E55" i="6"/>
  <c r="J50" i="6"/>
  <c r="I50" i="6"/>
  <c r="H50" i="6"/>
  <c r="G50" i="6"/>
  <c r="F50" i="6"/>
  <c r="E50" i="6"/>
  <c r="O28" i="6"/>
  <c r="K20" i="6"/>
  <c r="U19" i="6"/>
  <c r="R19" i="6"/>
  <c r="O19" i="6"/>
  <c r="U18" i="6"/>
  <c r="T18" i="6"/>
  <c r="R18" i="6"/>
  <c r="Q18" i="6"/>
  <c r="O18" i="6"/>
  <c r="N18" i="6"/>
  <c r="L18" i="6"/>
  <c r="K18" i="6"/>
  <c r="M18" i="6" s="1"/>
  <c r="I18" i="6"/>
  <c r="H18" i="6"/>
  <c r="F18" i="6"/>
  <c r="E18" i="6"/>
  <c r="U17" i="6"/>
  <c r="R17" i="6"/>
  <c r="O17" i="6"/>
  <c r="L17" i="6"/>
  <c r="M17" i="6" s="1"/>
  <c r="I17" i="6"/>
  <c r="J17" i="6" s="1"/>
  <c r="F17" i="6"/>
  <c r="U16" i="6"/>
  <c r="T16" i="6"/>
  <c r="R16" i="6"/>
  <c r="Q16" i="6"/>
  <c r="O16" i="6"/>
  <c r="N16" i="6"/>
  <c r="L16" i="6"/>
  <c r="K16" i="6"/>
  <c r="I16" i="6"/>
  <c r="H16" i="6"/>
  <c r="F16" i="6"/>
  <c r="E16" i="6"/>
  <c r="U15" i="6"/>
  <c r="U14" i="6"/>
  <c r="T14" i="6"/>
  <c r="R14" i="6"/>
  <c r="Q14" i="6"/>
  <c r="O14" i="6"/>
  <c r="N14" i="6"/>
  <c r="L14" i="6"/>
  <c r="K14" i="6"/>
  <c r="M14" i="6" s="1"/>
  <c r="I14" i="6"/>
  <c r="H14" i="6"/>
  <c r="F14" i="6"/>
  <c r="E14" i="6"/>
  <c r="U13" i="6"/>
  <c r="R13" i="6"/>
  <c r="O13" i="6"/>
  <c r="L13" i="6"/>
  <c r="M13" i="6" s="1"/>
  <c r="I13" i="6"/>
  <c r="J13" i="6"/>
  <c r="F13" i="6"/>
  <c r="U12" i="6"/>
  <c r="T12" i="6"/>
  <c r="R12" i="6"/>
  <c r="Q12" i="6"/>
  <c r="O12" i="6"/>
  <c r="N12" i="6"/>
  <c r="L12" i="6"/>
  <c r="K12" i="6"/>
  <c r="I12" i="6"/>
  <c r="H12" i="6"/>
  <c r="F12" i="6"/>
  <c r="E12" i="6"/>
  <c r="U11" i="6"/>
  <c r="T11" i="6"/>
  <c r="R11" i="6"/>
  <c r="Q11" i="6"/>
  <c r="O11" i="6"/>
  <c r="N11" i="6"/>
  <c r="L11" i="6"/>
  <c r="K11" i="6"/>
  <c r="I11" i="6"/>
  <c r="H11" i="6"/>
  <c r="F11" i="6"/>
  <c r="E11" i="6"/>
  <c r="U10" i="6"/>
  <c r="T10" i="6"/>
  <c r="R10" i="6"/>
  <c r="Q10" i="6"/>
  <c r="O10" i="6"/>
  <c r="P10" i="6" s="1"/>
  <c r="N10" i="6"/>
  <c r="L10" i="6"/>
  <c r="K10" i="6"/>
  <c r="M10" i="6"/>
  <c r="I10" i="6"/>
  <c r="H10" i="6"/>
  <c r="J10" i="6"/>
  <c r="F10" i="6"/>
  <c r="E10" i="6"/>
  <c r="U9" i="6"/>
  <c r="T9" i="6"/>
  <c r="R9" i="6"/>
  <c r="Q9" i="6"/>
  <c r="O9" i="6"/>
  <c r="N9" i="6"/>
  <c r="L9" i="6"/>
  <c r="M9" i="6" s="1"/>
  <c r="K9" i="6"/>
  <c r="I9" i="6"/>
  <c r="H9" i="6"/>
  <c r="F9" i="6"/>
  <c r="E9" i="6"/>
  <c r="U8" i="6"/>
  <c r="T8" i="6"/>
  <c r="R8" i="6"/>
  <c r="Q8" i="6"/>
  <c r="O8" i="6"/>
  <c r="N8" i="6"/>
  <c r="L8" i="6"/>
  <c r="M8" i="6" s="1"/>
  <c r="K8" i="6"/>
  <c r="I8" i="6"/>
  <c r="H8" i="6"/>
  <c r="F8" i="6"/>
  <c r="E8" i="6"/>
  <c r="U7" i="6"/>
  <c r="V7" i="6" s="1"/>
  <c r="T7" i="6"/>
  <c r="R7" i="6"/>
  <c r="Q7" i="6"/>
  <c r="O7" i="6"/>
  <c r="P7" i="6" s="1"/>
  <c r="N7" i="6"/>
  <c r="L7" i="6"/>
  <c r="K7" i="6"/>
  <c r="M7" i="6"/>
  <c r="I7" i="6"/>
  <c r="H7" i="6"/>
  <c r="J7" i="6"/>
  <c r="F7" i="6"/>
  <c r="G7" i="6" s="1"/>
  <c r="E7" i="6"/>
  <c r="F27" i="7"/>
  <c r="E27" i="7"/>
  <c r="D27" i="7"/>
  <c r="I24" i="7"/>
  <c r="H24" i="7"/>
  <c r="G24" i="7"/>
  <c r="F24" i="7"/>
  <c r="E24" i="7"/>
  <c r="D24" i="7"/>
  <c r="I7" i="7"/>
  <c r="H7" i="7" s="1"/>
  <c r="H8" i="7"/>
  <c r="G8" i="7"/>
  <c r="I10" i="7"/>
  <c r="I8" i="7" s="1"/>
  <c r="H10" i="7"/>
  <c r="G10" i="7"/>
  <c r="F10" i="7"/>
  <c r="F8" i="7"/>
  <c r="E10" i="7"/>
  <c r="E8" i="7"/>
  <c r="D10" i="7"/>
  <c r="D8" i="7"/>
  <c r="D7" i="7" s="1"/>
  <c r="E16" i="7"/>
  <c r="E14" i="7"/>
  <c r="E7" i="7"/>
  <c r="F16" i="7"/>
  <c r="F14" i="7" s="1"/>
  <c r="G16" i="7"/>
  <c r="G14" i="7"/>
  <c r="H16" i="7"/>
  <c r="H14" i="7"/>
  <c r="I16" i="7"/>
  <c r="I14" i="7"/>
  <c r="D16" i="7"/>
  <c r="D14" i="7"/>
  <c r="I37" i="7"/>
  <c r="F37" i="7"/>
  <c r="D37" i="7"/>
  <c r="I34" i="7"/>
  <c r="H34" i="7"/>
  <c r="H33" i="7" s="1"/>
  <c r="F34" i="7"/>
  <c r="E34" i="7"/>
  <c r="D34" i="7"/>
  <c r="D41" i="7"/>
  <c r="E41" i="7"/>
  <c r="F41" i="7"/>
  <c r="E45" i="7"/>
  <c r="D45" i="7"/>
  <c r="I45" i="7"/>
  <c r="H45" i="7"/>
  <c r="G45" i="7"/>
  <c r="F45" i="7"/>
  <c r="F33" i="7"/>
  <c r="E33" i="7"/>
  <c r="D33" i="7"/>
  <c r="G33" i="7"/>
  <c r="F7" i="7" l="1"/>
  <c r="S7" i="6"/>
  <c r="P8" i="6"/>
  <c r="S10" i="6"/>
  <c r="M11" i="6"/>
</calcChain>
</file>

<file path=xl/sharedStrings.xml><?xml version="1.0" encoding="utf-8"?>
<sst xmlns="http://schemas.openxmlformats.org/spreadsheetml/2006/main" count="1165" uniqueCount="509">
  <si>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</si>
  <si>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</si>
  <si>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</si>
  <si>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</si>
  <si>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</si>
  <si>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</si>
  <si>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</si>
  <si>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</si>
  <si>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</si>
  <si>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</si>
  <si>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</si>
  <si>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</si>
  <si>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</si>
  <si>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</si>
  <si>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</si>
  <si>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</si>
  <si>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</si>
  <si>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</si>
  <si>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</si>
  <si>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</si>
  <si>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</si>
  <si>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</si>
  <si>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</si>
  <si>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</si>
  <si>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</si>
  <si>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</si>
  <si>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</si>
  <si>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</si>
  <si>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</si>
  <si>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</si>
  <si>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</si>
  <si>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</si>
  <si>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</si>
  <si>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</si>
  <si>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</si>
  <si>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</si>
  <si>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</si>
  <si>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</si>
  <si>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</si>
  <si>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</si>
  <si>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</si>
  <si>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</si>
  <si>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</si>
  <si>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</si>
  <si>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</si>
  <si>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</si>
  <si>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</si>
  <si>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</si>
  <si>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</si>
  <si>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</si>
  <si>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</si>
  <si>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</si>
  <si>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</si>
  <si>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</si>
  <si>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</si>
  <si>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</si>
  <si>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</si>
  <si>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</si>
  <si>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</si>
  <si>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</si>
  <si>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</si>
  <si>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</si>
  <si>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</si>
  <si>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</si>
  <si>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</si>
  <si>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</si>
  <si>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</si>
  <si>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</si>
  <si>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</si>
  <si>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</si>
  <si>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</si>
  <si>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</si>
  <si>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</si>
  <si>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</si>
  <si>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</si>
  <si>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</si>
  <si>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</si>
  <si>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</si>
  <si>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</si>
  <si>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</si>
  <si>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</si>
  <si>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</si>
  <si>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</si>
  <si>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</si>
  <si>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</si>
  <si>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</si>
  <si>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</si>
  <si>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</si>
  <si>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</si>
  <si>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</si>
  <si>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</si>
  <si>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</si>
  <si>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</si>
  <si>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</si>
  <si>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</si>
  <si>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</si>
  <si>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</si>
  <si>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</si>
  <si>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</si>
  <si>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</si>
  <si>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</si>
  <si>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</si>
  <si>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</si>
  <si>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</si>
  <si>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</si>
  <si>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</si>
  <si>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</si>
  <si>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</si>
  <si>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</si>
  <si>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</si>
  <si>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</si>
  <si>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</si>
  <si>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</si>
  <si>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</si>
  <si>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</si>
  <si>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</si>
  <si>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</si>
  <si>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</si>
  <si>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</si>
  <si>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</si>
  <si>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</si>
  <si>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</si>
  <si>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</si>
  <si>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</si>
  <si>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</si>
  <si>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</si>
  <si>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</si>
  <si>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</si>
  <si>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</si>
  <si>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</si>
  <si>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</si>
  <si>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</si>
  <si>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</si>
  <si>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</si>
  <si>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</si>
  <si>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</si>
  <si>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</si>
  <si>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</si>
  <si>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</si>
  <si>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</si>
  <si>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</si>
  <si>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</si>
  <si>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</si>
  <si>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</si>
  <si>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</si>
  <si>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</si>
  <si>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</si>
  <si>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</si>
  <si>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</si>
  <si>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</si>
  <si>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</si>
  <si>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</si>
  <si>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</si>
  <si>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</si>
  <si>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</si>
  <si>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</si>
  <si>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</si>
  <si>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</si>
  <si>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</si>
  <si>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</si>
  <si>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</si>
  <si>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</si>
  <si>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</si>
  <si>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</si>
  <si>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</si>
  <si>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</si>
  <si>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</si>
  <si>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</si>
  <si>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</si>
  <si>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</si>
  <si>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</si>
  <si>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</si>
  <si>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</si>
  <si>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</si>
  <si>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</si>
  <si>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</si>
  <si>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</si>
  <si>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</si>
  <si>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</si>
  <si>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</si>
  <si>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</si>
  <si>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</si>
  <si>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</si>
  <si>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</si>
  <si>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</si>
  <si>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</si>
  <si>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</si>
  <si>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</si>
  <si>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</si>
  <si>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</si>
  <si>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</si>
  <si>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</si>
  <si>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</si>
  <si>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</si>
  <si>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</si>
  <si>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</si>
  <si>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</si>
  <si>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</si>
  <si>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</si>
  <si>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</si>
  <si>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</si>
  <si>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</si>
  <si>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</si>
  <si>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</si>
  <si>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</si>
  <si>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</si>
  <si>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</si>
  <si>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</si>
  <si>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</si>
  <si>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</si>
  <si>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</si>
  <si>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</si>
  <si>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</si>
  <si>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</si>
  <si>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</si>
  <si>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</si>
  <si>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</si>
  <si>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</si>
  <si>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</si>
  <si>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</si>
  <si>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</si>
  <si>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</si>
  <si>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</si>
  <si>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</si>
  <si>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</si>
  <si>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</si>
  <si>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</si>
  <si>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</si>
  <si>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</si>
  <si>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</si>
  <si>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</si>
  <si>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</si>
  <si>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</si>
  <si>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</si>
  <si>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</si>
  <si>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</si>
  <si>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</si>
  <si>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</si>
  <si>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</si>
  <si>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LNG (incl. Biomethane)</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</si>
  <si>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</si>
  <si>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</si>
  <si>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</si>
  <si>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</si>
  <si>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</si>
  <si>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</si>
  <si>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</si>
  <si>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</si>
  <si>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</si>
  <si>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</si>
  <si>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</si>
  <si>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</si>
  <si>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</si>
  <si>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</si>
  <si>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</si>
  <si>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</si>
  <si>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</si>
  <si>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</si>
  <si>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</si>
  <si>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</si>
  <si>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</si>
  <si>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</si>
  <si>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</si>
  <si>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</si>
  <si>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</si>
  <si>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</si>
  <si>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</si>
  <si>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</si>
  <si>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</si>
  <si>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</si>
  <si>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</si>
  <si>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</si>
  <si>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</si>
  <si>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</si>
  <si>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</si>
  <si>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</si>
  <si>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</si>
  <si>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</si>
  <si>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</si>
  <si>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</si>
  <si>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</si>
  <si>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</si>
  <si>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</si>
  <si>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</si>
  <si>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</si>
  <si>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</si>
  <si>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</si>
  <si>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</si>
  <si>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</si>
  <si>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</si>
  <si>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</si>
  <si>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</si>
  <si>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</si>
  <si>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</si>
  <si>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</si>
  <si>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</si>
  <si>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</si>
  <si>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</si>
  <si>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</si>
  <si>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</si>
  <si>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</si>
  <si>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</si>
  <si>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</si>
  <si>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</si>
  <si>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</si>
  <si>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</si>
  <si>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</si>
  <si>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</si>
  <si>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</si>
  <si>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</si>
  <si>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</si>
  <si>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</si>
  <si>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</si>
  <si>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</si>
  <si>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</si>
  <si>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</si>
  <si>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</si>
  <si>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</si>
  <si>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</si>
  <si>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</si>
  <si>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</si>
  <si>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</si>
  <si>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</si>
  <si>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</si>
  <si>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</si>
  <si>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</si>
  <si>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</si>
  <si>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</si>
  <si>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</si>
  <si>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</si>
  <si>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</si>
  <si>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</si>
  <si>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</si>
  <si>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</si>
  <si>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</si>
  <si>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</si>
  <si>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</si>
  <si>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</si>
  <si>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</si>
  <si>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</si>
  <si>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</si>
  <si>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</si>
  <si>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</si>
  <si>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</si>
  <si>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</si>
  <si>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</si>
  <si>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</si>
  <si>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</si>
  <si>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</si>
  <si>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</si>
  <si>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</si>
  <si>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</si>
  <si>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</si>
  <si>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</si>
  <si>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</si>
  <si>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</si>
  <si>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</si>
  <si>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</si>
  <si>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</si>
  <si>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</si>
  <si>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</si>
  <si>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</si>
  <si>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</si>
  <si>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</si>
  <si>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</si>
  <si>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</si>
  <si>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</si>
  <si>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</si>
  <si>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</si>
  <si>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</si>
  <si>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</si>
  <si>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</si>
  <si>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</si>
  <si>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</si>
  <si>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</si>
  <si>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</si>
  <si>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</si>
  <si>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</si>
  <si>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</si>
  <si>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</si>
  <si>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</si>
  <si>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</si>
  <si>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Alternating Current</t>
  </si>
  <si>
    <t>Direct Current</t>
  </si>
  <si>
    <t>EC</t>
  </si>
  <si>
    <t>European Commission</t>
  </si>
  <si>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</si>
  <si>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</si>
  <si>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</si>
  <si>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</si>
  <si>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</si>
  <si>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</si>
  <si>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</si>
  <si>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</si>
  <si>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</si>
  <si>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M1.3</t>
  </si>
  <si>
    <t>M1.4</t>
  </si>
  <si>
    <t>M1.5</t>
  </si>
  <si>
    <t>M1.7</t>
  </si>
  <si>
    <t>M1.6</t>
  </si>
  <si>
    <t>DKTI-transport</t>
  </si>
  <si>
    <t xml:space="preserve">Certification </t>
  </si>
  <si>
    <t>Lean and Green Personal Mobility</t>
  </si>
  <si>
    <t>NT</t>
  </si>
  <si>
    <t>ND</t>
  </si>
  <si>
    <t>not filled  in</t>
  </si>
  <si>
    <t>280+</t>
  </si>
  <si>
    <t>73+</t>
  </si>
  <si>
    <t>Comments</t>
  </si>
  <si>
    <t>General: Supply numbers are the numbers from the tab "Infrastructure". Demand numbers are the numbers from the tab "Vehicles". Ratio is the ratio Demand/Supply.</t>
  </si>
  <si>
    <t>Seagoing</t>
  </si>
  <si>
    <t>NA</t>
  </si>
  <si>
    <t>Footnote: target 2030 is the only number available (see tab "Vehicles" for comments).</t>
  </si>
  <si>
    <t>Inland</t>
  </si>
  <si>
    <t>Footnote: targets 2030 and 2025 are the only target numbers (see tab "Vehicles" for comments).</t>
  </si>
  <si>
    <t>Footnote: number in 2018 is the only data point (see tab "Infrastructure" for comments).</t>
  </si>
  <si>
    <t>Footnote: target 2025 is the only number available (see tab "Vehicles" for comments).</t>
  </si>
  <si>
    <t>CNG/LNG</t>
  </si>
  <si>
    <t>Footnote: all Road numbers according to KEV 2018. 2015 from KEV is filled in as 2016</t>
  </si>
  <si>
    <t>Footnote: Diesel numbers are calculated by substracting other fuels from the total (total taken from EU reference scenario 2016)</t>
  </si>
  <si>
    <t>Footnote: fuel use estimated at 500 ton per ship per year. 30% of schips is accounted for in the Netherlands. LNG use is 100% of diesel use. Percentages based on number of ships</t>
  </si>
  <si>
    <t>Footnote: fuel use estimated at 225 ton per ship per year. 75% of schips is accounted for in the Netherlands. Electricity use is 60% of diesel use. Percentages based on number of ships</t>
  </si>
  <si>
    <t>Footnote: fuel use estimated at 225 ton per ship per year. 60% of schips is accounted for in the Netherlands. Hydrogen use is 95% of diesel use. Percentages based on number of ships</t>
  </si>
  <si>
    <t>Total inland</t>
  </si>
  <si>
    <t>Footnote: numbers in PJ are calculated from diesel equivalent (tab "Waterway"). Total PJ per year taken from EU reference scenario 2016.</t>
  </si>
  <si>
    <t>Fuel oil</t>
  </si>
  <si>
    <t>Footnote: past and current numbers are taken from HbR. Target numbers from LNG are calculated according to the increase in number of ships. Assumed that the gained percentage in LNG is substracted from MGO. Therefore, Fuel oil and MDO percentages remain the same for 2020,2025,2030.</t>
  </si>
  <si>
    <t>Total maritime</t>
  </si>
  <si>
    <t>NT (=no target), ND (=no data)</t>
  </si>
  <si>
    <t>Footnote: ambitions and targets for 2030 according to Dutch Climate Agreement are to have zero emission for all ground bound activities. 2050: zero emission for all inland flights.</t>
  </si>
  <si>
    <t>Numbers of locomotives are difficult to quantify because no information is available on how operational each train/locomotive is. The rail network has been electrified decades ago (approx. 96%). Diesel trains are used on approximately 68% of the railway lines operated by regional rail operators (Arriva, Veolia, Syntus, Breng) where electrical infrastructure is absent. Regional trains are responsible for about 6% of all passenger traffic (1.1 of 17.8).</t>
  </si>
  <si>
    <t>Footnote: in 2017, the first CNG ferry in Europe was implemented.</t>
  </si>
  <si>
    <t>Footnote: Arriva plans to deploy 1 hydrogen locomotive in 2020.</t>
  </si>
  <si>
    <t>General footnote relevant for all fuels: differentiation between public and private is not possible.</t>
  </si>
  <si>
    <t>Footnote: Expectations in 2030 interpolated towards 2020.Targets: Expectation to realize 1.8million semi public and private charging points in 2030 for passenger cars, 18.600 for light commercial vehicles and 7.400 for heavy duty vehicles.This does not account for the latest numbers in the KEV 2019, which are lower due to expiration of stimulating measures after 2025.</t>
  </si>
  <si>
    <t>No data available</t>
  </si>
  <si>
    <t>Targets: none specific. However, currently two projects in Rotterdam working to realize shore power for SSS: Heerema consortium @Calandkanaal, Engie consortium @Parkkade</t>
  </si>
  <si>
    <t xml:space="preserve">Data: There is no central registration of shore-side electricity supply for IWT vessels. However, there are different suppliers. Big ones are: parkline (260 connections) &amp; walstroom.nl (20 connections). The sum of both are still an under-estimation.Targets: none specific. </t>
  </si>
  <si>
    <t xml:space="preserve">Footnote:  Schiphol has 73 Fixed Electrical Ground Power installations. Targets: none specific. </t>
  </si>
  <si>
    <t>Footnote: 2018 numbers from Routeradar 2018. 2020 based on current status.</t>
  </si>
  <si>
    <t>Footnote: 4 public stations operational, 4 private not available for public use (waterstofnet.eu)</t>
  </si>
  <si>
    <t>Footnote: one of the public hydrogen stations does not have a 700 bar refuelling point.</t>
  </si>
  <si>
    <t>Footnote: numbers 2018 from myLPG.eu</t>
  </si>
  <si>
    <t xml:space="preserve">Both Fuel-cell and battery electric vehicles </t>
  </si>
  <si>
    <t>The excise duty on diesel will be increased by € .01/l in 2021 and 2023</t>
  </si>
  <si>
    <t xml:space="preserve">The MIA/Vamil is always determined only for the next year (so 2020). </t>
  </si>
  <si>
    <t>n/a</t>
  </si>
  <si>
    <t>promote zero emission vehicles (BPM)</t>
  </si>
  <si>
    <t>promote zero emission vehicles (Bijtelling)</t>
  </si>
  <si>
    <t>promote zero emission vehicles (MRB)</t>
  </si>
  <si>
    <t>promote zero emission vehicles (dieselaccijns)</t>
  </si>
  <si>
    <t>promote PHEV's (MRB)</t>
  </si>
  <si>
    <t>promote zero emission vehicles (aanschafsubsidie)</t>
  </si>
  <si>
    <t>promote zero emission vehicles (MIA/Vamil)</t>
  </si>
  <si>
    <t>M1.8</t>
  </si>
  <si>
    <t>All diesel vehicles</t>
  </si>
  <si>
    <t>structural</t>
  </si>
  <si>
    <t>For CNG the aim is to maintain the current network of public refuelling stations</t>
  </si>
  <si>
    <t>100% ZE</t>
  </si>
  <si>
    <t>1 Bunkership which serves the ports of Amsterdam, Moerdijk and Rotterdam. Aims is to have 4 to serve all TEN-T Maritime Ports</t>
  </si>
  <si>
    <t>M1.9</t>
  </si>
  <si>
    <t>tax rebate on LNG for Road Transport</t>
  </si>
  <si>
    <t>Budget for LNG tax return in millions</t>
  </si>
  <si>
    <t>Green Deal Charging Infrastructure</t>
  </si>
  <si>
    <t xml:space="preserve"> Support for the constrction of charging infrastructure for electric vehicles</t>
  </si>
  <si>
    <t>DKTI</t>
  </si>
  <si>
    <t>various projects</t>
  </si>
  <si>
    <t>hydrogen refuelling stations</t>
  </si>
  <si>
    <t>8M</t>
  </si>
  <si>
    <t>The target in the national Policy Framework for public recharging points was 25000. We have already surpassed this and now expect to reach 50.000 in 2020</t>
  </si>
  <si>
    <t>We have no accurate data for private recharging points. They are therefore not included</t>
  </si>
  <si>
    <t>Working group on granting of permits HRS</t>
  </si>
  <si>
    <t xml:space="preserve">Cooperation to achieve uniform granting of permits for hydrogen refuelling stations </t>
  </si>
  <si>
    <t>Linking recharging points to sustainable energy approach helps to obtain certification</t>
  </si>
  <si>
    <t>Certifcate to be obtained on encouraging use of alternative fuels vehicles</t>
  </si>
  <si>
    <t>7.2 M</t>
  </si>
  <si>
    <t>1.3M</t>
  </si>
  <si>
    <t>12.3M</t>
  </si>
  <si>
    <t>3.2M</t>
  </si>
  <si>
    <t>10.2M</t>
  </si>
  <si>
    <t>Budget in millions for both EV and H2 for the period 2017-2018</t>
  </si>
  <si>
    <t>2025: purchase of new electric auto-cycle - 100%2030: TNO interpretation</t>
  </si>
  <si>
    <t>Footnote: Ambitions in 2030 interpolated towards 2020.Targets: Ambition to realize at least 1 zero-emission SSS vessel in 2030, either battery-electric OR hydrogen-electric [Green Deal Zeevaart, binnenvaart en havens]. Currently not clear which share will be BEV/FCEV. For now, 100% of ambition allocated at BEV (TNO interpretation).</t>
  </si>
  <si>
    <t>A purchase subsidy for private owners for zero emission passenger cars is introduced</t>
  </si>
  <si>
    <t>A purchase subsidy for zero emission vans is introduced</t>
  </si>
  <si>
    <t xml:space="preserve">(MIA/Vamil) additional tax deduction on taxes on profits (CIT and PIT) apply for various investments in environmentally vehicles and charging infrastructure. This applies for example for all zero-emission vehicles (cars and vans) </t>
  </si>
  <si>
    <t>The exemption from registration tax for zero emission vehicles will be extended up to (and including) 2024</t>
  </si>
  <si>
    <t>Imputed income from company cars: in 2020 the rate for zero emission vehicles will be increased from 4% to 8%; in the years 2021-2026 this rate will gradually increase to the normal rate of 22% of the price of the vehicle. Moreover, the ceiling up to which the low rate applies is lowered from € 50000 to € 40000 in 2022</t>
  </si>
  <si>
    <t>The exemption from vehicle tax for zero emission vehicles will be extended up to (and including) 2024; in 2025, 25% of the rate will apply; in 2026, the exemption will be terminated</t>
  </si>
  <si>
    <t>The 50% reduced rate in the annual vehicle tax for vehicles emitting between 0 and 51 gr CO2/km will be extended up until 2024. In 2025, a 25% reduced rate applies.</t>
  </si>
  <si>
    <t>M1.1-M1.8: • Please note that all budgets are in million euro and not in thousand euro• All budgets before 2021 are in the price-level of the relevant year. Budgets after 2020 are in prices of 2020.• All budgets are estimates without taking behavioral effects into account. Behavioral effect can have a substantial impact on the estimated budgets</t>
  </si>
  <si>
    <t>Demonstration scheme for climate technologies and innovation in transport, scheme for alternative fuels vehicles and infrastructure</t>
  </si>
  <si>
    <t>Footnote: Expectations in 2030 interpolated towards 2020.Targets: Expectation to realise 1.5 million zero-emission passenger cars in 2030, either battery-electric OR hydrogen-electric [FET &amp; PBL]. Currently not clear which share will be BEV/FCEV. For now, 90% of expectation allocated at BEV. 10% at FCEV (TNO interpretation).</t>
  </si>
  <si>
    <t>Footnote: Expectations in 2030 interpolated towards 2020.Targets: Expectation to realise 5000 ZE buses in 2030, either battery-electric OR hydrogen-electric [FET &amp; PBL]. Currently not clear which share will be BEV/FCEV. For now, 66% of expectation allocated at BEV. 33% at FCEV (TNO interpretation).</t>
  </si>
  <si>
    <t>Footnote: Ambitions in 2030 interpolated towards 2020.Targets: Ambition to realise at least 150 zero-emission IWT vessels in 2030, either battery-electric OR hydrogen-electric [Green Deal Maritime and Inland Shipping and Ports]. Currently not clear which share will be BEV/FCEV. For now, 66% of ambition allocated at BEV (TNO interpretation).</t>
  </si>
  <si>
    <t xml:space="preserve">Footnote: ambitions for 2020 were 70 000 in 2014. This is not realistic any more. </t>
  </si>
  <si>
    <t xml:space="preserve">Footnote: ambitions for 2020 were 40 000 in 2014. This is not realistic any more. </t>
  </si>
  <si>
    <t xml:space="preserve">Footnote: ambitions for 2020 were 2 000 in 2014. This is not realistic any more. </t>
  </si>
  <si>
    <t xml:space="preserve">Footnote: ambitions for 2020 were 1 000 in 2014. This is not realistic any more. </t>
  </si>
  <si>
    <t>Footnote: targets based on DEM numbers (Routeradar 2018). Expectations for 2020 and 2025 are based on interpolation of 2030.</t>
  </si>
  <si>
    <t>Footnote: ambitions for 2020 were 20 in 2014. This is not realistic any more.</t>
  </si>
  <si>
    <t>Footnote: targets based on DEM numbers (Routeradar 2018). Target 2030 adjusted to 160 (Routeradar 2018). Expectations for 2020 and 2025 are based on interpolation of 2030.</t>
  </si>
  <si>
    <t>Footnote: targets based on DEM numbers (Routeradar 2018). Target 2030 adjusted to 48 (TNO bewerking Routeradar 2018) Expectations for 2020 and 2025 are based on interpolation of 2030.</t>
  </si>
  <si>
    <t>Footnote: Expectations in 2030 according to[...]; expectations in 2025 according to [IenW,2019]; expectation in 2020 according to interpolationTargets: Expectation to realise 1.5 million zero-emission passenger cars in 2030, either battery-electric OR hydrogen-electric [FET &amp; PBL]. Currently not clear which share will be BEV/FCEV. For now, 90% of expectation allocated at BEV. 10% at FCEV (TNO interpretation).This does not account for the latest numbers in the KEV 2019, which are lower due to expiration of stimulating measures after 2025.</t>
  </si>
  <si>
    <t>Targets: Ambition to realise at least 150 zero-emission IWT vessels in 2030, either battery-electric OR hydrogen-electric [Green Deal Maritime and Inland Shipping and Ports]. Currently not clear which share will be BEV/FCEV. For now, 66% of expectation allocated at BEV. 33% at FCEV (TNO interpretation). 2020 and 2025 numbers are extrapolated at TNO.</t>
  </si>
  <si>
    <t>Targets: Ambition to realise at least 1 zero-emission SSS vessel in 2030, either battery-electric OR hydrogen-electric [Green Deal Maritime and Inland Shipping and Ports]. Currently not clear which share will be BEV/FCEV. For now,100% of expectation allocated at BEV (TNO interpretation).</t>
  </si>
  <si>
    <t>For LNG aim is to have network of refuelling points where there is demand</t>
  </si>
  <si>
    <t>Footnote: in total there are 8 refuelling locations. Most locations have both 350 and 700 bar fuelling possibilities. These are accounted accordingly, which results in a higher amount of total refuelling stations.Targets: 2025 numbers according to Dutch Climate Agreement. 2020: TNO interpretation.</t>
  </si>
  <si>
    <t xml:space="preserve">BREEAM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</si>
</sst>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 * #,##0_-;\-[$€-2]\ * #,##0_-;_-[$€-2]\ * &quot;-&quot;_-;_-@_-"/>
    <numFmt numFmtId="165" formatCode="0.0%"/>
    <numFmt numFmtId="166" formatCode="#,##0_ ;\-#,##0\ "/>
  </numFmts>
  <fonts count="41"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i/>
      <sz val="11"/>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b/>
      <sz val="8"/>
      <name val="Calibri"/>
      <family val="2"/>
      <scheme val="minor"/>
    </font>
    <font>
      <sz val="10"/>
      <name val="Arial"/>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right/>
      <top style="thin">
        <color theme="4"/>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7" fillId="0" borderId="0" applyFont="0" applyFill="0" applyBorder="0" applyAlignment="0" applyProtection="0"/>
  </cellStyleXfs>
  <cellXfs count="785">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8" fillId="0" borderId="0" xfId="85" applyFont="1"/>
    <xf numFmtId="0" fontId="30" fillId="0" borderId="49"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0" fillId="0" borderId="54" xfId="0" applyFont="1" applyBorder="1" applyAlignment="1">
      <alignment horizontal="center"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0" fillId="0" borderId="16"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1"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30" fillId="0" borderId="82" xfId="0" applyFont="1" applyBorder="1" applyAlignment="1">
      <alignment horizontal="center" vertical="center" wrapText="1"/>
    </xf>
    <xf numFmtId="0" fontId="32" fillId="0" borderId="0" xfId="85" applyFont="1"/>
    <xf numFmtId="0" fontId="0" fillId="0" borderId="0" xfId="0" applyFont="1" applyBorder="1" applyAlignment="1">
      <alignment wrapText="1"/>
    </xf>
    <xf numFmtId="0" fontId="33"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5" fillId="0" borderId="0" xfId="0" applyFont="1" applyBorder="1"/>
    <xf numFmtId="0" fontId="14" fillId="0" borderId="0" xfId="0" applyFont="1" applyBorder="1"/>
    <xf numFmtId="0" fontId="14" fillId="6" borderId="72" xfId="0" applyFont="1" applyFill="1" applyBorder="1"/>
    <xf numFmtId="0" fontId="35" fillId="0" borderId="0" xfId="0" applyFont="1" applyBorder="1" applyAlignment="1">
      <alignment wrapText="1"/>
    </xf>
    <xf numFmtId="0" fontId="35" fillId="0" borderId="72" xfId="0" applyFont="1" applyBorder="1"/>
    <xf numFmtId="0" fontId="14" fillId="6" borderId="83" xfId="0" applyFont="1" applyFill="1" applyBorder="1"/>
    <xf numFmtId="0" fontId="14" fillId="0" borderId="0" xfId="0" applyFont="1"/>
    <xf numFmtId="0" fontId="35"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4" fillId="0" borderId="0" xfId="0" applyFont="1" applyAlignment="1"/>
    <xf numFmtId="0" fontId="13" fillId="0" borderId="0" xfId="0" applyFont="1" applyAlignment="1">
      <alignment horizontal="left" vertical="center"/>
    </xf>
    <xf numFmtId="0" fontId="0" fillId="0" borderId="0" xfId="0" applyAlignment="1">
      <alignment vertical="center"/>
    </xf>
    <xf numFmtId="0" fontId="33" fillId="0" borderId="0" xfId="0" applyFont="1" applyAlignment="1"/>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5" fillId="7" borderId="0" xfId="0" applyFont="1" applyFill="1" applyBorder="1"/>
    <xf numFmtId="0" fontId="19" fillId="0" borderId="9" xfId="0" applyFont="1" applyFill="1" applyBorder="1" applyAlignment="1">
      <alignment vertical="top" wrapText="1"/>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6"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59" xfId="0" applyBorder="1"/>
    <xf numFmtId="0" fontId="14" fillId="0" borderId="26" xfId="0" applyFont="1" applyFill="1" applyBorder="1" applyAlignment="1">
      <alignment vertical="top" wrapText="1"/>
    </xf>
    <xf numFmtId="0" fontId="35"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30" fillId="0" borderId="20" xfId="0" applyFont="1" applyBorder="1" applyAlignment="1">
      <alignment horizontal="center" vertical="center" wrapText="1"/>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0" fillId="0" borderId="60" xfId="0" applyFont="1" applyBorder="1" applyAlignment="1">
      <alignment vertical="center"/>
    </xf>
    <xf numFmtId="0" fontId="20" fillId="0" borderId="52" xfId="0" applyFont="1" applyBorder="1" applyAlignment="1">
      <alignment vertical="center"/>
    </xf>
    <xf numFmtId="0" fontId="0" fillId="0" borderId="0" xfId="0" applyBorder="1" applyAlignment="1">
      <alignment horizontal="center"/>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xf>
    <xf numFmtId="0" fontId="30" fillId="0" borderId="25" xfId="0" applyFont="1" applyBorder="1" applyAlignment="1">
      <alignment horizontal="center" vertical="center" wrapText="1"/>
    </xf>
    <xf numFmtId="0" fontId="14" fillId="0" borderId="6" xfId="0" applyFont="1" applyBorder="1" applyAlignment="1">
      <alignment horizontal="left" vertical="top" wrapText="1"/>
    </xf>
    <xf numFmtId="0" fontId="14" fillId="0" borderId="43" xfId="0" applyFont="1" applyBorder="1" applyAlignment="1">
      <alignment horizontal="left" vertical="top" wrapText="1"/>
    </xf>
    <xf numFmtId="0" fontId="14" fillId="0" borderId="19" xfId="0" applyFont="1" applyFill="1" applyBorder="1" applyAlignment="1">
      <alignment vertical="center" wrapText="1"/>
    </xf>
    <xf numFmtId="0" fontId="14" fillId="0" borderId="47" xfId="0" applyFont="1" applyFill="1" applyBorder="1" applyAlignment="1">
      <alignment vertical="center" wrapText="1"/>
    </xf>
    <xf numFmtId="0" fontId="0" fillId="0" borderId="51"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52" xfId="0" applyBorder="1" applyAlignment="1">
      <alignment wrapText="1"/>
    </xf>
    <xf numFmtId="0" fontId="0" fillId="0" borderId="59" xfId="0" applyBorder="1" applyAlignment="1">
      <alignment wrapText="1"/>
    </xf>
    <xf numFmtId="3" fontId="39" fillId="0" borderId="76" xfId="0" applyNumberFormat="1" applyFont="1" applyBorder="1" applyAlignment="1">
      <alignment horizontal="right" vertical="center"/>
    </xf>
    <xf numFmtId="3" fontId="39" fillId="0" borderId="45" xfId="0" applyNumberFormat="1" applyFont="1" applyBorder="1" applyAlignment="1">
      <alignment horizontal="right" vertical="center"/>
    </xf>
    <xf numFmtId="3" fontId="39" fillId="0" borderId="77" xfId="0" applyNumberFormat="1" applyFont="1" applyBorder="1" applyAlignment="1">
      <alignment horizontal="right" vertical="center"/>
    </xf>
    <xf numFmtId="3" fontId="20" fillId="0" borderId="1" xfId="0" quotePrefix="1" applyNumberFormat="1" applyFont="1" applyFill="1" applyBorder="1" applyAlignment="1">
      <alignment horizontal="right" vertical="center"/>
    </xf>
    <xf numFmtId="3" fontId="20" fillId="0" borderId="7" xfId="0" quotePrefix="1" applyNumberFormat="1" applyFont="1" applyFill="1" applyBorder="1" applyAlignment="1">
      <alignment horizontal="right" vertical="center"/>
    </xf>
    <xf numFmtId="3" fontId="20" fillId="0" borderId="10" xfId="0" quotePrefix="1" applyNumberFormat="1" applyFont="1" applyFill="1" applyBorder="1" applyAlignment="1">
      <alignment horizontal="right" vertical="center" wrapText="1"/>
    </xf>
    <xf numFmtId="0" fontId="17" fillId="3" borderId="0" xfId="0" applyFont="1" applyFill="1" applyAlignment="1">
      <alignment vertical="center" wrapText="1"/>
    </xf>
    <xf numFmtId="0" fontId="12" fillId="0" borderId="0" xfId="0" applyFont="1" applyAlignment="1">
      <alignment vertical="center" wrapText="1"/>
    </xf>
    <xf numFmtId="1" fontId="14" fillId="0" borderId="13" xfId="0" applyNumberFormat="1" applyFont="1" applyBorder="1" applyAlignment="1">
      <alignment horizontal="left" vertical="center"/>
    </xf>
    <xf numFmtId="1" fontId="38" fillId="0" borderId="3" xfId="0" applyNumberFormat="1" applyFont="1" applyBorder="1" applyAlignment="1">
      <alignment horizontal="right" vertical="center" wrapText="1"/>
    </xf>
    <xf numFmtId="1" fontId="38" fillId="0" borderId="4" xfId="0" applyNumberFormat="1" applyFont="1" applyBorder="1" applyAlignment="1">
      <alignment horizontal="right" vertical="center" wrapText="1"/>
    </xf>
    <xf numFmtId="1" fontId="38" fillId="0" borderId="27" xfId="0" applyNumberFormat="1" applyFont="1" applyBorder="1" applyAlignment="1">
      <alignment horizontal="right" vertical="center" wrapText="1"/>
    </xf>
    <xf numFmtId="1" fontId="38" fillId="0" borderId="5" xfId="0" applyNumberFormat="1" applyFont="1" applyBorder="1" applyAlignment="1">
      <alignment horizontal="right" vertical="center" wrapText="1"/>
    </xf>
    <xf numFmtId="1" fontId="38" fillId="0" borderId="26" xfId="0" applyNumberFormat="1" applyFont="1" applyBorder="1" applyAlignment="1">
      <alignment horizontal="right" vertical="center" wrapText="1"/>
    </xf>
    <xf numFmtId="1" fontId="14" fillId="0" borderId="27" xfId="0" applyNumberFormat="1" applyFont="1" applyBorder="1" applyAlignment="1">
      <alignment horizontal="right" vertical="center"/>
    </xf>
    <xf numFmtId="1" fontId="14" fillId="0" borderId="5" xfId="0" applyNumberFormat="1" applyFont="1" applyBorder="1" applyAlignment="1">
      <alignment horizontal="right" vertical="center"/>
    </xf>
    <xf numFmtId="1" fontId="14" fillId="0" borderId="14" xfId="0" applyNumberFormat="1" applyFont="1" applyBorder="1" applyAlignment="1">
      <alignment horizontal="left" vertical="center"/>
    </xf>
    <xf numFmtId="1" fontId="38" fillId="0" borderId="6" xfId="0" applyNumberFormat="1" applyFont="1" applyBorder="1" applyAlignment="1">
      <alignment horizontal="right" vertical="center" wrapText="1"/>
    </xf>
    <xf numFmtId="1" fontId="38" fillId="0" borderId="1" xfId="0" applyNumberFormat="1" applyFont="1" applyBorder="1" applyAlignment="1">
      <alignment horizontal="right" vertical="center" wrapText="1"/>
    </xf>
    <xf numFmtId="1" fontId="38" fillId="0" borderId="29" xfId="0" applyNumberFormat="1" applyFont="1" applyBorder="1" applyAlignment="1">
      <alignment horizontal="right" vertical="center" wrapText="1"/>
    </xf>
    <xf numFmtId="1" fontId="38" fillId="0" borderId="7" xfId="0" applyNumberFormat="1" applyFont="1" applyBorder="1" applyAlignment="1">
      <alignment horizontal="right" vertical="center" wrapText="1"/>
    </xf>
    <xf numFmtId="1" fontId="38" fillId="0" borderId="28" xfId="0" applyNumberFormat="1" applyFont="1" applyBorder="1" applyAlignment="1">
      <alignment horizontal="right" vertical="center" wrapText="1"/>
    </xf>
    <xf numFmtId="1" fontId="14" fillId="0" borderId="29" xfId="0" applyNumberFormat="1" applyFont="1" applyBorder="1" applyAlignment="1">
      <alignment horizontal="right" vertical="center"/>
    </xf>
    <xf numFmtId="1" fontId="14" fillId="0" borderId="7" xfId="0" applyNumberFormat="1" applyFont="1" applyBorder="1" applyAlignment="1">
      <alignment horizontal="right" vertical="center"/>
    </xf>
    <xf numFmtId="1" fontId="14" fillId="0" borderId="58" xfId="0" applyNumberFormat="1" applyFont="1" applyBorder="1" applyAlignment="1">
      <alignment horizontal="left" vertical="center"/>
    </xf>
    <xf numFmtId="1" fontId="14" fillId="0" borderId="15" xfId="0" applyNumberFormat="1" applyFont="1" applyBorder="1" applyAlignment="1">
      <alignment horizontal="left" vertical="center"/>
    </xf>
    <xf numFmtId="1" fontId="38" fillId="0" borderId="8" xfId="0" applyNumberFormat="1" applyFont="1" applyBorder="1" applyAlignment="1">
      <alignment horizontal="right" vertical="center" wrapText="1"/>
    </xf>
    <xf numFmtId="1" fontId="38" fillId="0" borderId="9" xfId="0" applyNumberFormat="1" applyFont="1" applyBorder="1" applyAlignment="1">
      <alignment horizontal="right" vertical="center" wrapText="1"/>
    </xf>
    <xf numFmtId="1" fontId="38" fillId="0" borderId="32" xfId="0" applyNumberFormat="1" applyFont="1" applyBorder="1" applyAlignment="1">
      <alignment horizontal="right" vertical="center" wrapText="1"/>
    </xf>
    <xf numFmtId="1" fontId="38" fillId="0" borderId="10" xfId="0" applyNumberFormat="1" applyFont="1" applyBorder="1" applyAlignment="1">
      <alignment horizontal="right" vertical="center" wrapText="1"/>
    </xf>
    <xf numFmtId="1" fontId="38" fillId="0" borderId="31" xfId="0" applyNumberFormat="1" applyFont="1" applyBorder="1" applyAlignment="1">
      <alignment horizontal="right" vertical="center" wrapText="1"/>
    </xf>
    <xf numFmtId="1" fontId="14" fillId="0" borderId="32" xfId="0" applyNumberFormat="1" applyFont="1" applyBorder="1" applyAlignment="1">
      <alignment horizontal="right" vertical="center"/>
    </xf>
    <xf numFmtId="1" fontId="14" fillId="0" borderId="10" xfId="0" applyNumberFormat="1" applyFont="1" applyBorder="1" applyAlignment="1">
      <alignment horizontal="right" vertical="center"/>
    </xf>
    <xf numFmtId="0" fontId="0" fillId="0" borderId="0" xfId="0" applyAlignment="1">
      <alignment vertical="top"/>
    </xf>
    <xf numFmtId="0" fontId="17" fillId="3" borderId="0" xfId="0" applyFont="1" applyFill="1" applyAlignment="1">
      <alignment horizontal="center" vertical="center" wrapText="1"/>
    </xf>
    <xf numFmtId="0" fontId="13" fillId="0" borderId="0" xfId="0" applyFont="1" applyAlignment="1">
      <alignment horizontal="center" vertical="center" wrapText="1"/>
    </xf>
    <xf numFmtId="0" fontId="30" fillId="0" borderId="0" xfId="0" applyFont="1" applyAlignment="1">
      <alignment horizontal="center" vertical="center" wrapText="1"/>
    </xf>
    <xf numFmtId="0" fontId="19" fillId="0" borderId="51" xfId="0" applyFont="1" applyBorder="1" applyAlignment="1">
      <alignment horizontal="justify" vertical="center" wrapText="1"/>
    </xf>
    <xf numFmtId="0" fontId="14" fillId="0" borderId="0" xfId="0" applyFont="1" applyAlignment="1">
      <alignment vertical="center"/>
    </xf>
    <xf numFmtId="0" fontId="19" fillId="0" borderId="60" xfId="0" applyFont="1" applyBorder="1" applyAlignment="1">
      <alignment horizontal="justify" vertical="center" wrapText="1"/>
    </xf>
    <xf numFmtId="0" fontId="19" fillId="0" borderId="60" xfId="0" applyFont="1" applyBorder="1"/>
    <xf numFmtId="0" fontId="19" fillId="0" borderId="60" xfId="0" applyFont="1" applyBorder="1" applyAlignment="1">
      <alignment wrapText="1"/>
    </xf>
    <xf numFmtId="0" fontId="19" fillId="0" borderId="52" xfId="0" applyFont="1" applyBorder="1" applyAlignment="1">
      <alignment horizontal="justify" vertical="center" wrapText="1"/>
    </xf>
    <xf numFmtId="0" fontId="21" fillId="0" borderId="40" xfId="0" applyFont="1" applyBorder="1" applyAlignment="1">
      <alignment horizontal="justify" vertical="center" wrapText="1"/>
    </xf>
    <xf numFmtId="0" fontId="19" fillId="0" borderId="60" xfId="0" applyFont="1" applyBorder="1" applyAlignment="1">
      <alignment horizontal="left" vertical="center" wrapText="1"/>
    </xf>
    <xf numFmtId="165" fontId="14" fillId="0" borderId="3" xfId="94" applyNumberFormat="1" applyFont="1" applyFill="1" applyBorder="1" applyAlignment="1">
      <alignment vertical="center"/>
    </xf>
    <xf numFmtId="165" fontId="14" fillId="0" borderId="4" xfId="94" applyNumberFormat="1" applyFont="1" applyFill="1" applyBorder="1" applyAlignment="1">
      <alignment vertical="center"/>
    </xf>
    <xf numFmtId="165" fontId="14" fillId="0" borderId="5" xfId="94" applyNumberFormat="1" applyFont="1" applyFill="1" applyBorder="1" applyAlignment="1">
      <alignment vertical="center"/>
    </xf>
    <xf numFmtId="165" fontId="14" fillId="0" borderId="6" xfId="94" applyNumberFormat="1" applyFont="1" applyFill="1" applyBorder="1" applyAlignment="1">
      <alignment vertical="center"/>
    </xf>
    <xf numFmtId="165" fontId="14" fillId="0" borderId="1" xfId="94" applyNumberFormat="1" applyFont="1" applyFill="1" applyBorder="1" applyAlignment="1">
      <alignment vertical="center"/>
    </xf>
    <xf numFmtId="165" fontId="14" fillId="0" borderId="7" xfId="94" applyNumberFormat="1" applyFont="1" applyFill="1" applyBorder="1" applyAlignment="1">
      <alignment vertical="center"/>
    </xf>
    <xf numFmtId="0" fontId="21" fillId="0" borderId="2" xfId="0" applyFont="1" applyBorder="1" applyAlignment="1">
      <alignment horizontal="justify" vertical="center" wrapText="1"/>
    </xf>
    <xf numFmtId="0" fontId="19" fillId="0" borderId="0" xfId="0" applyFont="1" applyAlignment="1">
      <alignment horizontal="justify" vertical="center" wrapText="1"/>
    </xf>
    <xf numFmtId="9" fontId="14" fillId="0" borderId="5" xfId="94" applyFont="1" applyFill="1" applyBorder="1" applyAlignment="1">
      <alignment vertical="center"/>
    </xf>
    <xf numFmtId="9" fontId="14" fillId="0" borderId="7" xfId="94" applyFont="1" applyFill="1" applyBorder="1" applyAlignment="1">
      <alignment vertical="center"/>
    </xf>
    <xf numFmtId="165" fontId="14" fillId="0" borderId="8" xfId="94" applyNumberFormat="1" applyFont="1" applyFill="1" applyBorder="1" applyAlignment="1">
      <alignment vertical="center"/>
    </xf>
    <xf numFmtId="165" fontId="14" fillId="0" borderId="9" xfId="94" applyNumberFormat="1" applyFont="1" applyFill="1" applyBorder="1" applyAlignment="1">
      <alignment vertical="center"/>
    </xf>
    <xf numFmtId="9" fontId="14" fillId="0" borderId="10" xfId="94" applyFont="1" applyFill="1" applyBorder="1" applyAlignment="1">
      <alignment vertical="center"/>
    </xf>
    <xf numFmtId="9" fontId="11" fillId="0" borderId="49" xfId="94" applyFont="1" applyFill="1" applyBorder="1" applyAlignment="1">
      <alignment vertical="center"/>
    </xf>
    <xf numFmtId="9" fontId="11" fillId="0" borderId="53" xfId="94" applyFont="1" applyFill="1" applyBorder="1" applyAlignment="1">
      <alignment vertical="center"/>
    </xf>
    <xf numFmtId="9" fontId="11" fillId="0" borderId="54" xfId="94" applyFont="1" applyFill="1" applyBorder="1" applyAlignment="1">
      <alignment vertical="center"/>
    </xf>
    <xf numFmtId="165" fontId="14" fillId="0" borderId="10" xfId="94" applyNumberFormat="1" applyFont="1" applyFill="1" applyBorder="1" applyAlignment="1">
      <alignment vertical="center"/>
    </xf>
    <xf numFmtId="9" fontId="11" fillId="0" borderId="76" xfId="94" applyFont="1" applyFill="1" applyBorder="1" applyAlignment="1">
      <alignment vertical="center"/>
    </xf>
    <xf numFmtId="9" fontId="11" fillId="0" borderId="45" xfId="94" applyFont="1" applyFill="1" applyBorder="1" applyAlignment="1">
      <alignment vertical="center"/>
    </xf>
    <xf numFmtId="9" fontId="11" fillId="0" borderId="77" xfId="94" applyFont="1" applyFill="1" applyBorder="1" applyAlignment="1">
      <alignment vertical="center"/>
    </xf>
    <xf numFmtId="3" fontId="20" fillId="0" borderId="0" xfId="0" applyNumberFormat="1" applyFont="1" applyAlignment="1">
      <alignment horizontal="left" vertical="center" wrapText="1"/>
    </xf>
    <xf numFmtId="0" fontId="40" fillId="0" borderId="85" xfId="0" applyFont="1" applyBorder="1" applyAlignment="1">
      <alignment horizontal="left" vertical="center" wrapText="1"/>
    </xf>
    <xf numFmtId="166" fontId="14" fillId="0" borderId="26" xfId="0" applyNumberFormat="1" applyFont="1" applyFill="1" applyBorder="1" applyAlignment="1">
      <alignment wrapText="1"/>
    </xf>
    <xf numFmtId="166" fontId="14" fillId="0" borderId="4" xfId="0" applyNumberFormat="1" applyFont="1" applyFill="1" applyBorder="1" applyAlignment="1">
      <alignment wrapText="1"/>
    </xf>
    <xf numFmtId="166" fontId="14" fillId="0" borderId="5" xfId="0" applyNumberFormat="1" applyFont="1" applyFill="1" applyBorder="1" applyAlignment="1">
      <alignment wrapText="1"/>
    </xf>
    <xf numFmtId="166" fontId="14" fillId="0" borderId="67" xfId="0" applyNumberFormat="1" applyFont="1" applyFill="1" applyBorder="1" applyAlignment="1">
      <alignment wrapText="1"/>
    </xf>
    <xf numFmtId="166" fontId="14" fillId="0" borderId="28" xfId="0" applyNumberFormat="1" applyFont="1" applyFill="1" applyBorder="1" applyAlignment="1">
      <alignment wrapText="1"/>
    </xf>
    <xf numFmtId="166" fontId="14" fillId="0" borderId="1" xfId="0" applyNumberFormat="1" applyFont="1" applyFill="1" applyBorder="1" applyAlignment="1">
      <alignment wrapText="1"/>
    </xf>
    <xf numFmtId="166" fontId="14" fillId="0" borderId="7" xfId="0" applyNumberFormat="1" applyFont="1" applyFill="1" applyBorder="1" applyAlignment="1">
      <alignment wrapText="1"/>
    </xf>
    <xf numFmtId="166" fontId="14" fillId="0" borderId="64" xfId="0" applyNumberFormat="1" applyFont="1" applyFill="1" applyBorder="1" applyAlignment="1">
      <alignment wrapText="1"/>
    </xf>
    <xf numFmtId="166" fontId="14" fillId="0" borderId="39" xfId="0" applyNumberFormat="1" applyFont="1" applyFill="1" applyBorder="1" applyAlignment="1">
      <alignment wrapText="1"/>
    </xf>
    <xf numFmtId="166" fontId="14" fillId="0" borderId="19" xfId="0" applyNumberFormat="1" applyFont="1" applyFill="1" applyBorder="1" applyAlignment="1">
      <alignment wrapText="1"/>
    </xf>
    <xf numFmtId="166" fontId="14" fillId="0" borderId="65" xfId="0" applyNumberFormat="1" applyFont="1" applyFill="1" applyBorder="1" applyAlignment="1">
      <alignment wrapText="1"/>
    </xf>
    <xf numFmtId="166" fontId="14" fillId="0" borderId="44" xfId="0" applyNumberFormat="1" applyFont="1" applyFill="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0" fillId="0" borderId="0" xfId="0" applyBorder="1" applyAlignment="1"/>
    <xf numFmtId="0" fontId="16" fillId="0" borderId="0" xfId="0" applyFont="1" applyBorder="1" applyAlignment="1">
      <alignment horizontal="center" vertical="center" wrapText="1"/>
    </xf>
    <xf numFmtId="0" fontId="0" fillId="0" borderId="0" xfId="0" applyBorder="1" applyAlignment="1">
      <alignment wrapText="1"/>
    </xf>
    <xf numFmtId="3" fontId="0" fillId="0" borderId="44" xfId="0" applyNumberFormat="1" applyFont="1" applyBorder="1" applyAlignment="1">
      <alignment horizontal="right" vertical="center"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4" fillId="0" borderId="0" xfId="0" applyFont="1" applyAlignment="1">
      <alignment horizontal="left"/>
    </xf>
    <xf numFmtId="0" fontId="0" fillId="0" borderId="0" xfId="0" applyAlignment="1">
      <alignment horizontal="left"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0" fillId="0" borderId="0" xfId="0" applyBorder="1" applyAlignment="1"/>
    <xf numFmtId="0" fontId="0" fillId="0" borderId="50" xfId="0" applyBorder="1" applyAlignment="1"/>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29"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30" fillId="0" borderId="24"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Border="1" applyAlignment="1">
      <alignment horizontal="center" vertical="center" wrapText="1"/>
    </xf>
    <xf numFmtId="0" fontId="0" fillId="0" borderId="42" xfId="0"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0" xfId="0" applyFont="1" applyFill="1" applyAlignment="1">
      <alignment horizontal="center" vertical="center" wrapText="1"/>
    </xf>
    <xf numFmtId="0" fontId="0" fillId="0" borderId="0" xfId="0" applyAlignment="1">
      <alignment horizontal="center" vertical="center" wrapText="1"/>
    </xf>
    <xf numFmtId="0" fontId="12" fillId="0" borderId="11" xfId="0" applyFont="1"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19" fillId="0" borderId="2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41"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42"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2" fillId="3" borderId="36" xfId="0" applyFont="1" applyFill="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2">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bruiker\AppData\Local\Temp\eM%20Client%20temporary%20files\vmrtamhj\191212_AFID_final_version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comments"/>
      <sheetName val="Vehicles"/>
      <sheetName val="Infrastructure"/>
      <sheetName val="Vehicles (no colour)"/>
      <sheetName val="Infrastructure (no colour)"/>
      <sheetName val="Developments"/>
      <sheetName val="CBS and KEV fuels use"/>
      <sheetName val="Energy calculations"/>
      <sheetName val="Waterway"/>
    </sheetNames>
    <sheetDataSet>
      <sheetData sheetId="0"/>
      <sheetData sheetId="1">
        <row r="7">
          <cell r="C7">
            <v>149872</v>
          </cell>
          <cell r="D7">
            <v>164027</v>
          </cell>
          <cell r="E7">
            <v>195476</v>
          </cell>
          <cell r="F7">
            <v>128936</v>
          </cell>
          <cell r="G7">
            <v>991058</v>
          </cell>
          <cell r="H7">
            <v>1953300</v>
          </cell>
        </row>
        <row r="22">
          <cell r="C22" t="str">
            <v>ND</v>
          </cell>
          <cell r="D22" t="str">
            <v>ND</v>
          </cell>
          <cell r="E22" t="str">
            <v>ND</v>
          </cell>
          <cell r="F22">
            <v>2</v>
          </cell>
          <cell r="G22">
            <v>30</v>
          </cell>
          <cell r="H22">
            <v>100</v>
          </cell>
        </row>
        <row r="23">
          <cell r="C23" t="str">
            <v>ND</v>
          </cell>
          <cell r="D23" t="str">
            <v>ND</v>
          </cell>
          <cell r="E23" t="str">
            <v>ND</v>
          </cell>
          <cell r="F23">
            <v>0</v>
          </cell>
          <cell r="G23">
            <v>0</v>
          </cell>
          <cell r="H23">
            <v>0</v>
          </cell>
        </row>
        <row r="27">
          <cell r="C27">
            <v>5677</v>
          </cell>
          <cell r="D27">
            <v>6927</v>
          </cell>
          <cell r="E27">
            <v>7870</v>
          </cell>
          <cell r="F27">
            <v>0</v>
          </cell>
          <cell r="G27">
            <v>0</v>
          </cell>
          <cell r="H27">
            <v>0</v>
          </cell>
        </row>
        <row r="34">
          <cell r="C34">
            <v>0</v>
          </cell>
          <cell r="D34">
            <v>1</v>
          </cell>
          <cell r="E34">
            <v>1</v>
          </cell>
          <cell r="F34" t="str">
            <v>NT</v>
          </cell>
          <cell r="G34" t="str">
            <v>NT</v>
          </cell>
          <cell r="H34" t="str">
            <v>NT</v>
          </cell>
        </row>
        <row r="35">
          <cell r="C35">
            <v>0</v>
          </cell>
          <cell r="D35">
            <v>0</v>
          </cell>
          <cell r="E35">
            <v>0</v>
          </cell>
          <cell r="F35" t="str">
            <v>NT</v>
          </cell>
          <cell r="G35" t="str">
            <v>NT</v>
          </cell>
          <cell r="H35" t="str">
            <v>NT</v>
          </cell>
        </row>
        <row r="39">
          <cell r="C39">
            <v>0</v>
          </cell>
          <cell r="D39">
            <v>0</v>
          </cell>
          <cell r="E39">
            <v>457</v>
          </cell>
          <cell r="F39">
            <v>600</v>
          </cell>
          <cell r="G39">
            <v>2925</v>
          </cell>
          <cell r="H39">
            <v>5250</v>
          </cell>
        </row>
        <row r="45">
          <cell r="C45" t="str">
            <v>ND</v>
          </cell>
          <cell r="D45" t="str">
            <v>ND</v>
          </cell>
          <cell r="E45">
            <v>7</v>
          </cell>
          <cell r="F45">
            <v>11</v>
          </cell>
          <cell r="G45">
            <v>85.5</v>
          </cell>
          <cell r="H45">
            <v>160</v>
          </cell>
        </row>
        <row r="46">
          <cell r="C46" t="str">
            <v>ND</v>
          </cell>
          <cell r="D46" t="str">
            <v>ND</v>
          </cell>
          <cell r="E46">
            <v>11</v>
          </cell>
          <cell r="F46">
            <v>11</v>
          </cell>
          <cell r="G46">
            <v>29.5</v>
          </cell>
          <cell r="H46">
            <v>48</v>
          </cell>
        </row>
        <row r="50">
          <cell r="C50">
            <v>30</v>
          </cell>
          <cell r="D50">
            <v>58</v>
          </cell>
          <cell r="E50">
            <v>69</v>
          </cell>
          <cell r="F50">
            <v>2203</v>
          </cell>
          <cell r="G50">
            <v>33875</v>
          </cell>
          <cell r="H50">
            <v>189400</v>
          </cell>
        </row>
        <row r="56">
          <cell r="F56" t="str">
            <v>NT</v>
          </cell>
          <cell r="G56">
            <v>15</v>
          </cell>
          <cell r="H56">
            <v>50</v>
          </cell>
        </row>
        <row r="57">
          <cell r="H57">
            <v>0</v>
          </cell>
        </row>
        <row r="59">
          <cell r="F59">
            <v>1</v>
          </cell>
        </row>
        <row r="61">
          <cell r="C61">
            <v>174674</v>
          </cell>
          <cell r="D61">
            <v>163968</v>
          </cell>
          <cell r="E61">
            <v>154448</v>
          </cell>
          <cell r="F61">
            <v>0</v>
          </cell>
          <cell r="G61">
            <v>0</v>
          </cell>
          <cell r="H61">
            <v>0</v>
          </cell>
        </row>
      </sheetData>
      <sheetData sheetId="2">
        <row r="6">
          <cell r="C6">
            <v>26693</v>
          </cell>
          <cell r="D6">
            <v>33623</v>
          </cell>
          <cell r="E6">
            <v>38977</v>
          </cell>
          <cell r="F6">
            <v>50000</v>
          </cell>
          <cell r="G6">
            <v>938000</v>
          </cell>
          <cell r="H6">
            <v>1826000</v>
          </cell>
        </row>
        <row r="19">
          <cell r="C19">
            <v>0</v>
          </cell>
          <cell r="D19">
            <v>0</v>
          </cell>
          <cell r="E19">
            <v>0</v>
          </cell>
          <cell r="F19">
            <v>2</v>
          </cell>
          <cell r="G19" t="str">
            <v>NT</v>
          </cell>
          <cell r="H19" t="str">
            <v>NT</v>
          </cell>
        </row>
        <row r="20">
          <cell r="C20" t="str">
            <v>ND</v>
          </cell>
          <cell r="D20" t="str">
            <v>ND</v>
          </cell>
          <cell r="E20" t="str">
            <v>280+</v>
          </cell>
          <cell r="F20" t="str">
            <v>NT</v>
          </cell>
          <cell r="G20" t="str">
            <v>NT</v>
          </cell>
          <cell r="H20" t="str">
            <v>NT</v>
          </cell>
        </row>
        <row r="21">
          <cell r="E21" t="str">
            <v>73+</v>
          </cell>
        </row>
        <row r="23">
          <cell r="C23">
            <v>0</v>
          </cell>
          <cell r="D23">
            <v>0</v>
          </cell>
          <cell r="E23">
            <v>150</v>
          </cell>
          <cell r="F23">
            <v>170</v>
          </cell>
          <cell r="G23">
            <v>0</v>
          </cell>
          <cell r="H23">
            <v>0</v>
          </cell>
        </row>
        <row r="26">
          <cell r="C26">
            <v>0</v>
          </cell>
          <cell r="D26">
            <v>18</v>
          </cell>
          <cell r="E26">
            <v>27</v>
          </cell>
          <cell r="F26">
            <v>0</v>
          </cell>
          <cell r="G26">
            <v>0</v>
          </cell>
          <cell r="H26">
            <v>0</v>
          </cell>
        </row>
        <row r="29">
          <cell r="C29" t="str">
            <v>ND</v>
          </cell>
          <cell r="D29">
            <v>1</v>
          </cell>
          <cell r="E29">
            <v>1</v>
          </cell>
          <cell r="F29" t="str">
            <v>NT</v>
          </cell>
          <cell r="G29" t="str">
            <v>NT</v>
          </cell>
          <cell r="H29" t="str">
            <v>NT</v>
          </cell>
        </row>
        <row r="30">
          <cell r="C30" t="str">
            <v>ND</v>
          </cell>
          <cell r="D30">
            <v>5</v>
          </cell>
          <cell r="E30">
            <v>5</v>
          </cell>
          <cell r="F30" t="str">
            <v>NT</v>
          </cell>
          <cell r="G30" t="str">
            <v>NT</v>
          </cell>
          <cell r="H30" t="str">
            <v>NT</v>
          </cell>
        </row>
        <row r="32">
          <cell r="C32">
            <v>0</v>
          </cell>
          <cell r="D32">
            <v>3</v>
          </cell>
          <cell r="E32">
            <v>15</v>
          </cell>
          <cell r="F32">
            <v>40</v>
          </cell>
          <cell r="G32">
            <v>100</v>
          </cell>
          <cell r="H32">
            <v>0</v>
          </cell>
        </row>
        <row r="40">
          <cell r="C40">
            <v>0</v>
          </cell>
          <cell r="D40">
            <v>0</v>
          </cell>
          <cell r="E40">
            <v>1351</v>
          </cell>
          <cell r="F40">
            <v>0</v>
          </cell>
          <cell r="G40">
            <v>0</v>
          </cell>
          <cell r="H40">
            <v>0</v>
          </cell>
        </row>
      </sheetData>
      <sheetData sheetId="3"/>
      <sheetData sheetId="4"/>
      <sheetData sheetId="5"/>
      <sheetData sheetId="6"/>
      <sheetData sheetId="7"/>
      <sheetData sheetId="8"/>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10.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96" zoomScaleNormal="96" zoomScalePageLayoutView="96" workbookViewId="0">
      <selection activeCell="A7" sqref="A7"/>
    </sheetView>
  </sheetViews>
  <sheetFormatPr defaultColWidth="8.7109375" defaultRowHeight="15" x14ac:dyDescent="0.25"/>
  <cols>
    <col min="1" max="1" width="97.28515625" style="30" customWidth="1"/>
    <col min="2" max="16384" width="8.7109375" style="30"/>
  </cols>
  <sheetData>
    <row r="1" spans="1:17" x14ac:dyDescent="0.25">
      <c r="A1" s="188" t="s">
        <v>188</v>
      </c>
      <c r="B1" s="188"/>
      <c r="C1" s="188"/>
      <c r="D1" s="188"/>
      <c r="E1" s="188"/>
      <c r="F1" s="188"/>
      <c r="G1" s="188"/>
      <c r="H1" s="188"/>
      <c r="I1" s="188"/>
      <c r="J1" s="188"/>
      <c r="K1" s="188"/>
      <c r="L1" s="188"/>
      <c r="M1" s="188"/>
      <c r="N1" s="188"/>
      <c r="O1" s="188"/>
      <c r="P1" s="188"/>
      <c r="Q1" s="188"/>
    </row>
    <row r="2" spans="1:17" ht="30" x14ac:dyDescent="0.25">
      <c r="A2" s="331" t="s">
        <v>394</v>
      </c>
      <c r="B2" s="190"/>
      <c r="C2" s="190"/>
      <c r="D2" s="190"/>
      <c r="E2" s="190"/>
      <c r="F2" s="190"/>
      <c r="G2" s="190"/>
      <c r="H2" s="190"/>
      <c r="I2" s="190"/>
      <c r="J2" s="190"/>
      <c r="K2" s="190"/>
      <c r="L2" s="190"/>
      <c r="M2" s="190"/>
      <c r="N2" s="190"/>
      <c r="O2" s="190"/>
      <c r="P2" s="190"/>
      <c r="Q2" s="190"/>
    </row>
    <row r="3" spans="1:17" x14ac:dyDescent="0.25">
      <c r="A3" s="189"/>
      <c r="B3" s="190"/>
      <c r="C3" s="190"/>
      <c r="D3" s="190"/>
      <c r="E3" s="190"/>
      <c r="F3" s="190"/>
      <c r="G3" s="190"/>
      <c r="H3" s="190"/>
      <c r="I3" s="190"/>
      <c r="J3" s="190"/>
      <c r="K3" s="190"/>
      <c r="L3" s="190"/>
      <c r="M3" s="190"/>
      <c r="N3" s="190"/>
      <c r="O3" s="190"/>
      <c r="P3" s="190"/>
      <c r="Q3" s="190"/>
    </row>
    <row r="5" spans="1:17" x14ac:dyDescent="0.25">
      <c r="A5" s="5" t="s">
        <v>136</v>
      </c>
    </row>
    <row r="6" spans="1:17" ht="30" x14ac:dyDescent="0.25">
      <c r="A6" s="25" t="s">
        <v>379</v>
      </c>
    </row>
    <row r="7" spans="1:17" ht="30" x14ac:dyDescent="0.25">
      <c r="A7" s="25" t="s">
        <v>378</v>
      </c>
    </row>
    <row r="10" spans="1:17" x14ac:dyDescent="0.25">
      <c r="A10" s="5" t="s">
        <v>189</v>
      </c>
    </row>
    <row r="11" spans="1:17" x14ac:dyDescent="0.25">
      <c r="A11" s="191" t="s">
        <v>190</v>
      </c>
    </row>
    <row r="12" spans="1:17" x14ac:dyDescent="0.25">
      <c r="A12" s="191" t="s">
        <v>198</v>
      </c>
    </row>
    <row r="13" spans="1:17" x14ac:dyDescent="0.25">
      <c r="A13" s="191" t="s">
        <v>191</v>
      </c>
    </row>
    <row r="14" spans="1:17" x14ac:dyDescent="0.25">
      <c r="A14" s="191" t="s">
        <v>192</v>
      </c>
    </row>
    <row r="15" spans="1:17" x14ac:dyDescent="0.25">
      <c r="A15" s="191" t="s">
        <v>193</v>
      </c>
    </row>
    <row r="16" spans="1:17" x14ac:dyDescent="0.25">
      <c r="A16" s="191" t="s">
        <v>194</v>
      </c>
    </row>
    <row r="17" spans="1:1" x14ac:dyDescent="0.25">
      <c r="A17" s="191" t="s">
        <v>195</v>
      </c>
    </row>
    <row r="18" spans="1:1" x14ac:dyDescent="0.25">
      <c r="A18" s="191" t="s">
        <v>196</v>
      </c>
    </row>
    <row r="19" spans="1:1" x14ac:dyDescent="0.25">
      <c r="A19" s="191" t="s">
        <v>286</v>
      </c>
    </row>
    <row r="20" spans="1:1" x14ac:dyDescent="0.25">
      <c r="A20" s="330" t="s">
        <v>249</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scale="70"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7109375" defaultRowHeight="15" x14ac:dyDescent="0.25"/>
  <cols>
    <col min="1" max="1" width="10.28515625" customWidth="1"/>
    <col min="2" max="2" width="119" style="25" customWidth="1"/>
    <col min="3" max="3" width="85.7109375" style="350" customWidth="1"/>
  </cols>
  <sheetData>
    <row r="1" spans="1:8" ht="14.1" customHeight="1" x14ac:dyDescent="0.25">
      <c r="A1" s="784" t="s">
        <v>286</v>
      </c>
      <c r="B1" s="784"/>
      <c r="C1" s="784"/>
    </row>
    <row r="2" spans="1:8" x14ac:dyDescent="0.25">
      <c r="A2" s="25"/>
    </row>
    <row r="3" spans="1:8" ht="20.65" customHeight="1" x14ac:dyDescent="0.25">
      <c r="A3" s="465" t="s">
        <v>289</v>
      </c>
      <c r="B3" s="350" t="s">
        <v>277</v>
      </c>
      <c r="C3" s="352" t="s">
        <v>259</v>
      </c>
    </row>
    <row r="4" spans="1:8" s="30" customFormat="1" ht="32.1" customHeight="1" x14ac:dyDescent="0.25">
      <c r="A4" s="466" t="s">
        <v>290</v>
      </c>
      <c r="B4" s="356" t="s">
        <v>301</v>
      </c>
      <c r="C4" s="351" t="s">
        <v>300</v>
      </c>
    </row>
    <row r="5" spans="1:8" s="30" customFormat="1" ht="20.65" customHeight="1" x14ac:dyDescent="0.25">
      <c r="A5" s="465" t="s">
        <v>299</v>
      </c>
      <c r="B5" s="350" t="s">
        <v>288</v>
      </c>
      <c r="C5" s="352" t="s">
        <v>287</v>
      </c>
    </row>
    <row r="6" spans="1:8" ht="30" x14ac:dyDescent="0.25">
      <c r="A6" s="355" t="s">
        <v>296</v>
      </c>
      <c r="B6" s="427" t="s">
        <v>298</v>
      </c>
      <c r="C6" s="351" t="s">
        <v>297</v>
      </c>
    </row>
    <row r="7" spans="1:8" ht="27" customHeight="1" x14ac:dyDescent="0.25">
      <c r="A7" s="465" t="s">
        <v>268</v>
      </c>
      <c r="B7" s="350" t="s">
        <v>278</v>
      </c>
      <c r="C7" s="351" t="s">
        <v>269</v>
      </c>
      <c r="D7" s="350"/>
      <c r="E7" s="350"/>
      <c r="F7" s="350"/>
      <c r="G7" s="350"/>
      <c r="H7" s="350"/>
    </row>
    <row r="8" spans="1:8" ht="33" customHeight="1" x14ac:dyDescent="0.25">
      <c r="A8" s="350" t="s">
        <v>350</v>
      </c>
      <c r="B8" s="350" t="s">
        <v>348</v>
      </c>
      <c r="C8" s="351" t="s">
        <v>352</v>
      </c>
      <c r="D8" s="246"/>
      <c r="E8" s="246"/>
      <c r="F8" s="246"/>
      <c r="G8" s="246"/>
      <c r="H8" s="246"/>
    </row>
    <row r="9" spans="1:8" ht="30" x14ac:dyDescent="0.25">
      <c r="A9" s="350" t="s">
        <v>351</v>
      </c>
      <c r="B9" s="359" t="s">
        <v>349</v>
      </c>
      <c r="C9" s="351" t="s">
        <v>353</v>
      </c>
      <c r="D9" s="246"/>
      <c r="E9" s="246"/>
      <c r="F9" s="246"/>
      <c r="G9" s="246"/>
      <c r="H9" s="246"/>
    </row>
    <row r="10" spans="1:8" ht="35.1" customHeight="1" x14ac:dyDescent="0.25">
      <c r="A10" s="465" t="s">
        <v>343</v>
      </c>
      <c r="B10" s="350" t="s">
        <v>236</v>
      </c>
      <c r="C10" s="351" t="s">
        <v>237</v>
      </c>
      <c r="D10" s="30"/>
      <c r="E10" s="30"/>
      <c r="F10" s="30"/>
      <c r="G10" s="30"/>
      <c r="H10" s="30"/>
    </row>
    <row r="11" spans="1:8" ht="30" x14ac:dyDescent="0.25">
      <c r="A11" s="350" t="s">
        <v>344</v>
      </c>
      <c r="B11" s="350" t="s">
        <v>345</v>
      </c>
      <c r="C11" s="351" t="s">
        <v>342</v>
      </c>
      <c r="D11" s="246"/>
      <c r="E11" s="246"/>
      <c r="F11" s="246"/>
      <c r="G11" s="246"/>
      <c r="H11" s="246"/>
    </row>
    <row r="12" spans="1:8" ht="30" x14ac:dyDescent="0.25">
      <c r="A12" s="465" t="s">
        <v>260</v>
      </c>
      <c r="B12" s="350" t="s">
        <v>281</v>
      </c>
      <c r="C12" s="352" t="s">
        <v>261</v>
      </c>
      <c r="D12" s="30"/>
      <c r="E12" s="30"/>
      <c r="F12" s="30"/>
      <c r="G12" s="30"/>
      <c r="H12" s="30"/>
    </row>
    <row r="13" spans="1:8" ht="30" x14ac:dyDescent="0.25">
      <c r="A13" s="465" t="s">
        <v>234</v>
      </c>
      <c r="B13" s="350" t="s">
        <v>235</v>
      </c>
      <c r="C13" s="351" t="s">
        <v>238</v>
      </c>
      <c r="D13" s="30"/>
      <c r="E13" s="30"/>
      <c r="F13" s="30"/>
      <c r="G13" s="30"/>
      <c r="H13" s="30"/>
    </row>
    <row r="14" spans="1:8" ht="45" x14ac:dyDescent="0.25">
      <c r="A14" s="465" t="s">
        <v>257</v>
      </c>
      <c r="B14" s="350" t="s">
        <v>282</v>
      </c>
      <c r="C14" s="351" t="s">
        <v>258</v>
      </c>
    </row>
    <row r="15" spans="1:8" x14ac:dyDescent="0.25">
      <c r="A15" s="465" t="s">
        <v>266</v>
      </c>
      <c r="B15" s="350" t="s">
        <v>283</v>
      </c>
      <c r="C15" s="351" t="s">
        <v>267</v>
      </c>
    </row>
    <row r="16" spans="1:8" ht="30" customHeight="1" x14ac:dyDescent="0.25">
      <c r="A16" s="350" t="s">
        <v>292</v>
      </c>
      <c r="B16" s="350" t="s">
        <v>291</v>
      </c>
      <c r="C16" s="351" t="s">
        <v>293</v>
      </c>
    </row>
    <row r="17" spans="1:3" ht="30" x14ac:dyDescent="0.25">
      <c r="A17" s="465" t="s">
        <v>264</v>
      </c>
      <c r="B17" s="350" t="s">
        <v>284</v>
      </c>
      <c r="C17" s="351" t="s">
        <v>265</v>
      </c>
    </row>
    <row r="18" spans="1:3" x14ac:dyDescent="0.25">
      <c r="A18" s="465" t="s">
        <v>262</v>
      </c>
      <c r="B18" s="350" t="s">
        <v>285</v>
      </c>
      <c r="C18" s="351" t="s">
        <v>263</v>
      </c>
    </row>
    <row r="19" spans="1:3" ht="45" x14ac:dyDescent="0.25">
      <c r="A19" s="350" t="s">
        <v>302</v>
      </c>
      <c r="B19" s="350" t="s">
        <v>295</v>
      </c>
      <c r="C19" s="351" t="s">
        <v>294</v>
      </c>
    </row>
    <row r="20" spans="1:3" x14ac:dyDescent="0.25">
      <c r="A20" s="25"/>
    </row>
    <row r="21" spans="1:3" x14ac:dyDescent="0.25">
      <c r="A21" s="25"/>
    </row>
    <row r="22" spans="1:3" x14ac:dyDescent="0.25">
      <c r="A22" s="25"/>
    </row>
    <row r="23" spans="1:3" x14ac:dyDescent="0.25">
      <c r="A23" s="25"/>
    </row>
    <row r="24" spans="1:3" x14ac:dyDescent="0.25">
      <c r="A24" s="25"/>
    </row>
    <row r="25" spans="1:3" x14ac:dyDescent="0.25">
      <c r="A25" s="25"/>
    </row>
    <row r="26" spans="1:3" x14ac:dyDescent="0.25">
      <c r="A26" s="25"/>
    </row>
    <row r="27" spans="1:3" x14ac:dyDescent="0.25">
      <c r="A27" s="25"/>
    </row>
    <row r="28" spans="1:3" x14ac:dyDescent="0.25">
      <c r="A28" s="25"/>
    </row>
    <row r="29" spans="1:3" x14ac:dyDescent="0.25">
      <c r="A29" s="25"/>
    </row>
    <row r="30" spans="1:3" x14ac:dyDescent="0.25">
      <c r="A30" s="25"/>
    </row>
    <row r="31" spans="1:3" x14ac:dyDescent="0.25">
      <c r="A31" s="25"/>
    </row>
    <row r="32" spans="1:3" x14ac:dyDescent="0.25">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pageSetup orientation="portrait" r:id="rId17"/>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28515625" customWidth="1"/>
    <col min="4" max="4" width="22.5703125" style="30" customWidth="1"/>
    <col min="5" max="5" width="42" customWidth="1"/>
    <col min="6" max="6" width="25.7109375" customWidth="1"/>
    <col min="7" max="7" width="8.7109375" style="30" customWidth="1"/>
    <col min="8" max="8" width="28.28515625" customWidth="1"/>
    <col min="9" max="9" width="22.42578125" customWidth="1"/>
    <col min="10" max="10" width="22.7109375" style="30" customWidth="1"/>
    <col min="11" max="11" width="8.7109375" style="30" customWidth="1"/>
    <col min="12" max="12" width="53.7109375" customWidth="1"/>
    <col min="13" max="13" width="26.42578125" customWidth="1"/>
  </cols>
  <sheetData>
    <row r="1" spans="2:12" ht="15" customHeight="1" x14ac:dyDescent="0.25">
      <c r="B1" s="187" t="s">
        <v>167</v>
      </c>
      <c r="C1" s="28" t="s">
        <v>6</v>
      </c>
      <c r="D1" s="28" t="s">
        <v>107</v>
      </c>
      <c r="E1" s="29" t="s">
        <v>199</v>
      </c>
      <c r="F1" s="28" t="s">
        <v>175</v>
      </c>
      <c r="G1" s="332" t="s">
        <v>108</v>
      </c>
      <c r="H1" s="28" t="s">
        <v>334</v>
      </c>
      <c r="I1" s="25" t="s">
        <v>335</v>
      </c>
      <c r="J1" s="426" t="s">
        <v>336</v>
      </c>
      <c r="K1" s="30" t="s">
        <v>179</v>
      </c>
      <c r="L1" t="s">
        <v>361</v>
      </c>
    </row>
    <row r="2" spans="2:12" x14ac:dyDescent="0.25">
      <c r="B2" s="343" t="s">
        <v>108</v>
      </c>
      <c r="C2" s="336" t="s">
        <v>108</v>
      </c>
      <c r="D2" s="336" t="s">
        <v>108</v>
      </c>
      <c r="E2" s="336" t="s">
        <v>108</v>
      </c>
      <c r="F2" s="336" t="s">
        <v>108</v>
      </c>
      <c r="G2" s="336" t="s">
        <v>108</v>
      </c>
      <c r="H2" s="336" t="s">
        <v>108</v>
      </c>
      <c r="I2" s="339"/>
      <c r="J2" s="340"/>
      <c r="K2" s="341"/>
      <c r="L2" s="459" t="s">
        <v>108</v>
      </c>
    </row>
    <row r="3" spans="2:12" x14ac:dyDescent="0.25">
      <c r="B3" s="344" t="s">
        <v>168</v>
      </c>
      <c r="C3" s="337" t="s">
        <v>11</v>
      </c>
      <c r="D3" s="337" t="s">
        <v>7</v>
      </c>
      <c r="E3" s="345" t="s">
        <v>328</v>
      </c>
      <c r="F3" s="337" t="s">
        <v>334</v>
      </c>
      <c r="G3" s="337"/>
      <c r="H3" s="337" t="s">
        <v>341</v>
      </c>
      <c r="I3" s="331"/>
      <c r="J3" s="342"/>
      <c r="K3" s="342"/>
      <c r="L3" s="342" t="s">
        <v>362</v>
      </c>
    </row>
    <row r="4" spans="2:12" x14ac:dyDescent="0.25">
      <c r="B4" s="346" t="s">
        <v>169</v>
      </c>
      <c r="C4" s="337" t="s">
        <v>12</v>
      </c>
      <c r="D4" s="337" t="s">
        <v>109</v>
      </c>
      <c r="E4" s="345" t="s">
        <v>329</v>
      </c>
      <c r="F4" s="337" t="s">
        <v>335</v>
      </c>
      <c r="G4" s="337"/>
      <c r="H4" s="337" t="s">
        <v>337</v>
      </c>
      <c r="I4" s="7"/>
      <c r="J4" s="337"/>
      <c r="K4" s="337"/>
      <c r="L4" s="342" t="s">
        <v>363</v>
      </c>
    </row>
    <row r="5" spans="2:12" x14ac:dyDescent="0.25">
      <c r="B5" s="344" t="s">
        <v>178</v>
      </c>
      <c r="C5" s="338" t="s">
        <v>14</v>
      </c>
      <c r="D5" s="337" t="s">
        <v>239</v>
      </c>
      <c r="E5" s="337" t="s">
        <v>330</v>
      </c>
      <c r="F5" s="337" t="s">
        <v>336</v>
      </c>
      <c r="G5" s="337"/>
      <c r="H5" s="337" t="s">
        <v>170</v>
      </c>
      <c r="I5" s="7"/>
      <c r="J5" s="337"/>
      <c r="K5" s="337"/>
      <c r="L5" s="342" t="s">
        <v>364</v>
      </c>
    </row>
    <row r="6" spans="2:12" x14ac:dyDescent="0.25">
      <c r="B6" s="347" t="s">
        <v>357</v>
      </c>
      <c r="C6" s="337" t="s">
        <v>13</v>
      </c>
      <c r="D6" s="337" t="s">
        <v>94</v>
      </c>
      <c r="E6" s="345" t="s">
        <v>2</v>
      </c>
      <c r="F6" s="160" t="s">
        <v>2</v>
      </c>
      <c r="G6" s="337"/>
      <c r="H6" s="337" t="s">
        <v>340</v>
      </c>
      <c r="I6" s="132"/>
      <c r="J6" s="132"/>
      <c r="K6" s="132"/>
    </row>
    <row r="7" spans="2:12" x14ac:dyDescent="0.25">
      <c r="B7" s="337"/>
      <c r="C7" s="441" t="s">
        <v>357</v>
      </c>
      <c r="D7" s="337" t="s">
        <v>10</v>
      </c>
      <c r="E7" s="428" t="s">
        <v>108</v>
      </c>
      <c r="F7" s="348"/>
      <c r="G7" s="160"/>
      <c r="H7" s="337" t="s">
        <v>339</v>
      </c>
      <c r="I7" s="30"/>
      <c r="J7" s="7"/>
      <c r="K7" s="7"/>
    </row>
    <row r="8" spans="2:12" x14ac:dyDescent="0.25">
      <c r="B8" s="337"/>
      <c r="C8" s="348"/>
      <c r="D8" s="337" t="s">
        <v>166</v>
      </c>
      <c r="E8" s="345" t="s">
        <v>331</v>
      </c>
      <c r="F8" s="348"/>
      <c r="G8" s="348"/>
      <c r="H8" s="337" t="s">
        <v>338</v>
      </c>
      <c r="I8" s="27"/>
      <c r="J8" s="7"/>
      <c r="K8" s="7"/>
    </row>
    <row r="9" spans="2:12" x14ac:dyDescent="0.25">
      <c r="B9" s="337"/>
      <c r="C9" s="342"/>
      <c r="D9" s="337" t="s">
        <v>354</v>
      </c>
      <c r="E9" s="345" t="s">
        <v>332</v>
      </c>
      <c r="F9" s="348"/>
      <c r="G9" s="348"/>
      <c r="H9" s="342"/>
      <c r="I9" s="132"/>
      <c r="J9" s="132"/>
      <c r="K9" s="132"/>
    </row>
    <row r="10" spans="2:12" ht="26.65" customHeight="1" x14ac:dyDescent="0.25">
      <c r="B10" s="337"/>
      <c r="C10" s="348"/>
      <c r="D10" s="337" t="s">
        <v>165</v>
      </c>
      <c r="E10" s="425" t="s">
        <v>333</v>
      </c>
      <c r="F10" s="348"/>
      <c r="G10" s="348"/>
      <c r="H10" s="342"/>
      <c r="I10" s="132"/>
      <c r="K10" s="132"/>
      <c r="L10" s="25"/>
    </row>
    <row r="11" spans="2:12" x14ac:dyDescent="0.25">
      <c r="B11" s="337"/>
      <c r="C11" s="348"/>
      <c r="D11" s="441" t="s">
        <v>357</v>
      </c>
      <c r="E11" s="345" t="s">
        <v>2</v>
      </c>
      <c r="F11" s="349"/>
      <c r="G11" s="348"/>
      <c r="H11" s="342"/>
      <c r="I11" s="152"/>
      <c r="J11" s="27"/>
      <c r="K11" s="7"/>
    </row>
    <row r="12" spans="2:12" x14ac:dyDescent="0.25">
      <c r="B12" s="337"/>
      <c r="C12" s="348"/>
      <c r="D12" s="348"/>
      <c r="E12" s="156"/>
      <c r="F12" s="337"/>
      <c r="G12" s="349"/>
      <c r="I12" s="132"/>
      <c r="J12" s="132"/>
      <c r="K12" s="7"/>
    </row>
    <row r="13" spans="2:12" x14ac:dyDescent="0.25">
      <c r="B13" s="337"/>
      <c r="C13" s="337"/>
      <c r="D13" s="337"/>
      <c r="E13" s="157"/>
      <c r="F13" s="337"/>
      <c r="G13" s="337"/>
      <c r="I13" s="132"/>
      <c r="J13" s="132"/>
      <c r="K13" s="132"/>
    </row>
    <row r="14" spans="2:12" x14ac:dyDescent="0.25">
      <c r="B14" s="337"/>
      <c r="C14" s="337"/>
      <c r="D14" s="337"/>
      <c r="E14" s="7"/>
      <c r="F14" s="337"/>
      <c r="G14" s="337"/>
      <c r="I14" s="132"/>
      <c r="J14" s="152"/>
    </row>
    <row r="15" spans="2:12" x14ac:dyDescent="0.25">
      <c r="B15" s="337"/>
      <c r="C15" s="337"/>
      <c r="D15" s="337"/>
      <c r="E15" s="7"/>
      <c r="F15" s="337"/>
      <c r="G15" s="337"/>
      <c r="I15" s="132"/>
      <c r="J15" s="132"/>
      <c r="K15" s="27"/>
    </row>
    <row r="16" spans="2:12" x14ac:dyDescent="0.25">
      <c r="B16" s="337"/>
      <c r="C16" s="337"/>
      <c r="D16" s="337"/>
      <c r="E16" s="7"/>
      <c r="F16" s="337"/>
      <c r="G16" s="337"/>
      <c r="I16" s="132"/>
      <c r="J16" s="132"/>
      <c r="K16" s="132"/>
    </row>
    <row r="17" spans="2:11" x14ac:dyDescent="0.25">
      <c r="B17" s="337"/>
      <c r="C17" s="337"/>
      <c r="D17" s="337"/>
      <c r="E17" s="7"/>
      <c r="F17" s="7"/>
      <c r="G17" s="337"/>
      <c r="I17" s="132"/>
      <c r="J17" s="132"/>
      <c r="K17" s="132"/>
    </row>
    <row r="18" spans="2:11" x14ac:dyDescent="0.25">
      <c r="B18" s="7"/>
      <c r="C18" s="7"/>
      <c r="D18" s="7"/>
      <c r="E18" s="7"/>
      <c r="F18" s="7"/>
      <c r="G18" s="7"/>
      <c r="I18" s="132"/>
      <c r="J18" s="132"/>
      <c r="K18" s="152"/>
    </row>
    <row r="19" spans="2:11" x14ac:dyDescent="0.25">
      <c r="B19" s="7"/>
      <c r="C19" s="7"/>
      <c r="D19" s="7"/>
      <c r="E19" s="7"/>
      <c r="F19" s="7"/>
      <c r="G19" s="7"/>
      <c r="H19" s="132"/>
      <c r="I19" s="132"/>
      <c r="J19" s="132"/>
      <c r="K19" s="132"/>
    </row>
    <row r="20" spans="2:11" x14ac:dyDescent="0.25">
      <c r="B20" s="7"/>
      <c r="C20" s="7"/>
      <c r="D20" s="7"/>
      <c r="E20" s="7"/>
      <c r="F20" s="7"/>
      <c r="G20" s="7"/>
      <c r="H20" s="132"/>
      <c r="I20" s="132"/>
      <c r="J20" s="132"/>
      <c r="K20" s="132"/>
    </row>
    <row r="21" spans="2:11" x14ac:dyDescent="0.25">
      <c r="B21" s="7"/>
      <c r="C21" s="7"/>
      <c r="D21" s="7"/>
      <c r="E21" s="7"/>
      <c r="F21" s="7"/>
      <c r="G21" s="7"/>
      <c r="H21" s="132"/>
      <c r="I21" s="132"/>
      <c r="J21" s="132"/>
      <c r="K21" s="132"/>
    </row>
    <row r="22" spans="2:11" x14ac:dyDescent="0.25">
      <c r="B22" s="7"/>
      <c r="C22" s="7"/>
      <c r="D22" s="7"/>
      <c r="E22" s="7"/>
      <c r="F22" s="7"/>
      <c r="G22" s="7"/>
      <c r="H22" s="132"/>
      <c r="I22" s="132"/>
      <c r="J22" s="132"/>
      <c r="K22" s="132"/>
    </row>
    <row r="23" spans="2:11" x14ac:dyDescent="0.25">
      <c r="B23" s="7"/>
      <c r="C23" s="7"/>
      <c r="D23" s="7"/>
      <c r="E23" s="7"/>
      <c r="F23" s="7"/>
      <c r="G23" s="7"/>
      <c r="H23" s="158"/>
      <c r="I23" s="132"/>
      <c r="J23" s="132"/>
      <c r="K23" s="132"/>
    </row>
    <row r="24" spans="2:11" x14ac:dyDescent="0.25">
      <c r="B24" s="7"/>
      <c r="C24" s="7"/>
      <c r="D24" s="7"/>
      <c r="E24" s="7"/>
      <c r="F24" s="7"/>
      <c r="G24" s="7"/>
      <c r="H24" s="158"/>
      <c r="I24" s="132"/>
      <c r="J24" s="132"/>
      <c r="K24" s="132"/>
    </row>
    <row r="25" spans="2:11" x14ac:dyDescent="0.25">
      <c r="B25" s="7"/>
      <c r="C25" s="7"/>
      <c r="D25" s="7"/>
      <c r="E25" s="7"/>
      <c r="F25" s="7"/>
      <c r="G25" s="7"/>
      <c r="H25" s="158"/>
      <c r="I25" s="132"/>
      <c r="J25" s="132"/>
      <c r="K25" s="132"/>
    </row>
    <row r="26" spans="2:11" x14ac:dyDescent="0.25">
      <c r="B26" s="7"/>
      <c r="C26" s="7"/>
      <c r="D26" s="7"/>
      <c r="E26" s="7"/>
      <c r="F26" s="7"/>
      <c r="G26" s="7"/>
      <c r="I26" s="132"/>
      <c r="J26" s="132"/>
      <c r="K26" s="132"/>
    </row>
    <row r="27" spans="2:11" s="30" customFormat="1" x14ac:dyDescent="0.25">
      <c r="B27" s="7"/>
      <c r="C27" s="7"/>
      <c r="D27" s="7"/>
      <c r="E27" s="7"/>
      <c r="F27" s="7"/>
      <c r="G27" s="7"/>
      <c r="H27" s="158"/>
      <c r="I27" s="132"/>
      <c r="J27" s="132"/>
      <c r="K27" s="132"/>
    </row>
    <row r="28" spans="2:11" x14ac:dyDescent="0.25">
      <c r="B28" s="7"/>
      <c r="C28" s="7"/>
      <c r="D28" s="7"/>
      <c r="E28" s="7"/>
      <c r="F28" s="7"/>
      <c r="G28" s="7"/>
      <c r="H28" s="158"/>
      <c r="I28" s="132"/>
      <c r="J28" s="132"/>
      <c r="K28" s="132"/>
    </row>
    <row r="29" spans="2:11" x14ac:dyDescent="0.25">
      <c r="B29" s="7"/>
      <c r="C29" s="7"/>
      <c r="D29" s="7"/>
      <c r="F29" s="7"/>
      <c r="G29" s="7"/>
      <c r="H29" s="158"/>
      <c r="I29" s="155"/>
      <c r="J29" s="132"/>
      <c r="K29" s="132"/>
    </row>
    <row r="30" spans="2:11" x14ac:dyDescent="0.25">
      <c r="B30" s="7"/>
      <c r="C30" s="7"/>
      <c r="D30" s="7"/>
      <c r="F30" s="159"/>
      <c r="G30" s="7"/>
      <c r="H30" s="158"/>
      <c r="I30" s="155"/>
      <c r="J30" s="132"/>
      <c r="K30" s="132"/>
    </row>
    <row r="31" spans="2:11" x14ac:dyDescent="0.25">
      <c r="B31" s="7"/>
      <c r="C31" s="7"/>
      <c r="D31" s="7"/>
      <c r="F31" s="7"/>
      <c r="G31" s="159"/>
      <c r="H31" s="155"/>
      <c r="I31" s="155"/>
      <c r="J31" s="132"/>
      <c r="K31" s="132"/>
    </row>
    <row r="32" spans="2:11" x14ac:dyDescent="0.25">
      <c r="B32" s="7"/>
      <c r="C32" s="7"/>
      <c r="D32" s="7"/>
      <c r="F32" s="17"/>
      <c r="G32" s="7"/>
      <c r="H32" s="155"/>
      <c r="I32" s="155"/>
      <c r="J32" s="155"/>
      <c r="K32" s="132"/>
    </row>
    <row r="33" spans="2:11" x14ac:dyDescent="0.25">
      <c r="B33" s="7"/>
      <c r="C33" s="7"/>
      <c r="D33" s="7"/>
      <c r="F33" s="7"/>
      <c r="G33" s="17"/>
      <c r="H33" s="155"/>
      <c r="I33" s="155"/>
      <c r="J33" s="155"/>
      <c r="K33" s="132"/>
    </row>
    <row r="34" spans="2:11" x14ac:dyDescent="0.25">
      <c r="B34" s="7"/>
      <c r="C34" s="7"/>
      <c r="D34" s="7"/>
      <c r="F34" s="7"/>
      <c r="G34" s="7"/>
      <c r="H34" s="155"/>
      <c r="J34" s="155"/>
      <c r="K34" s="132"/>
    </row>
    <row r="35" spans="2:11" x14ac:dyDescent="0.25">
      <c r="B35" s="7"/>
      <c r="C35" s="7"/>
      <c r="D35" s="7"/>
      <c r="F35" s="30"/>
      <c r="G35" s="7"/>
      <c r="H35" s="155"/>
      <c r="J35" s="155"/>
      <c r="K35" s="132"/>
    </row>
    <row r="36" spans="2:11" x14ac:dyDescent="0.25">
      <c r="B36" s="30"/>
      <c r="D36"/>
      <c r="F36" s="30"/>
      <c r="J36" s="155"/>
      <c r="K36" s="155"/>
    </row>
    <row r="37" spans="2:11" x14ac:dyDescent="0.25">
      <c r="B37" s="30"/>
      <c r="D37"/>
      <c r="J37"/>
      <c r="K37" s="155"/>
    </row>
    <row r="38" spans="2:11" x14ac:dyDescent="0.25">
      <c r="B38" s="30"/>
      <c r="D38"/>
      <c r="J38"/>
      <c r="K38" s="155"/>
    </row>
    <row r="39" spans="2:11" x14ac:dyDescent="0.25">
      <c r="B39" s="30"/>
      <c r="D39"/>
      <c r="J39"/>
      <c r="K39" s="155"/>
    </row>
    <row r="40" spans="2:11" x14ac:dyDescent="0.25">
      <c r="B40" s="30"/>
      <c r="D40"/>
      <c r="I40" s="156"/>
      <c r="J40"/>
      <c r="K40" s="155"/>
    </row>
    <row r="41" spans="2:11" ht="12" customHeight="1" x14ac:dyDescent="0.25">
      <c r="B41" s="30"/>
      <c r="D41"/>
      <c r="F41" s="149"/>
      <c r="J41"/>
      <c r="K41"/>
    </row>
    <row r="42" spans="2:11" ht="12" customHeight="1" x14ac:dyDescent="0.25">
      <c r="B42" s="30"/>
      <c r="D42"/>
      <c r="F42" s="150"/>
      <c r="G42" s="149"/>
      <c r="H42" s="156"/>
      <c r="J42"/>
      <c r="K42"/>
    </row>
    <row r="43" spans="2:11" x14ac:dyDescent="0.25">
      <c r="B43" s="30"/>
      <c r="D43"/>
      <c r="F43" s="150"/>
      <c r="G43" s="250"/>
      <c r="J43"/>
      <c r="K43"/>
    </row>
    <row r="44" spans="2:11" x14ac:dyDescent="0.25">
      <c r="B44" s="30"/>
      <c r="D44"/>
      <c r="F44" s="150"/>
      <c r="G44" s="250"/>
      <c r="J44"/>
      <c r="K44"/>
    </row>
    <row r="45" spans="2:11" x14ac:dyDescent="0.25">
      <c r="B45" s="30"/>
      <c r="D45"/>
      <c r="F45" s="150"/>
      <c r="G45" s="250"/>
      <c r="J45"/>
      <c r="K45"/>
    </row>
    <row r="46" spans="2:11" ht="16.5" customHeight="1" x14ac:dyDescent="0.25">
      <c r="B46" s="30"/>
      <c r="D46"/>
      <c r="F46" s="133"/>
      <c r="G46" s="250"/>
      <c r="J46"/>
      <c r="K46"/>
    </row>
    <row r="47" spans="2:11" ht="19.5" customHeight="1" x14ac:dyDescent="0.25">
      <c r="B47" s="30"/>
      <c r="D47"/>
      <c r="F47" s="133"/>
      <c r="G47" s="246"/>
      <c r="J47"/>
      <c r="K47"/>
    </row>
    <row r="48" spans="2:11" ht="13.35" customHeight="1" x14ac:dyDescent="0.25">
      <c r="B48" s="30"/>
      <c r="D48"/>
      <c r="F48" s="151"/>
      <c r="G48" s="246"/>
      <c r="J48"/>
      <c r="K48"/>
    </row>
    <row r="49" spans="2:11" ht="18" customHeight="1" x14ac:dyDescent="0.25">
      <c r="B49" s="30"/>
      <c r="D49"/>
      <c r="F49" s="150"/>
      <c r="G49" s="151"/>
      <c r="J49"/>
      <c r="K49"/>
    </row>
    <row r="50" spans="2:11" x14ac:dyDescent="0.25">
      <c r="B50" s="30"/>
      <c r="D50"/>
      <c r="F50" s="150"/>
      <c r="G50" s="250"/>
      <c r="J50"/>
      <c r="K50"/>
    </row>
    <row r="51" spans="2:11" ht="15.75" customHeight="1" x14ac:dyDescent="0.25">
      <c r="B51" s="30"/>
      <c r="D51"/>
      <c r="F51" s="150"/>
      <c r="G51" s="250"/>
      <c r="J51"/>
      <c r="K51"/>
    </row>
    <row r="52" spans="2:11" ht="15.75" customHeight="1" x14ac:dyDescent="0.25">
      <c r="B52" s="30"/>
      <c r="D52"/>
      <c r="F52" s="150"/>
      <c r="G52" s="250"/>
      <c r="J52"/>
      <c r="K52"/>
    </row>
    <row r="53" spans="2:11" x14ac:dyDescent="0.25">
      <c r="B53" s="30"/>
      <c r="D53"/>
      <c r="F53" s="150"/>
      <c r="G53" s="250"/>
      <c r="J53"/>
      <c r="K53"/>
    </row>
    <row r="54" spans="2:11" x14ac:dyDescent="0.25">
      <c r="B54" s="30"/>
      <c r="D54"/>
      <c r="F54" s="150"/>
      <c r="G54" s="250"/>
      <c r="J54"/>
      <c r="K54"/>
    </row>
    <row r="55" spans="2:11" ht="15.75" customHeight="1" x14ac:dyDescent="0.25">
      <c r="B55" s="30"/>
      <c r="D55"/>
      <c r="F55" s="150"/>
      <c r="G55" s="250"/>
      <c r="J55"/>
      <c r="K55"/>
    </row>
    <row r="56" spans="2:11" x14ac:dyDescent="0.25">
      <c r="B56" s="30"/>
      <c r="D56"/>
      <c r="F56" s="150"/>
      <c r="G56" s="250"/>
      <c r="I56" s="25"/>
      <c r="J56"/>
      <c r="K56"/>
    </row>
    <row r="57" spans="2:11" x14ac:dyDescent="0.25">
      <c r="B57" s="30"/>
      <c r="D57"/>
      <c r="F57" s="150"/>
      <c r="G57" s="250"/>
      <c r="I57" s="25"/>
      <c r="J57"/>
      <c r="K57"/>
    </row>
    <row r="58" spans="2:11" x14ac:dyDescent="0.25">
      <c r="B58" s="30"/>
      <c r="D58"/>
      <c r="G58" s="250"/>
      <c r="H58" s="25"/>
      <c r="J58"/>
      <c r="K58"/>
    </row>
    <row r="59" spans="2:11" x14ac:dyDescent="0.25">
      <c r="B59" s="30"/>
      <c r="D59"/>
      <c r="H59" s="25"/>
      <c r="J59" s="25"/>
      <c r="K59"/>
    </row>
    <row r="60" spans="2:11" ht="15" customHeight="1" x14ac:dyDescent="0.25">
      <c r="B60" s="30"/>
      <c r="D60"/>
      <c r="J60" s="25"/>
      <c r="K60"/>
    </row>
    <row r="61" spans="2:11" ht="20.25" customHeight="1" x14ac:dyDescent="0.25">
      <c r="B61" s="30"/>
      <c r="D61"/>
      <c r="K61"/>
    </row>
    <row r="62" spans="2:11" x14ac:dyDescent="0.25">
      <c r="B62" s="30"/>
      <c r="D62"/>
      <c r="K62"/>
    </row>
    <row r="63" spans="2:11" x14ac:dyDescent="0.25">
      <c r="B63" s="30"/>
      <c r="D63"/>
      <c r="K63" s="25"/>
    </row>
    <row r="64" spans="2:11" x14ac:dyDescent="0.25">
      <c r="B64" s="30"/>
      <c r="D64"/>
      <c r="K64" s="25"/>
    </row>
    <row r="65" spans="2:4" x14ac:dyDescent="0.25">
      <c r="B65" s="30"/>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tabSelected="1" zoomScaleNormal="100" zoomScalePageLayoutView="96" workbookViewId="0">
      <selection activeCell="E5" sqref="E5"/>
    </sheetView>
  </sheetViews>
  <sheetFormatPr defaultColWidth="8.7109375" defaultRowHeight="15" x14ac:dyDescent="0.25"/>
  <cols>
    <col min="1" max="1" width="3.42578125" customWidth="1"/>
    <col min="2" max="2" width="20.42578125" style="30" customWidth="1"/>
    <col min="3" max="3" width="4.28515625" customWidth="1"/>
    <col min="4" max="4" width="17" customWidth="1"/>
    <col min="5" max="5" width="21" customWidth="1"/>
    <col min="6" max="6" width="7.7109375" style="30" customWidth="1"/>
    <col min="7" max="7" width="13.7109375" customWidth="1"/>
    <col min="8" max="8" width="21" customWidth="1"/>
    <col min="9" max="9" width="12.42578125" customWidth="1"/>
    <col min="10" max="10" width="12.7109375" style="30" customWidth="1"/>
    <col min="11" max="11" width="10" customWidth="1"/>
    <col min="12" max="12" width="10.28515625" customWidth="1"/>
    <col min="13" max="13" width="14.42578125" customWidth="1"/>
  </cols>
  <sheetData>
    <row r="1" spans="2:14" ht="15.75" thickBot="1" x14ac:dyDescent="0.3">
      <c r="B1" t="s">
        <v>112</v>
      </c>
    </row>
    <row r="2" spans="2:14" ht="15" customHeight="1" thickBot="1" x14ac:dyDescent="0.3">
      <c r="B2" s="602" t="s">
        <v>176</v>
      </c>
      <c r="C2" s="603"/>
      <c r="D2" s="603"/>
      <c r="E2" s="603"/>
      <c r="F2" s="603"/>
      <c r="G2" s="603"/>
      <c r="H2" s="603"/>
      <c r="I2" s="603"/>
      <c r="J2" s="603"/>
      <c r="K2" s="603"/>
      <c r="L2" s="603"/>
      <c r="M2" s="604"/>
    </row>
    <row r="3" spans="2:14" ht="15.75" thickBot="1" x14ac:dyDescent="0.3">
      <c r="B3" s="494"/>
      <c r="C3" s="599"/>
      <c r="D3" s="599"/>
      <c r="E3" s="599"/>
      <c r="F3" s="599"/>
      <c r="G3" s="599"/>
      <c r="H3" s="599"/>
      <c r="I3" s="599"/>
      <c r="J3" s="599"/>
      <c r="K3" s="599"/>
      <c r="L3" s="599"/>
      <c r="M3" s="494"/>
    </row>
    <row r="4" spans="2:14" ht="30.75" thickBot="1" x14ac:dyDescent="0.3">
      <c r="B4" s="435" t="s">
        <v>83</v>
      </c>
      <c r="C4" s="436" t="s">
        <v>114</v>
      </c>
      <c r="D4" s="15" t="s">
        <v>24</v>
      </c>
      <c r="E4" s="15" t="s">
        <v>91</v>
      </c>
      <c r="F4" s="15" t="s">
        <v>167</v>
      </c>
      <c r="G4" s="436" t="s">
        <v>107</v>
      </c>
      <c r="H4" s="15" t="s">
        <v>0</v>
      </c>
      <c r="I4" s="134" t="s">
        <v>6</v>
      </c>
      <c r="J4" s="134" t="s">
        <v>361</v>
      </c>
      <c r="K4" s="436" t="s">
        <v>1</v>
      </c>
      <c r="L4" s="445" t="s">
        <v>153</v>
      </c>
      <c r="M4" s="440" t="s">
        <v>110</v>
      </c>
      <c r="N4" s="1"/>
    </row>
    <row r="5" spans="2:14" ht="51" x14ac:dyDescent="0.25">
      <c r="B5" s="196" t="s">
        <v>381</v>
      </c>
      <c r="C5" s="197">
        <v>1</v>
      </c>
      <c r="D5" s="96" t="s">
        <v>471</v>
      </c>
      <c r="E5" s="96" t="s">
        <v>472</v>
      </c>
      <c r="F5" s="96" t="s">
        <v>169</v>
      </c>
      <c r="G5" s="96" t="s">
        <v>94</v>
      </c>
      <c r="H5" s="96" t="s">
        <v>330</v>
      </c>
      <c r="I5" s="96" t="s">
        <v>11</v>
      </c>
      <c r="J5" s="96" t="s">
        <v>364</v>
      </c>
      <c r="K5" s="96"/>
      <c r="L5" s="96"/>
      <c r="M5" s="442"/>
    </row>
    <row r="6" spans="2:14" ht="51" x14ac:dyDescent="0.25">
      <c r="B6" s="198"/>
      <c r="C6" s="199">
        <v>2</v>
      </c>
      <c r="D6" s="69" t="s">
        <v>508</v>
      </c>
      <c r="E6" s="69" t="s">
        <v>473</v>
      </c>
      <c r="F6" s="69" t="s">
        <v>169</v>
      </c>
      <c r="G6" s="69" t="s">
        <v>7</v>
      </c>
      <c r="H6" s="69" t="s">
        <v>2</v>
      </c>
      <c r="I6" s="69" t="s">
        <v>11</v>
      </c>
      <c r="J6" s="69" t="s">
        <v>364</v>
      </c>
      <c r="K6" s="69"/>
      <c r="L6" s="69"/>
      <c r="M6" s="443" t="s">
        <v>401</v>
      </c>
    </row>
    <row r="7" spans="2:14" s="30" customFormat="1" ht="38.25" x14ac:dyDescent="0.25">
      <c r="B7" s="198"/>
      <c r="C7" s="199">
        <v>3</v>
      </c>
      <c r="D7" s="69" t="s">
        <v>402</v>
      </c>
      <c r="E7" s="69" t="s">
        <v>474</v>
      </c>
      <c r="F7" s="69" t="s">
        <v>178</v>
      </c>
      <c r="G7" s="69" t="s">
        <v>357</v>
      </c>
      <c r="H7" s="69" t="s">
        <v>2</v>
      </c>
      <c r="I7" s="69" t="s">
        <v>11</v>
      </c>
      <c r="J7" s="69" t="s">
        <v>364</v>
      </c>
      <c r="K7" s="69"/>
      <c r="L7" s="69"/>
      <c r="M7" s="443" t="s">
        <v>401</v>
      </c>
    </row>
    <row r="8" spans="2:14" s="30" customFormat="1" x14ac:dyDescent="0.25">
      <c r="B8" s="198"/>
      <c r="C8" s="199"/>
      <c r="D8" s="69"/>
      <c r="E8" s="69"/>
      <c r="F8" s="69" t="s">
        <v>108</v>
      </c>
      <c r="G8" s="69" t="s">
        <v>108</v>
      </c>
      <c r="H8" s="69" t="s">
        <v>108</v>
      </c>
      <c r="I8" s="69" t="s">
        <v>108</v>
      </c>
      <c r="J8" s="69" t="s">
        <v>108</v>
      </c>
      <c r="K8" s="69"/>
      <c r="L8" s="69"/>
      <c r="M8" s="443"/>
    </row>
    <row r="9" spans="2:14" ht="15.75" thickBot="1" x14ac:dyDescent="0.3">
      <c r="B9" s="423"/>
      <c r="C9" s="424"/>
      <c r="D9" s="153"/>
      <c r="E9" s="153"/>
      <c r="F9" s="153" t="s">
        <v>108</v>
      </c>
      <c r="G9" s="153" t="s">
        <v>108</v>
      </c>
      <c r="H9" s="153" t="s">
        <v>108</v>
      </c>
      <c r="I9" s="153" t="s">
        <v>108</v>
      </c>
      <c r="J9" s="153" t="s">
        <v>108</v>
      </c>
      <c r="K9" s="153"/>
      <c r="L9" s="153"/>
      <c r="M9" s="446"/>
    </row>
    <row r="10" spans="2:14" x14ac:dyDescent="0.25">
      <c r="B10" s="196" t="s">
        <v>380</v>
      </c>
      <c r="C10" s="197">
        <v>1</v>
      </c>
      <c r="D10" s="96"/>
      <c r="E10" s="96"/>
      <c r="F10" s="96" t="s">
        <v>108</v>
      </c>
      <c r="G10" s="96" t="s">
        <v>108</v>
      </c>
      <c r="H10" s="96" t="s">
        <v>108</v>
      </c>
      <c r="I10" s="96" t="s">
        <v>108</v>
      </c>
      <c r="J10" s="96" t="s">
        <v>108</v>
      </c>
      <c r="K10" s="96"/>
      <c r="L10" s="96"/>
      <c r="M10" s="442"/>
    </row>
    <row r="11" spans="2:14" x14ac:dyDescent="0.25">
      <c r="B11" s="198"/>
      <c r="C11" s="199">
        <v>2</v>
      </c>
      <c r="D11" s="69"/>
      <c r="E11" s="69"/>
      <c r="F11" s="69" t="s">
        <v>108</v>
      </c>
      <c r="G11" s="69" t="s">
        <v>108</v>
      </c>
      <c r="H11" s="69" t="s">
        <v>108</v>
      </c>
      <c r="I11" s="69" t="s">
        <v>108</v>
      </c>
      <c r="J11" s="69" t="s">
        <v>108</v>
      </c>
      <c r="K11" s="69"/>
      <c r="L11" s="69"/>
      <c r="M11" s="443"/>
    </row>
    <row r="12" spans="2:14" s="30" customFormat="1" x14ac:dyDescent="0.25">
      <c r="B12" s="198"/>
      <c r="C12" s="199"/>
      <c r="D12" s="69"/>
      <c r="E12" s="69"/>
      <c r="F12" s="69" t="s">
        <v>108</v>
      </c>
      <c r="G12" s="69" t="s">
        <v>108</v>
      </c>
      <c r="H12" s="69" t="s">
        <v>108</v>
      </c>
      <c r="I12" s="69" t="s">
        <v>108</v>
      </c>
      <c r="J12" s="69" t="s">
        <v>108</v>
      </c>
      <c r="K12" s="69"/>
      <c r="L12" s="69"/>
      <c r="M12" s="443"/>
    </row>
    <row r="13" spans="2:14" s="30" customFormat="1" x14ac:dyDescent="0.25">
      <c r="B13" s="198"/>
      <c r="C13" s="199"/>
      <c r="D13" s="69"/>
      <c r="E13" s="69"/>
      <c r="F13" s="69" t="s">
        <v>108</v>
      </c>
      <c r="G13" s="69" t="s">
        <v>108</v>
      </c>
      <c r="H13" s="69" t="s">
        <v>108</v>
      </c>
      <c r="I13" s="69" t="s">
        <v>108</v>
      </c>
      <c r="J13" s="69" t="s">
        <v>108</v>
      </c>
      <c r="K13" s="69"/>
      <c r="L13" s="69"/>
      <c r="M13" s="443"/>
    </row>
    <row r="14" spans="2:14" ht="15.75" thickBot="1" x14ac:dyDescent="0.3">
      <c r="B14" s="200"/>
      <c r="C14" s="201"/>
      <c r="D14" s="71"/>
      <c r="E14" s="71"/>
      <c r="F14" s="71" t="s">
        <v>108</v>
      </c>
      <c r="G14" s="71" t="s">
        <v>108</v>
      </c>
      <c r="H14" s="71" t="s">
        <v>108</v>
      </c>
      <c r="I14" s="71" t="s">
        <v>108</v>
      </c>
      <c r="J14" s="71" t="s">
        <v>108</v>
      </c>
      <c r="K14" s="71"/>
      <c r="L14" s="71"/>
      <c r="M14" s="444"/>
    </row>
    <row r="15" spans="2:14" s="30" customFormat="1" x14ac:dyDescent="0.25">
      <c r="B15" s="132"/>
    </row>
    <row r="17" spans="2:18" x14ac:dyDescent="0.25">
      <c r="B17" s="21" t="s">
        <v>110</v>
      </c>
      <c r="D17" s="21"/>
      <c r="E17" s="21"/>
      <c r="F17" s="21"/>
      <c r="G17" s="21"/>
      <c r="H17" s="21"/>
      <c r="I17" s="21"/>
      <c r="J17" s="21"/>
      <c r="K17" s="21"/>
      <c r="L17" s="21"/>
    </row>
    <row r="18" spans="2:18" x14ac:dyDescent="0.25">
      <c r="B18" s="26" t="s">
        <v>117</v>
      </c>
      <c r="D18" s="26"/>
      <c r="E18" s="26"/>
      <c r="F18" s="26"/>
      <c r="G18" s="26"/>
      <c r="H18" s="26"/>
      <c r="I18" s="26"/>
      <c r="J18" s="26"/>
      <c r="K18" s="26"/>
      <c r="L18" s="26"/>
    </row>
    <row r="19" spans="2:18" ht="34.35" customHeight="1" x14ac:dyDescent="0.25">
      <c r="B19" s="598" t="s">
        <v>4</v>
      </c>
      <c r="C19" s="598"/>
      <c r="D19" s="598"/>
      <c r="E19" s="598"/>
      <c r="F19" s="598"/>
      <c r="G19" s="598"/>
      <c r="H19" s="598"/>
      <c r="I19" s="598"/>
      <c r="J19" s="598"/>
      <c r="K19" s="598"/>
      <c r="L19" s="598"/>
      <c r="M19" s="25"/>
      <c r="N19" s="25"/>
    </row>
    <row r="20" spans="2:18" s="30" customFormat="1" ht="16.350000000000001" customHeight="1" x14ac:dyDescent="0.25">
      <c r="B20" s="246"/>
      <c r="C20" s="246"/>
      <c r="D20" s="246"/>
      <c r="E20" s="246"/>
      <c r="F20" s="246"/>
      <c r="G20" s="246"/>
      <c r="H20" s="246"/>
      <c r="I20" s="246"/>
      <c r="J20" s="438"/>
      <c r="K20" s="246"/>
      <c r="L20" s="246"/>
      <c r="M20" s="25"/>
      <c r="N20" s="25"/>
    </row>
    <row r="21" spans="2:18" x14ac:dyDescent="0.25">
      <c r="B21" s="600" t="s">
        <v>136</v>
      </c>
      <c r="C21" s="600"/>
      <c r="D21" s="600"/>
      <c r="E21" s="600"/>
      <c r="F21" s="600"/>
      <c r="G21" s="600"/>
      <c r="H21" s="600"/>
      <c r="I21" s="600"/>
      <c r="J21" s="600"/>
      <c r="K21" s="600"/>
      <c r="L21" s="600"/>
      <c r="M21" s="353"/>
      <c r="N21" s="353"/>
      <c r="O21" s="353"/>
      <c r="P21" s="353"/>
      <c r="Q21" s="353"/>
      <c r="R21" s="353"/>
    </row>
    <row r="22" spans="2:18" x14ac:dyDescent="0.25">
      <c r="B22" s="605" t="s">
        <v>254</v>
      </c>
      <c r="C22" s="605"/>
      <c r="D22" s="605"/>
      <c r="E22" s="605"/>
      <c r="F22" s="605"/>
      <c r="G22" s="605"/>
      <c r="H22" s="605"/>
      <c r="I22" s="605"/>
      <c r="J22" s="605"/>
      <c r="K22" s="605"/>
      <c r="L22" s="605"/>
      <c r="M22" s="354"/>
      <c r="N22" s="354"/>
      <c r="O22" s="354"/>
      <c r="P22" s="354"/>
      <c r="Q22" s="354"/>
      <c r="R22" s="354"/>
    </row>
    <row r="23" spans="2:18" x14ac:dyDescent="0.25">
      <c r="B23" s="601" t="s">
        <v>275</v>
      </c>
      <c r="C23" s="601"/>
      <c r="D23" s="601"/>
      <c r="E23" s="601"/>
      <c r="F23" s="601"/>
      <c r="G23" s="601"/>
      <c r="H23" s="601"/>
      <c r="I23" s="601"/>
      <c r="J23" s="601"/>
      <c r="K23" s="601"/>
      <c r="L23" s="601"/>
      <c r="M23" s="26"/>
      <c r="N23" s="26"/>
      <c r="O23" s="26"/>
      <c r="P23" s="26"/>
      <c r="Q23" s="26"/>
      <c r="R23" s="26"/>
    </row>
    <row r="24" spans="2:18" x14ac:dyDescent="0.25">
      <c r="B24" s="601" t="s">
        <v>255</v>
      </c>
      <c r="C24" s="601"/>
      <c r="D24" s="601"/>
      <c r="E24" s="601"/>
      <c r="F24" s="601"/>
      <c r="G24" s="601"/>
      <c r="H24" s="601"/>
      <c r="I24" s="601"/>
      <c r="J24" s="601"/>
      <c r="K24" s="601"/>
      <c r="L24" s="601"/>
      <c r="M24" s="26"/>
      <c r="N24" s="26"/>
      <c r="O24" s="26"/>
      <c r="P24" s="26"/>
      <c r="Q24" s="26"/>
      <c r="R24" s="26"/>
    </row>
    <row r="25" spans="2:18" s="30" customFormat="1" ht="29.25" customHeight="1" x14ac:dyDescent="0.25">
      <c r="B25" s="606" t="s">
        <v>359</v>
      </c>
      <c r="C25" s="606"/>
      <c r="D25" s="606"/>
      <c r="E25" s="606"/>
      <c r="F25" s="606"/>
      <c r="G25" s="606"/>
      <c r="H25" s="606"/>
      <c r="I25" s="606"/>
      <c r="J25" s="606"/>
      <c r="K25" s="606"/>
      <c r="L25" s="606"/>
      <c r="M25" s="26"/>
      <c r="N25" s="26"/>
      <c r="O25" s="26"/>
      <c r="P25" s="26"/>
      <c r="Q25" s="26"/>
      <c r="R25" s="26"/>
    </row>
    <row r="26" spans="2:18" s="30" customFormat="1" x14ac:dyDescent="0.25">
      <c r="B26" s="601" t="s">
        <v>358</v>
      </c>
      <c r="C26" s="601"/>
      <c r="D26" s="601"/>
      <c r="E26" s="601"/>
      <c r="F26" s="601"/>
      <c r="G26" s="601"/>
      <c r="H26" s="601"/>
      <c r="I26" s="601"/>
      <c r="J26" s="601"/>
      <c r="K26" s="601"/>
      <c r="L26" s="601"/>
      <c r="M26" s="26"/>
      <c r="N26" s="26"/>
      <c r="O26" s="26"/>
      <c r="P26" s="26"/>
      <c r="Q26" s="26"/>
      <c r="R26" s="26"/>
    </row>
    <row r="27" spans="2:18" x14ac:dyDescent="0.25">
      <c r="B27" s="601" t="s">
        <v>365</v>
      </c>
      <c r="C27" s="601"/>
      <c r="D27" s="601"/>
      <c r="E27" s="601"/>
      <c r="F27" s="601"/>
      <c r="G27" s="601"/>
      <c r="H27" s="601"/>
      <c r="I27" s="601"/>
      <c r="J27" s="601"/>
      <c r="K27" s="601"/>
      <c r="L27" s="601"/>
      <c r="M27" s="26"/>
      <c r="N27" s="26"/>
      <c r="O27" s="26"/>
      <c r="P27" s="26"/>
      <c r="Q27" s="26"/>
      <c r="R27" s="26"/>
    </row>
    <row r="28" spans="2:18" x14ac:dyDescent="0.25">
      <c r="B28" s="601" t="s">
        <v>274</v>
      </c>
      <c r="C28" s="601"/>
      <c r="D28" s="601"/>
      <c r="E28" s="601"/>
      <c r="F28" s="601"/>
      <c r="G28" s="601"/>
      <c r="H28" s="601"/>
      <c r="I28" s="601"/>
      <c r="J28" s="601"/>
      <c r="K28" s="601"/>
      <c r="L28" s="601"/>
    </row>
    <row r="29" spans="2:18" x14ac:dyDescent="0.25">
      <c r="F29"/>
    </row>
    <row r="30" spans="2:18" x14ac:dyDescent="0.25">
      <c r="F30"/>
    </row>
    <row r="31" spans="2:18" ht="14.65" customHeight="1" x14ac:dyDescent="0.25">
      <c r="F31"/>
    </row>
    <row r="32" spans="2:18" ht="14.65" customHeight="1" x14ac:dyDescent="0.25">
      <c r="F32"/>
    </row>
  </sheetData>
  <mergeCells count="11">
    <mergeCell ref="B24:L24"/>
    <mergeCell ref="B27:L27"/>
    <mergeCell ref="B28:L28"/>
    <mergeCell ref="B22:L22"/>
    <mergeCell ref="B26:L26"/>
    <mergeCell ref="B25:L25"/>
    <mergeCell ref="B19:L19"/>
    <mergeCell ref="C3:L3"/>
    <mergeCell ref="B21:L21"/>
    <mergeCell ref="B23:L23"/>
    <mergeCell ref="B2:M2"/>
  </mergeCells>
  <conditionalFormatting sqref="C5:L6 C8:L14 C7 E7:L7">
    <cfRule type="containsBlanks" dxfId="51" priority="2">
      <formula>LEN(TRIM(C5))=0</formula>
    </cfRule>
  </conditionalFormatting>
  <conditionalFormatting sqref="D7">
    <cfRule type="containsBlanks" dxfId="50" priority="1">
      <formula>LEN(TRIM(D7))=0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topLeftCell="B1" zoomScale="60" zoomScaleNormal="60" zoomScalePageLayoutView="80" workbookViewId="0">
      <selection activeCell="V6" sqref="V6"/>
    </sheetView>
  </sheetViews>
  <sheetFormatPr defaultColWidth="8.7109375" defaultRowHeight="15" x14ac:dyDescent="0.25"/>
  <cols>
    <col min="1" max="1" width="1.7109375" style="30" customWidth="1"/>
    <col min="2" max="2" width="16" style="30" customWidth="1"/>
    <col min="3" max="3" width="5.42578125" style="30" customWidth="1"/>
    <col min="4" max="4" width="18.5703125" style="30" customWidth="1"/>
    <col min="5" max="5" width="26.85546875" style="30" customWidth="1"/>
    <col min="6" max="6" width="9.28515625" style="30" customWidth="1"/>
    <col min="7" max="7" width="19.42578125" style="30" customWidth="1"/>
    <col min="8" max="8" width="17.5703125" style="25" customWidth="1"/>
    <col min="9" max="9" width="13" style="25" customWidth="1"/>
    <col min="10" max="10" width="11.7109375" style="25" customWidth="1"/>
    <col min="11" max="11" width="13" style="25" customWidth="1"/>
    <col min="12" max="15" width="6.28515625" style="30" customWidth="1"/>
    <col min="16" max="18" width="8.5703125" style="30" customWidth="1"/>
    <col min="19" max="19" width="11.7109375" style="30" customWidth="1"/>
    <col min="20" max="20" width="5.28515625" style="30" customWidth="1"/>
    <col min="21" max="21" width="5.7109375" style="30" customWidth="1"/>
    <col min="22" max="23" width="21.7109375" style="30" customWidth="1"/>
    <col min="24" max="24" width="3.7109375" style="30" customWidth="1"/>
    <col min="25" max="16384" width="8.7109375" style="30"/>
  </cols>
  <sheetData>
    <row r="1" spans="1:25" ht="15.75" thickBot="1" x14ac:dyDescent="0.3">
      <c r="B1" s="30" t="s">
        <v>111</v>
      </c>
    </row>
    <row r="2" spans="1:25" ht="16.350000000000001" customHeight="1" thickBot="1" x14ac:dyDescent="0.3">
      <c r="A2" s="7"/>
      <c r="B2" s="607" t="s">
        <v>5</v>
      </c>
      <c r="C2" s="608"/>
      <c r="D2" s="608"/>
      <c r="E2" s="608"/>
      <c r="F2" s="608"/>
      <c r="G2" s="608"/>
      <c r="H2" s="608"/>
      <c r="I2" s="608"/>
      <c r="J2" s="608"/>
      <c r="K2" s="608"/>
      <c r="L2" s="608"/>
      <c r="M2" s="608"/>
      <c r="N2" s="608"/>
      <c r="O2" s="608"/>
      <c r="P2" s="608"/>
      <c r="Q2" s="608"/>
      <c r="R2" s="608"/>
      <c r="S2" s="608"/>
      <c r="T2" s="608"/>
      <c r="U2" s="608"/>
      <c r="V2" s="609"/>
      <c r="W2" s="595"/>
      <c r="X2" s="25"/>
      <c r="Y2" s="25"/>
    </row>
    <row r="3" spans="1:25" ht="15.75" thickBot="1" x14ac:dyDescent="0.3">
      <c r="A3" s="7"/>
      <c r="B3" s="636"/>
      <c r="C3" s="636"/>
      <c r="D3" s="637"/>
      <c r="E3" s="637"/>
      <c r="F3" s="637"/>
      <c r="G3" s="637"/>
      <c r="H3" s="637"/>
      <c r="I3" s="637"/>
      <c r="J3" s="637"/>
      <c r="K3" s="637"/>
      <c r="L3" s="637"/>
      <c r="M3" s="637"/>
      <c r="N3" s="637"/>
      <c r="O3" s="637"/>
      <c r="P3" s="637"/>
      <c r="Q3" s="637"/>
      <c r="R3" s="637"/>
      <c r="S3" s="636"/>
      <c r="T3" s="636"/>
      <c r="U3" s="636"/>
      <c r="V3" s="636"/>
      <c r="W3" s="594"/>
    </row>
    <row r="4" spans="1:25" ht="27.6" customHeight="1" thickBot="1" x14ac:dyDescent="0.3">
      <c r="A4" s="367"/>
      <c r="B4" s="634" t="s">
        <v>83</v>
      </c>
      <c r="C4" s="634" t="s">
        <v>114</v>
      </c>
      <c r="D4" s="632" t="s">
        <v>24</v>
      </c>
      <c r="E4" s="634" t="s">
        <v>91</v>
      </c>
      <c r="F4" s="640" t="s">
        <v>167</v>
      </c>
      <c r="G4" s="630" t="s">
        <v>0</v>
      </c>
      <c r="H4" s="630" t="s">
        <v>3</v>
      </c>
      <c r="I4" s="630" t="s">
        <v>107</v>
      </c>
      <c r="J4" s="610" t="s">
        <v>6</v>
      </c>
      <c r="K4" s="630" t="s">
        <v>361</v>
      </c>
      <c r="L4" s="612" t="s">
        <v>171</v>
      </c>
      <c r="M4" s="613"/>
      <c r="N4" s="613"/>
      <c r="O4" s="614"/>
      <c r="P4" s="615" t="s">
        <v>172</v>
      </c>
      <c r="Q4" s="616"/>
      <c r="R4" s="616"/>
      <c r="S4" s="617" t="s">
        <v>183</v>
      </c>
      <c r="T4" s="626" t="s">
        <v>1</v>
      </c>
      <c r="U4" s="628" t="s">
        <v>153</v>
      </c>
      <c r="V4" s="638" t="s">
        <v>110</v>
      </c>
      <c r="W4" s="638" t="s">
        <v>408</v>
      </c>
      <c r="X4" s="13"/>
    </row>
    <row r="5" spans="1:25" ht="33" customHeight="1" thickBot="1" x14ac:dyDescent="0.3">
      <c r="A5" s="367"/>
      <c r="B5" s="635"/>
      <c r="C5" s="635"/>
      <c r="D5" s="633"/>
      <c r="E5" s="635"/>
      <c r="F5" s="641"/>
      <c r="G5" s="631"/>
      <c r="H5" s="631"/>
      <c r="I5" s="631"/>
      <c r="J5" s="611"/>
      <c r="K5" s="631"/>
      <c r="L5" s="361">
        <v>2016</v>
      </c>
      <c r="M5" s="362">
        <v>2017</v>
      </c>
      <c r="N5" s="362">
        <v>2018</v>
      </c>
      <c r="O5" s="363">
        <v>2019</v>
      </c>
      <c r="P5" s="364">
        <v>2020</v>
      </c>
      <c r="Q5" s="471" t="s">
        <v>95</v>
      </c>
      <c r="R5" s="445" t="s">
        <v>96</v>
      </c>
      <c r="S5" s="618"/>
      <c r="T5" s="627"/>
      <c r="U5" s="629"/>
      <c r="V5" s="639"/>
      <c r="W5" s="639"/>
      <c r="X5" s="1"/>
    </row>
    <row r="6" spans="1:25" ht="255.75" thickBot="1" x14ac:dyDescent="0.3">
      <c r="A6" s="365"/>
      <c r="B6" s="619" t="s">
        <v>84</v>
      </c>
      <c r="C6" s="130" t="s">
        <v>26</v>
      </c>
      <c r="D6" s="73" t="s">
        <v>447</v>
      </c>
      <c r="E6" s="579" t="s">
        <v>486</v>
      </c>
      <c r="F6" s="73" t="s">
        <v>178</v>
      </c>
      <c r="G6" s="73" t="s">
        <v>334</v>
      </c>
      <c r="H6" s="73" t="s">
        <v>340</v>
      </c>
      <c r="I6" s="73" t="s">
        <v>357</v>
      </c>
      <c r="J6" s="460" t="s">
        <v>11</v>
      </c>
      <c r="K6" s="73" t="s">
        <v>364</v>
      </c>
      <c r="L6" s="580">
        <v>-3</v>
      </c>
      <c r="M6" s="581">
        <v>-4</v>
      </c>
      <c r="N6" s="581">
        <v>-10</v>
      </c>
      <c r="O6" s="582">
        <v>-13</v>
      </c>
      <c r="P6" s="580">
        <v>-20</v>
      </c>
      <c r="Q6" s="581">
        <v>-90</v>
      </c>
      <c r="R6" s="583">
        <v>0</v>
      </c>
      <c r="S6" s="447">
        <f>SUM(L6:R6)</f>
        <v>-140</v>
      </c>
      <c r="T6" s="86">
        <v>2020</v>
      </c>
      <c r="U6" s="451">
        <v>2025</v>
      </c>
      <c r="V6" s="508" t="s">
        <v>443</v>
      </c>
      <c r="W6" s="508" t="s">
        <v>490</v>
      </c>
    </row>
    <row r="7" spans="1:25" ht="148.5" customHeight="1" thickBot="1" x14ac:dyDescent="0.3">
      <c r="A7" s="365"/>
      <c r="B7" s="620"/>
      <c r="C7" s="128" t="s">
        <v>27</v>
      </c>
      <c r="D7" s="73" t="s">
        <v>448</v>
      </c>
      <c r="E7" s="579" t="s">
        <v>487</v>
      </c>
      <c r="F7" s="76" t="s">
        <v>178</v>
      </c>
      <c r="G7" s="76" t="s">
        <v>334</v>
      </c>
      <c r="H7" s="76" t="s">
        <v>340</v>
      </c>
      <c r="I7" s="76" t="s">
        <v>357</v>
      </c>
      <c r="J7" s="461" t="s">
        <v>11</v>
      </c>
      <c r="K7" s="76" t="s">
        <v>364</v>
      </c>
      <c r="L7" s="584">
        <v>-60</v>
      </c>
      <c r="M7" s="585">
        <v>-84</v>
      </c>
      <c r="N7" s="585">
        <v>-149</v>
      </c>
      <c r="O7" s="586">
        <v>-236</v>
      </c>
      <c r="P7" s="584">
        <v>-319</v>
      </c>
      <c r="Q7" s="585">
        <v>-1450</v>
      </c>
      <c r="R7" s="587">
        <v>-450</v>
      </c>
      <c r="S7" s="447">
        <f>SUM(L7:R7)</f>
        <v>-2748</v>
      </c>
      <c r="T7" s="86">
        <v>2020</v>
      </c>
      <c r="U7" s="451">
        <v>2025</v>
      </c>
      <c r="V7" s="508" t="s">
        <v>443</v>
      </c>
      <c r="W7" s="508" t="s">
        <v>180</v>
      </c>
    </row>
    <row r="8" spans="1:25" ht="90" thickBot="1" x14ac:dyDescent="0.3">
      <c r="A8" s="365"/>
      <c r="B8" s="620"/>
      <c r="C8" s="504" t="s">
        <v>395</v>
      </c>
      <c r="D8" s="73" t="s">
        <v>449</v>
      </c>
      <c r="E8" s="579" t="s">
        <v>488</v>
      </c>
      <c r="F8" s="76" t="s">
        <v>178</v>
      </c>
      <c r="G8" s="76" t="s">
        <v>334</v>
      </c>
      <c r="H8" s="76" t="s">
        <v>340</v>
      </c>
      <c r="I8" s="76" t="s">
        <v>357</v>
      </c>
      <c r="J8" s="461" t="s">
        <v>11</v>
      </c>
      <c r="K8" s="76" t="s">
        <v>364</v>
      </c>
      <c r="L8" s="584">
        <v>-8</v>
      </c>
      <c r="M8" s="585">
        <v>-12</v>
      </c>
      <c r="N8" s="585">
        <v>-19</v>
      </c>
      <c r="O8" s="586">
        <v>-39</v>
      </c>
      <c r="P8" s="588">
        <v>-65</v>
      </c>
      <c r="Q8" s="589">
        <v>-630</v>
      </c>
      <c r="R8" s="590">
        <v>0</v>
      </c>
      <c r="S8" s="447">
        <f>SUM(L8:R8)</f>
        <v>-773</v>
      </c>
      <c r="T8" s="86">
        <v>2020</v>
      </c>
      <c r="U8" s="451">
        <v>2025</v>
      </c>
      <c r="V8" s="508" t="s">
        <v>443</v>
      </c>
      <c r="W8" s="596"/>
    </row>
    <row r="9" spans="1:25" ht="39" thickBot="1" x14ac:dyDescent="0.3">
      <c r="A9" s="365"/>
      <c r="B9" s="620"/>
      <c r="C9" s="504" t="s">
        <v>396</v>
      </c>
      <c r="D9" s="73" t="s">
        <v>450</v>
      </c>
      <c r="E9" s="579" t="s">
        <v>444</v>
      </c>
      <c r="F9" s="76" t="s">
        <v>178</v>
      </c>
      <c r="G9" s="76" t="s">
        <v>334</v>
      </c>
      <c r="H9" s="76" t="s">
        <v>339</v>
      </c>
      <c r="I9" s="76" t="s">
        <v>357</v>
      </c>
      <c r="J9" s="461" t="s">
        <v>11</v>
      </c>
      <c r="K9" s="76" t="s">
        <v>364</v>
      </c>
      <c r="L9" s="588">
        <v>0</v>
      </c>
      <c r="M9" s="589">
        <v>0</v>
      </c>
      <c r="N9" s="589">
        <v>0</v>
      </c>
      <c r="O9" s="591">
        <v>0</v>
      </c>
      <c r="P9" s="588">
        <v>0</v>
      </c>
      <c r="Q9" s="589">
        <v>580</v>
      </c>
      <c r="R9" s="590">
        <v>710</v>
      </c>
      <c r="S9" s="447">
        <f>SUM(L9:R9)</f>
        <v>1290</v>
      </c>
      <c r="T9" s="86">
        <v>2021</v>
      </c>
      <c r="U9" s="451" t="s">
        <v>456</v>
      </c>
      <c r="V9" s="508" t="s">
        <v>455</v>
      </c>
      <c r="W9" s="596"/>
    </row>
    <row r="10" spans="1:25" ht="77.25" thickBot="1" x14ac:dyDescent="0.3">
      <c r="A10" s="365"/>
      <c r="B10" s="620"/>
      <c r="C10" s="504" t="s">
        <v>397</v>
      </c>
      <c r="D10" s="76" t="s">
        <v>451</v>
      </c>
      <c r="E10" s="76" t="s">
        <v>489</v>
      </c>
      <c r="F10" s="76" t="s">
        <v>178</v>
      </c>
      <c r="G10" s="76" t="s">
        <v>334</v>
      </c>
      <c r="H10" s="76" t="s">
        <v>340</v>
      </c>
      <c r="I10" s="76" t="s">
        <v>7</v>
      </c>
      <c r="J10" s="461" t="s">
        <v>11</v>
      </c>
      <c r="K10" s="76" t="s">
        <v>364</v>
      </c>
      <c r="L10" s="588">
        <v>-32</v>
      </c>
      <c r="M10" s="589">
        <v>-37</v>
      </c>
      <c r="N10" s="589">
        <v>-38</v>
      </c>
      <c r="O10" s="591">
        <v>-35</v>
      </c>
      <c r="P10" s="588">
        <v>-34</v>
      </c>
      <c r="Q10" s="589">
        <v>-240</v>
      </c>
      <c r="R10" s="590">
        <v>0</v>
      </c>
      <c r="S10" s="447">
        <f>SUM(L10:R10)</f>
        <v>-416</v>
      </c>
      <c r="T10" s="86">
        <v>2020</v>
      </c>
      <c r="U10" s="451">
        <v>2025</v>
      </c>
      <c r="V10" s="508" t="s">
        <v>443</v>
      </c>
      <c r="W10" s="596"/>
    </row>
    <row r="11" spans="1:25" ht="45.75" thickBot="1" x14ac:dyDescent="0.3">
      <c r="A11" s="499"/>
      <c r="B11" s="620"/>
      <c r="C11" s="505" t="s">
        <v>399</v>
      </c>
      <c r="D11" s="73" t="s">
        <v>452</v>
      </c>
      <c r="E11" s="506" t="s">
        <v>483</v>
      </c>
      <c r="F11" s="506" t="s">
        <v>178</v>
      </c>
      <c r="G11" s="506" t="s">
        <v>334</v>
      </c>
      <c r="H11" s="506" t="s">
        <v>337</v>
      </c>
      <c r="I11" s="506" t="s">
        <v>357</v>
      </c>
      <c r="J11" s="507" t="s">
        <v>11</v>
      </c>
      <c r="K11" s="506" t="s">
        <v>364</v>
      </c>
      <c r="L11" s="588" t="s">
        <v>446</v>
      </c>
      <c r="M11" s="589" t="s">
        <v>446</v>
      </c>
      <c r="N11" s="589" t="s">
        <v>446</v>
      </c>
      <c r="O11" s="591" t="s">
        <v>446</v>
      </c>
      <c r="P11" s="588">
        <v>-5</v>
      </c>
      <c r="Q11" s="589">
        <v>-145</v>
      </c>
      <c r="R11" s="590">
        <v>0</v>
      </c>
      <c r="S11" s="85">
        <v>-150</v>
      </c>
      <c r="T11" s="86">
        <v>2020</v>
      </c>
      <c r="U11" s="451">
        <v>2025</v>
      </c>
      <c r="V11" s="508" t="s">
        <v>443</v>
      </c>
      <c r="W11" s="596"/>
    </row>
    <row r="12" spans="1:25" ht="45" x14ac:dyDescent="0.25">
      <c r="A12" s="499"/>
      <c r="B12" s="620"/>
      <c r="C12" s="505" t="s">
        <v>398</v>
      </c>
      <c r="D12" s="506" t="s">
        <v>452</v>
      </c>
      <c r="E12" s="506" t="s">
        <v>484</v>
      </c>
      <c r="F12" s="506" t="s">
        <v>178</v>
      </c>
      <c r="G12" s="506" t="s">
        <v>334</v>
      </c>
      <c r="H12" s="506" t="s">
        <v>337</v>
      </c>
      <c r="I12" s="506" t="s">
        <v>357</v>
      </c>
      <c r="J12" s="507" t="s">
        <v>11</v>
      </c>
      <c r="K12" s="506" t="s">
        <v>364</v>
      </c>
      <c r="L12" s="588" t="s">
        <v>446</v>
      </c>
      <c r="M12" s="589" t="s">
        <v>446</v>
      </c>
      <c r="N12" s="589" t="s">
        <v>446</v>
      </c>
      <c r="O12" s="591" t="s">
        <v>446</v>
      </c>
      <c r="P12" s="588">
        <v>-22</v>
      </c>
      <c r="Q12" s="589">
        <v>-185</v>
      </c>
      <c r="R12" s="590">
        <v>0</v>
      </c>
      <c r="S12" s="85">
        <v>-207</v>
      </c>
      <c r="T12" s="86">
        <v>2020</v>
      </c>
      <c r="U12" s="451">
        <v>2025</v>
      </c>
      <c r="V12" s="508" t="s">
        <v>443</v>
      </c>
      <c r="W12" s="596"/>
    </row>
    <row r="13" spans="1:25" ht="102" x14ac:dyDescent="0.25">
      <c r="A13" s="499"/>
      <c r="B13" s="620"/>
      <c r="C13" s="505" t="s">
        <v>454</v>
      </c>
      <c r="D13" s="506" t="s">
        <v>453</v>
      </c>
      <c r="E13" s="506" t="s">
        <v>485</v>
      </c>
      <c r="F13" s="506" t="s">
        <v>357</v>
      </c>
      <c r="G13" s="506" t="s">
        <v>334</v>
      </c>
      <c r="H13" s="506" t="s">
        <v>339</v>
      </c>
      <c r="I13" s="506" t="s">
        <v>357</v>
      </c>
      <c r="J13" s="507" t="s">
        <v>357</v>
      </c>
      <c r="K13" s="506" t="s">
        <v>364</v>
      </c>
      <c r="L13" s="588">
        <v>-10</v>
      </c>
      <c r="M13" s="589">
        <v>-19</v>
      </c>
      <c r="N13" s="589">
        <v>-48</v>
      </c>
      <c r="O13" s="591">
        <v>-59</v>
      </c>
      <c r="P13" s="588">
        <v>-40</v>
      </c>
      <c r="Q13" s="589" t="s">
        <v>446</v>
      </c>
      <c r="R13" s="590" t="s">
        <v>446</v>
      </c>
      <c r="S13" s="85" t="s">
        <v>446</v>
      </c>
      <c r="T13" s="86">
        <v>2020</v>
      </c>
      <c r="U13" s="451">
        <v>2025</v>
      </c>
      <c r="V13" s="510" t="s">
        <v>445</v>
      </c>
      <c r="W13" s="596"/>
    </row>
    <row r="14" spans="1:25" ht="30.75" thickBot="1" x14ac:dyDescent="0.3">
      <c r="A14" s="499"/>
      <c r="B14" s="621"/>
      <c r="C14" s="463" t="s">
        <v>460</v>
      </c>
      <c r="D14" s="87" t="s">
        <v>461</v>
      </c>
      <c r="E14" s="87"/>
      <c r="F14" s="87" t="s">
        <v>357</v>
      </c>
      <c r="G14" s="87" t="s">
        <v>334</v>
      </c>
      <c r="H14" s="87" t="s">
        <v>340</v>
      </c>
      <c r="I14" s="87" t="s">
        <v>239</v>
      </c>
      <c r="J14" s="462" t="s">
        <v>11</v>
      </c>
      <c r="K14" s="87" t="s">
        <v>364</v>
      </c>
      <c r="L14" s="91">
        <v>1.1000000000000001</v>
      </c>
      <c r="M14" s="89">
        <v>1</v>
      </c>
      <c r="N14" s="89" t="s">
        <v>446</v>
      </c>
      <c r="O14" s="235" t="s">
        <v>446</v>
      </c>
      <c r="P14" s="91">
        <v>3</v>
      </c>
      <c r="Q14" s="89">
        <v>4.5</v>
      </c>
      <c r="R14" s="90"/>
      <c r="S14" s="85"/>
      <c r="T14" s="86"/>
      <c r="U14" s="451"/>
      <c r="V14" s="510" t="s">
        <v>462</v>
      </c>
      <c r="W14" s="596"/>
    </row>
    <row r="15" spans="1:25" ht="25.5" x14ac:dyDescent="0.25">
      <c r="A15" s="365"/>
      <c r="B15" s="619" t="s">
        <v>25</v>
      </c>
      <c r="C15" s="130" t="s">
        <v>28</v>
      </c>
      <c r="D15" s="73"/>
      <c r="E15" s="73"/>
      <c r="F15" s="73" t="s">
        <v>357</v>
      </c>
      <c r="G15" s="333"/>
      <c r="H15" s="333"/>
      <c r="I15" s="73" t="s">
        <v>357</v>
      </c>
      <c r="J15" s="460" t="s">
        <v>11</v>
      </c>
      <c r="K15" s="73" t="s">
        <v>364</v>
      </c>
      <c r="L15" s="74"/>
      <c r="M15" s="94"/>
      <c r="N15" s="94"/>
      <c r="O15" s="236"/>
      <c r="P15" s="93"/>
      <c r="Q15" s="94"/>
      <c r="R15" s="95"/>
      <c r="S15" s="93"/>
      <c r="T15" s="75"/>
      <c r="U15" s="453"/>
      <c r="V15" s="509"/>
      <c r="W15" s="596"/>
    </row>
    <row r="16" spans="1:25" x14ac:dyDescent="0.25">
      <c r="A16" s="365"/>
      <c r="B16" s="620"/>
      <c r="C16" s="128" t="s">
        <v>29</v>
      </c>
      <c r="D16" s="76"/>
      <c r="E16" s="76"/>
      <c r="F16" s="76" t="s">
        <v>108</v>
      </c>
      <c r="G16" s="334"/>
      <c r="H16" s="334"/>
      <c r="I16" s="76" t="s">
        <v>108</v>
      </c>
      <c r="J16" s="461" t="s">
        <v>108</v>
      </c>
      <c r="K16" s="76"/>
      <c r="L16" s="80"/>
      <c r="M16" s="78"/>
      <c r="N16" s="78"/>
      <c r="O16" s="234"/>
      <c r="P16" s="77"/>
      <c r="Q16" s="78"/>
      <c r="R16" s="79"/>
      <c r="S16" s="77"/>
      <c r="T16" s="81"/>
      <c r="U16" s="450"/>
      <c r="V16" s="509"/>
      <c r="W16" s="596"/>
    </row>
    <row r="17" spans="2:23" ht="25.5" customHeight="1" thickBot="1" x14ac:dyDescent="0.3">
      <c r="B17" s="620"/>
      <c r="C17" s="463"/>
      <c r="D17" s="87"/>
      <c r="E17" s="87"/>
      <c r="F17" s="87" t="s">
        <v>108</v>
      </c>
      <c r="G17" s="335"/>
      <c r="H17" s="335"/>
      <c r="I17" s="87" t="s">
        <v>108</v>
      </c>
      <c r="J17" s="462" t="s">
        <v>108</v>
      </c>
      <c r="K17" s="87"/>
      <c r="L17" s="91"/>
      <c r="M17" s="89"/>
      <c r="N17" s="89"/>
      <c r="O17" s="235"/>
      <c r="P17" s="82"/>
      <c r="Q17" s="83"/>
      <c r="R17" s="84"/>
      <c r="S17" s="88"/>
      <c r="T17" s="92"/>
      <c r="U17" s="452"/>
      <c r="V17" s="511"/>
      <c r="W17" s="596"/>
    </row>
    <row r="18" spans="2:23" x14ac:dyDescent="0.25">
      <c r="B18" s="619" t="s">
        <v>92</v>
      </c>
      <c r="C18" s="130" t="s">
        <v>30</v>
      </c>
      <c r="D18" s="73"/>
      <c r="E18" s="73"/>
      <c r="F18" s="73" t="s">
        <v>108</v>
      </c>
      <c r="G18" s="333"/>
      <c r="H18" s="333"/>
      <c r="I18" s="73" t="s">
        <v>108</v>
      </c>
      <c r="J18" s="460" t="s">
        <v>108</v>
      </c>
      <c r="K18" s="73"/>
      <c r="L18" s="74"/>
      <c r="M18" s="94"/>
      <c r="N18" s="94"/>
      <c r="O18" s="236"/>
      <c r="P18" s="93"/>
      <c r="Q18" s="94"/>
      <c r="R18" s="95"/>
      <c r="S18" s="447"/>
      <c r="T18" s="448"/>
      <c r="U18" s="449"/>
      <c r="V18" s="512"/>
      <c r="W18" s="596"/>
    </row>
    <row r="19" spans="2:23" x14ac:dyDescent="0.25">
      <c r="B19" s="622"/>
      <c r="C19" s="128" t="s">
        <v>31</v>
      </c>
      <c r="D19" s="76"/>
      <c r="E19" s="76"/>
      <c r="F19" s="76" t="s">
        <v>108</v>
      </c>
      <c r="G19" s="334"/>
      <c r="H19" s="334"/>
      <c r="I19" s="76" t="s">
        <v>108</v>
      </c>
      <c r="J19" s="461" t="s">
        <v>108</v>
      </c>
      <c r="K19" s="76"/>
      <c r="L19" s="80"/>
      <c r="M19" s="78"/>
      <c r="N19" s="78"/>
      <c r="O19" s="234"/>
      <c r="P19" s="77"/>
      <c r="Q19" s="78"/>
      <c r="R19" s="79"/>
      <c r="S19" s="80"/>
      <c r="T19" s="81"/>
      <c r="U19" s="450"/>
      <c r="V19" s="509"/>
      <c r="W19" s="596"/>
    </row>
    <row r="20" spans="2:23" ht="52.5" customHeight="1" thickBot="1" x14ac:dyDescent="0.3">
      <c r="B20" s="623"/>
      <c r="C20" s="154"/>
      <c r="D20" s="87"/>
      <c r="E20" s="87"/>
      <c r="F20" s="87" t="s">
        <v>108</v>
      </c>
      <c r="G20" s="335"/>
      <c r="H20" s="335"/>
      <c r="I20" s="87" t="s">
        <v>108</v>
      </c>
      <c r="J20" s="462" t="s">
        <v>108</v>
      </c>
      <c r="K20" s="87"/>
      <c r="L20" s="91"/>
      <c r="M20" s="89"/>
      <c r="N20" s="89"/>
      <c r="O20" s="235"/>
      <c r="P20" s="88"/>
      <c r="Q20" s="89"/>
      <c r="R20" s="90"/>
      <c r="S20" s="91"/>
      <c r="T20" s="92"/>
      <c r="U20" s="452"/>
      <c r="V20" s="511"/>
      <c r="W20" s="596"/>
    </row>
    <row r="23" spans="2:23" x14ac:dyDescent="0.25">
      <c r="B23" s="624" t="s">
        <v>110</v>
      </c>
      <c r="C23" s="624"/>
      <c r="D23" s="624"/>
      <c r="E23" s="624"/>
      <c r="F23" s="624"/>
      <c r="G23" s="624"/>
      <c r="H23" s="624"/>
      <c r="I23" s="624"/>
      <c r="J23" s="624"/>
      <c r="K23" s="624"/>
      <c r="L23" s="624"/>
      <c r="M23" s="624"/>
      <c r="N23" s="624"/>
      <c r="O23" s="624"/>
      <c r="P23" s="624"/>
      <c r="Q23" s="624"/>
      <c r="R23" s="624"/>
      <c r="S23" s="624"/>
      <c r="T23" s="624"/>
      <c r="U23" s="624"/>
      <c r="V23" s="624"/>
      <c r="W23" s="592"/>
    </row>
    <row r="24" spans="2:23" ht="15" customHeight="1" x14ac:dyDescent="0.25">
      <c r="B24" s="625" t="s">
        <v>116</v>
      </c>
      <c r="C24" s="625"/>
      <c r="D24" s="625"/>
      <c r="E24" s="625"/>
      <c r="F24" s="625"/>
      <c r="G24" s="625"/>
      <c r="H24" s="625"/>
      <c r="I24" s="625"/>
      <c r="J24" s="625"/>
      <c r="K24" s="625"/>
      <c r="L24" s="625"/>
      <c r="M24" s="625"/>
      <c r="N24" s="625"/>
      <c r="O24" s="625"/>
      <c r="P24" s="625"/>
      <c r="Q24" s="625"/>
      <c r="R24" s="625"/>
      <c r="S24" s="625"/>
      <c r="T24" s="625"/>
      <c r="U24" s="625"/>
      <c r="V24" s="625"/>
      <c r="W24" s="593"/>
    </row>
    <row r="25" spans="2:23" ht="19.5" customHeight="1" x14ac:dyDescent="0.25">
      <c r="B25" s="30" t="s">
        <v>146</v>
      </c>
    </row>
    <row r="26" spans="2:23" x14ac:dyDescent="0.25">
      <c r="B26" s="30" t="s">
        <v>140</v>
      </c>
    </row>
    <row r="27" spans="2:23" x14ac:dyDescent="0.25">
      <c r="B27" s="30" t="s">
        <v>141</v>
      </c>
    </row>
    <row r="28" spans="2:23" x14ac:dyDescent="0.25">
      <c r="B28" s="30" t="s">
        <v>142</v>
      </c>
    </row>
    <row r="29" spans="2:23" x14ac:dyDescent="0.25">
      <c r="B29" s="30" t="s">
        <v>143</v>
      </c>
    </row>
    <row r="30" spans="2:23" x14ac:dyDescent="0.25">
      <c r="B30" s="30" t="s">
        <v>145</v>
      </c>
    </row>
    <row r="31" spans="2:23" x14ac:dyDescent="0.25">
      <c r="B31" s="30" t="s">
        <v>144</v>
      </c>
    </row>
    <row r="33" spans="2:18" x14ac:dyDescent="0.25">
      <c r="B33" s="600" t="s">
        <v>136</v>
      </c>
      <c r="C33" s="600"/>
      <c r="D33" s="600"/>
      <c r="E33" s="600"/>
      <c r="F33" s="600"/>
      <c r="G33" s="600"/>
      <c r="H33" s="600"/>
      <c r="I33" s="600"/>
      <c r="J33" s="600"/>
      <c r="K33" s="600"/>
      <c r="L33" s="600"/>
      <c r="M33" s="600"/>
      <c r="N33" s="600"/>
      <c r="O33" s="600"/>
      <c r="P33" s="600"/>
      <c r="Q33" s="600"/>
      <c r="R33" s="600"/>
    </row>
    <row r="34" spans="2:18" x14ac:dyDescent="0.25">
      <c r="B34" s="605" t="s">
        <v>254</v>
      </c>
      <c r="C34" s="605"/>
      <c r="D34" s="605"/>
      <c r="E34" s="605"/>
      <c r="F34" s="605"/>
      <c r="G34" s="605"/>
      <c r="H34" s="605"/>
      <c r="I34" s="605"/>
      <c r="J34" s="605"/>
      <c r="K34" s="605"/>
      <c r="L34" s="605"/>
      <c r="M34" s="605"/>
      <c r="N34" s="605"/>
      <c r="O34" s="605"/>
      <c r="P34" s="605"/>
      <c r="Q34" s="605"/>
      <c r="R34" s="605"/>
    </row>
    <row r="35" spans="2:18" x14ac:dyDescent="0.25">
      <c r="B35" s="601" t="s">
        <v>276</v>
      </c>
      <c r="C35" s="601"/>
      <c r="D35" s="601"/>
      <c r="E35" s="601"/>
      <c r="F35" s="601"/>
      <c r="G35" s="601"/>
      <c r="H35" s="601"/>
      <c r="I35" s="601"/>
      <c r="J35" s="601"/>
      <c r="K35" s="601"/>
      <c r="L35" s="601"/>
      <c r="M35" s="601"/>
      <c r="N35" s="601"/>
      <c r="O35" s="601"/>
      <c r="P35" s="601"/>
      <c r="Q35" s="601"/>
      <c r="R35" s="601"/>
    </row>
    <row r="36" spans="2:18" x14ac:dyDescent="0.25">
      <c r="B36" s="601" t="s">
        <v>255</v>
      </c>
      <c r="C36" s="601"/>
      <c r="D36" s="601"/>
      <c r="E36" s="601"/>
      <c r="F36" s="601"/>
      <c r="G36" s="601"/>
      <c r="H36" s="601"/>
      <c r="I36" s="601"/>
      <c r="J36" s="601"/>
      <c r="K36" s="601"/>
      <c r="L36" s="601"/>
      <c r="M36" s="601"/>
      <c r="N36" s="601"/>
      <c r="O36" s="601"/>
      <c r="P36" s="601"/>
      <c r="Q36" s="601"/>
      <c r="R36" s="601"/>
    </row>
    <row r="37" spans="2:18" x14ac:dyDescent="0.25">
      <c r="B37" s="601" t="s">
        <v>358</v>
      </c>
      <c r="C37" s="601"/>
      <c r="D37" s="601"/>
      <c r="E37" s="601"/>
      <c r="F37" s="601"/>
      <c r="G37" s="601"/>
      <c r="H37" s="601"/>
      <c r="I37" s="601"/>
      <c r="J37" s="601"/>
      <c r="K37" s="601"/>
      <c r="L37" s="601"/>
      <c r="M37" s="601"/>
      <c r="N37" s="601"/>
      <c r="O37" s="601"/>
      <c r="P37" s="601"/>
      <c r="Q37" s="601"/>
      <c r="R37" s="601"/>
    </row>
    <row r="38" spans="2:18" x14ac:dyDescent="0.25">
      <c r="B38" s="601" t="s">
        <v>182</v>
      </c>
      <c r="C38" s="601"/>
      <c r="D38" s="601"/>
      <c r="E38" s="601"/>
      <c r="F38" s="601"/>
      <c r="G38" s="601"/>
      <c r="H38" s="601"/>
      <c r="I38" s="601"/>
      <c r="J38" s="601"/>
      <c r="K38" s="601"/>
      <c r="L38" s="601"/>
      <c r="M38" s="601"/>
      <c r="N38" s="601"/>
      <c r="O38" s="601"/>
      <c r="P38" s="601"/>
      <c r="Q38" s="601"/>
      <c r="R38" s="601"/>
    </row>
    <row r="39" spans="2:18" x14ac:dyDescent="0.25">
      <c r="B39" s="601" t="s">
        <v>154</v>
      </c>
      <c r="C39" s="601"/>
      <c r="D39" s="601"/>
      <c r="E39" s="601"/>
      <c r="F39" s="601"/>
      <c r="G39" s="601"/>
      <c r="H39" s="601"/>
      <c r="I39" s="601"/>
      <c r="J39" s="601"/>
      <c r="K39" s="601"/>
      <c r="L39" s="601"/>
      <c r="M39" s="601"/>
      <c r="N39" s="601"/>
      <c r="O39" s="601"/>
      <c r="P39" s="601"/>
      <c r="Q39" s="601"/>
      <c r="R39" s="601"/>
    </row>
    <row r="40" spans="2:18" x14ac:dyDescent="0.25">
      <c r="B40" s="601" t="s">
        <v>359</v>
      </c>
      <c r="C40" s="601"/>
      <c r="D40" s="601"/>
      <c r="E40" s="601"/>
      <c r="F40" s="601"/>
      <c r="G40" s="601"/>
      <c r="H40" s="601"/>
      <c r="I40" s="601"/>
      <c r="J40" s="601"/>
      <c r="K40" s="601"/>
      <c r="L40" s="601"/>
      <c r="M40" s="601"/>
      <c r="N40" s="601"/>
      <c r="O40" s="601"/>
      <c r="P40" s="601"/>
      <c r="Q40" s="601"/>
      <c r="R40" s="601"/>
    </row>
    <row r="41" spans="2:18" x14ac:dyDescent="0.25">
      <c r="B41" s="601" t="s">
        <v>365</v>
      </c>
      <c r="C41" s="601"/>
      <c r="D41" s="601"/>
      <c r="E41" s="601"/>
      <c r="F41" s="601"/>
      <c r="G41" s="601"/>
      <c r="H41" s="601"/>
      <c r="I41" s="601"/>
      <c r="J41" s="601"/>
      <c r="K41" s="601"/>
      <c r="L41" s="601"/>
      <c r="M41" s="601"/>
      <c r="N41" s="601"/>
      <c r="O41" s="601"/>
      <c r="P41" s="601"/>
      <c r="Q41" s="601"/>
      <c r="R41" s="601"/>
    </row>
    <row r="42" spans="2:18" x14ac:dyDescent="0.25">
      <c r="B42" s="601" t="s">
        <v>274</v>
      </c>
      <c r="C42" s="601"/>
      <c r="D42" s="601"/>
      <c r="E42" s="601"/>
      <c r="F42" s="601"/>
      <c r="G42" s="601"/>
      <c r="H42" s="601"/>
      <c r="I42" s="601"/>
      <c r="J42" s="601"/>
      <c r="K42" s="601"/>
      <c r="L42" s="601"/>
      <c r="M42" s="601"/>
      <c r="N42" s="601"/>
      <c r="O42" s="601"/>
      <c r="P42" s="601"/>
      <c r="Q42" s="601"/>
      <c r="R42" s="601"/>
    </row>
    <row r="43" spans="2:18" x14ac:dyDescent="0.25">
      <c r="B43" s="358"/>
      <c r="C43" s="358"/>
      <c r="D43" s="358"/>
      <c r="E43" s="358"/>
      <c r="F43" s="358"/>
      <c r="G43" s="358"/>
      <c r="H43" s="358"/>
      <c r="I43" s="358"/>
      <c r="J43" s="358"/>
      <c r="K43" s="437"/>
      <c r="L43" s="358"/>
    </row>
    <row r="44" spans="2:18" x14ac:dyDescent="0.25">
      <c r="H44" s="30"/>
      <c r="I44" s="30"/>
      <c r="J44" s="30"/>
      <c r="K44" s="30"/>
      <c r="N44" s="357"/>
      <c r="O44" s="357"/>
      <c r="P44" s="357"/>
      <c r="Q44" s="357"/>
      <c r="R44" s="357"/>
    </row>
    <row r="45" spans="2:18" ht="14.1" customHeight="1" x14ac:dyDescent="0.25"/>
    <row r="46" spans="2:18" ht="14.1" customHeight="1" x14ac:dyDescent="0.25"/>
    <row r="47" spans="2:18" ht="14.1" customHeight="1" x14ac:dyDescent="0.25"/>
    <row r="48" spans="2:18" ht="14.1" customHeight="1" x14ac:dyDescent="0.25"/>
    <row r="49"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65"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65" customHeight="1" x14ac:dyDescent="0.25"/>
    <row r="75" ht="14.1" customHeight="1" x14ac:dyDescent="0.25"/>
    <row r="76" ht="14.1" customHeight="1" x14ac:dyDescent="0.25"/>
    <row r="77" ht="14.1" customHeight="1" x14ac:dyDescent="0.25"/>
    <row r="78" ht="14.1" customHeight="1" x14ac:dyDescent="0.25"/>
    <row r="79" ht="14.1" customHeight="1" x14ac:dyDescent="0.25"/>
    <row r="80" ht="14.65" customHeight="1" x14ac:dyDescent="0.25"/>
    <row r="81" spans="14:14" ht="14.1" customHeight="1" x14ac:dyDescent="0.25"/>
    <row r="82" spans="14:14" ht="14.1" customHeight="1" x14ac:dyDescent="0.25"/>
    <row r="83" spans="14:14" ht="38.1" customHeight="1" x14ac:dyDescent="0.25">
      <c r="N83" s="26"/>
    </row>
    <row r="84" spans="14:14" ht="31.15" customHeight="1" x14ac:dyDescent="0.25">
      <c r="N84" s="26"/>
    </row>
    <row r="85" spans="14:14" ht="33" customHeight="1" x14ac:dyDescent="0.25">
      <c r="N85" s="25"/>
    </row>
    <row r="86" spans="14:14" ht="40.15" customHeight="1" x14ac:dyDescent="0.25"/>
    <row r="87" spans="14:14" ht="22.15" customHeight="1" x14ac:dyDescent="0.25"/>
    <row r="88" spans="14:14" ht="14.1" customHeight="1" x14ac:dyDescent="0.25"/>
    <row r="89" spans="14:14" ht="14.1" customHeight="1" x14ac:dyDescent="0.25"/>
    <row r="90" spans="14:14" ht="14.65" customHeight="1" x14ac:dyDescent="0.25"/>
    <row r="91" spans="14:14" ht="14.1" customHeight="1" x14ac:dyDescent="0.25"/>
    <row r="92" spans="14:14" ht="14.1" customHeight="1" x14ac:dyDescent="0.25"/>
    <row r="93" spans="14:14" ht="14.1" customHeight="1" x14ac:dyDescent="0.25"/>
    <row r="94" spans="14:14" ht="14.1" customHeight="1" x14ac:dyDescent="0.25"/>
    <row r="95" spans="14:14" ht="14.1" customHeight="1" x14ac:dyDescent="0.25"/>
    <row r="96" spans="14:14" ht="14.1" customHeight="1" x14ac:dyDescent="0.25"/>
    <row r="97" ht="14.1" customHeight="1" x14ac:dyDescent="0.25"/>
    <row r="98" ht="14.65"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65" customHeight="1" x14ac:dyDescent="0.25"/>
  </sheetData>
  <mergeCells count="34">
    <mergeCell ref="B3:V3"/>
    <mergeCell ref="B4:B5"/>
    <mergeCell ref="W4:W5"/>
    <mergeCell ref="H4:H5"/>
    <mergeCell ref="I4:I5"/>
    <mergeCell ref="V4:V5"/>
    <mergeCell ref="C4:C5"/>
    <mergeCell ref="F4:F5"/>
    <mergeCell ref="G4:G5"/>
    <mergeCell ref="B42:R42"/>
    <mergeCell ref="B34:R34"/>
    <mergeCell ref="B35:R35"/>
    <mergeCell ref="B36:R36"/>
    <mergeCell ref="B37:R37"/>
    <mergeCell ref="B38:R38"/>
    <mergeCell ref="B39:R39"/>
    <mergeCell ref="B41:R41"/>
    <mergeCell ref="B40:R40"/>
    <mergeCell ref="B2:V2"/>
    <mergeCell ref="B33:R33"/>
    <mergeCell ref="J4:J5"/>
    <mergeCell ref="L4:O4"/>
    <mergeCell ref="P4:R4"/>
    <mergeCell ref="S4:S5"/>
    <mergeCell ref="B6:B14"/>
    <mergeCell ref="B15:B17"/>
    <mergeCell ref="B18:B20"/>
    <mergeCell ref="B23:V23"/>
    <mergeCell ref="B24:V24"/>
    <mergeCell ref="T4:T5"/>
    <mergeCell ref="U4:U5"/>
    <mergeCell ref="K4:K5"/>
    <mergeCell ref="D4:D5"/>
    <mergeCell ref="E4:E5"/>
  </mergeCells>
  <conditionalFormatting sqref="C6:E20 L6:R20">
    <cfRule type="containsBlanks" dxfId="49" priority="2">
      <formula>LEN(TRIM(C6))=0</formula>
    </cfRule>
  </conditionalFormatting>
  <conditionalFormatting sqref="S6:U20">
    <cfRule type="containsBlanks" dxfId="48" priority="1">
      <formula>LEN(TRIM(S6))=0</formula>
    </cfRule>
  </conditionalFormatting>
  <dataValidations count="2">
    <dataValidation type="list" allowBlank="1" showInputMessage="1" showErrorMessage="1" sqref="G6:G14">
      <formula1>M1indname</formula1>
    </dataValidation>
    <dataValidation type="list" allowBlank="1" showInputMessage="1" showErrorMessage="1" sqref="H6:H14">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F6:F20</xm:sqref>
        </x14:dataValidation>
        <x14:dataValidation type="list" allowBlank="1" showInputMessage="1" showErrorMessage="1" promptTitle="ALTERNATIVE FUEL">
          <x14:formula1>
            <xm:f>Menus!$D$2:$D$11</xm:f>
          </x14:formula1>
          <xm:sqref>I6:I20</xm:sqref>
        </x14:dataValidation>
        <x14:dataValidation type="list" allowBlank="1" showInputMessage="1" showErrorMessage="1" promptTitle="MODE">
          <x14:formula1>
            <xm:f>Menus!$C$2:$C$7</xm:f>
          </x14:formula1>
          <xm:sqref>J6:J20</xm:sqref>
        </x14:dataValidation>
        <x14:dataValidation type="list" allowBlank="1" showInputMessage="1" showErrorMessage="1" promptTitle="MODE">
          <x14:formula1>
            <xm:f>Menus!$L$2:$L$5</xm:f>
          </x14:formula1>
          <xm:sqref>K6:K20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2" workbookViewId="0">
      <selection activeCell="L9" sqref="L9"/>
    </sheetView>
  </sheetViews>
  <sheetFormatPr defaultColWidth="8.7109375" defaultRowHeight="15" x14ac:dyDescent="0.25"/>
  <cols>
    <col min="1" max="1" width="2.28515625" style="30" customWidth="1"/>
    <col min="2" max="2" width="13.7109375" style="30" customWidth="1"/>
    <col min="3" max="3" width="3.7109375" style="30" customWidth="1"/>
    <col min="4" max="4" width="17" style="30" customWidth="1"/>
    <col min="5" max="5" width="21" style="30" customWidth="1"/>
    <col min="6" max="6" width="9.28515625" style="30" customWidth="1"/>
    <col min="7" max="7" width="13.28515625" style="30" customWidth="1"/>
    <col min="8" max="8" width="11.28515625" style="30" customWidth="1"/>
    <col min="9" max="9" width="13.28515625" style="30" customWidth="1"/>
    <col min="10" max="14" width="8.28515625" style="30" customWidth="1"/>
    <col min="15" max="15" width="9.28515625" style="30" customWidth="1"/>
    <col min="16" max="16" width="9.7109375" style="30" customWidth="1"/>
    <col min="17" max="17" width="11.42578125" style="30" customWidth="1"/>
    <col min="18" max="19" width="5.7109375" style="30" customWidth="1"/>
    <col min="20" max="20" width="12.7109375" style="30" customWidth="1"/>
    <col min="21" max="16384" width="8.7109375" style="30"/>
  </cols>
  <sheetData>
    <row r="1" spans="1:20" ht="15.75" thickBot="1" x14ac:dyDescent="0.3">
      <c r="B1" s="30" t="s">
        <v>115</v>
      </c>
      <c r="O1" s="7"/>
      <c r="P1" s="7"/>
    </row>
    <row r="2" spans="1:20" ht="16.5" thickBot="1" x14ac:dyDescent="0.3">
      <c r="B2" s="602" t="s">
        <v>174</v>
      </c>
      <c r="C2" s="603"/>
      <c r="D2" s="603"/>
      <c r="E2" s="603"/>
      <c r="F2" s="603"/>
      <c r="G2" s="603"/>
      <c r="H2" s="603"/>
      <c r="I2" s="603"/>
      <c r="J2" s="603"/>
      <c r="K2" s="603"/>
      <c r="L2" s="603"/>
      <c r="M2" s="603"/>
      <c r="N2" s="603"/>
      <c r="O2" s="603"/>
      <c r="P2" s="603"/>
      <c r="Q2" s="603"/>
      <c r="R2" s="603"/>
      <c r="S2" s="603"/>
      <c r="T2" s="604"/>
    </row>
    <row r="3" spans="1:20" ht="15.75" thickBot="1" x14ac:dyDescent="0.3">
      <c r="B3" s="360"/>
      <c r="C3" s="360"/>
      <c r="D3" s="360"/>
      <c r="E3" s="360"/>
      <c r="F3" s="360"/>
      <c r="G3" s="360"/>
      <c r="H3" s="360"/>
      <c r="I3" s="439"/>
      <c r="J3" s="360"/>
      <c r="K3" s="360"/>
      <c r="L3" s="360"/>
      <c r="M3" s="360"/>
      <c r="N3" s="360"/>
      <c r="O3" s="360"/>
      <c r="P3" s="360"/>
    </row>
    <row r="4" spans="1:20" ht="31.5" customHeight="1" thickBot="1" x14ac:dyDescent="0.3">
      <c r="A4" s="7"/>
      <c r="B4" s="634" t="s">
        <v>83</v>
      </c>
      <c r="C4" s="634" t="s">
        <v>114</v>
      </c>
      <c r="D4" s="632" t="s">
        <v>24</v>
      </c>
      <c r="E4" s="634" t="s">
        <v>91</v>
      </c>
      <c r="F4" s="646" t="s">
        <v>167</v>
      </c>
      <c r="G4" s="642" t="s">
        <v>107</v>
      </c>
      <c r="H4" s="649" t="s">
        <v>6</v>
      </c>
      <c r="I4" s="630" t="s">
        <v>361</v>
      </c>
      <c r="J4" s="612" t="s">
        <v>171</v>
      </c>
      <c r="K4" s="613"/>
      <c r="L4" s="613"/>
      <c r="M4" s="614"/>
      <c r="N4" s="615" t="s">
        <v>172</v>
      </c>
      <c r="O4" s="616"/>
      <c r="P4" s="651"/>
      <c r="Q4" s="652" t="s">
        <v>183</v>
      </c>
      <c r="R4" s="655" t="s">
        <v>1</v>
      </c>
      <c r="S4" s="657" t="s">
        <v>153</v>
      </c>
      <c r="T4" s="642" t="s">
        <v>110</v>
      </c>
    </row>
    <row r="5" spans="1:20" ht="25.5" customHeight="1" thickBot="1" x14ac:dyDescent="0.3">
      <c r="A5" s="7"/>
      <c r="B5" s="644"/>
      <c r="C5" s="635"/>
      <c r="D5" s="645"/>
      <c r="E5" s="644"/>
      <c r="F5" s="647"/>
      <c r="G5" s="648"/>
      <c r="H5" s="650"/>
      <c r="I5" s="631"/>
      <c r="J5" s="370">
        <v>2016</v>
      </c>
      <c r="K5" s="368">
        <v>2017</v>
      </c>
      <c r="L5" s="368">
        <v>2018</v>
      </c>
      <c r="M5" s="369">
        <v>2019</v>
      </c>
      <c r="N5" s="23">
        <v>2020</v>
      </c>
      <c r="O5" s="135" t="s">
        <v>95</v>
      </c>
      <c r="P5" s="24" t="s">
        <v>96</v>
      </c>
      <c r="Q5" s="653"/>
      <c r="R5" s="656"/>
      <c r="S5" s="658"/>
      <c r="T5" s="643"/>
    </row>
    <row r="6" spans="1:20" ht="51" x14ac:dyDescent="0.25">
      <c r="A6" s="7"/>
      <c r="B6" s="659" t="s">
        <v>93</v>
      </c>
      <c r="C6" s="130">
        <v>1</v>
      </c>
      <c r="D6" s="96" t="s">
        <v>463</v>
      </c>
      <c r="E6" s="96" t="s">
        <v>464</v>
      </c>
      <c r="F6" s="162" t="s">
        <v>169</v>
      </c>
      <c r="G6" s="96" t="s">
        <v>7</v>
      </c>
      <c r="H6" s="464" t="s">
        <v>11</v>
      </c>
      <c r="I6" s="96" t="s">
        <v>364</v>
      </c>
      <c r="J6" s="109" t="s">
        <v>475</v>
      </c>
      <c r="K6" s="97"/>
      <c r="L6" s="97"/>
      <c r="M6" s="98"/>
      <c r="N6" s="99"/>
      <c r="O6" s="100"/>
      <c r="P6" s="101" t="s">
        <v>180</v>
      </c>
      <c r="Q6" s="74"/>
      <c r="R6" s="75"/>
      <c r="S6" s="453"/>
      <c r="T6" s="454"/>
    </row>
    <row r="7" spans="1:20" x14ac:dyDescent="0.25">
      <c r="A7" s="7"/>
      <c r="B7" s="660"/>
      <c r="C7" s="128">
        <v>2</v>
      </c>
      <c r="D7" s="69" t="s">
        <v>465</v>
      </c>
      <c r="E7" s="69" t="s">
        <v>466</v>
      </c>
      <c r="F7" s="161" t="s">
        <v>169</v>
      </c>
      <c r="G7" s="69" t="s">
        <v>7</v>
      </c>
      <c r="H7" s="110" t="s">
        <v>11</v>
      </c>
      <c r="I7" s="69" t="s">
        <v>364</v>
      </c>
      <c r="J7" s="104"/>
      <c r="K7" s="102"/>
      <c r="L7" s="102" t="s">
        <v>476</v>
      </c>
      <c r="M7" s="103"/>
      <c r="N7" s="104"/>
      <c r="O7" s="102"/>
      <c r="P7" s="103"/>
      <c r="Q7" s="80"/>
      <c r="R7" s="81"/>
      <c r="S7" s="450"/>
      <c r="T7" s="455"/>
    </row>
    <row r="8" spans="1:20" ht="25.5" x14ac:dyDescent="0.25">
      <c r="A8" s="7"/>
      <c r="B8" s="660"/>
      <c r="C8" s="128">
        <v>3</v>
      </c>
      <c r="D8" s="69" t="s">
        <v>465</v>
      </c>
      <c r="E8" s="69" t="s">
        <v>467</v>
      </c>
      <c r="F8" s="161" t="s">
        <v>169</v>
      </c>
      <c r="G8" s="69" t="s">
        <v>94</v>
      </c>
      <c r="H8" s="110" t="s">
        <v>11</v>
      </c>
      <c r="I8" s="69" t="s">
        <v>364</v>
      </c>
      <c r="J8" s="104"/>
      <c r="K8" s="102"/>
      <c r="L8" s="102" t="s">
        <v>477</v>
      </c>
      <c r="M8" s="103"/>
      <c r="N8" s="104"/>
      <c r="O8" s="102"/>
      <c r="P8" s="103"/>
      <c r="Q8" s="85"/>
      <c r="R8" s="86"/>
      <c r="S8" s="451"/>
      <c r="T8" s="455"/>
    </row>
    <row r="9" spans="1:20" ht="26.25" thickBot="1" x14ac:dyDescent="0.3">
      <c r="A9" s="7"/>
      <c r="B9" s="661"/>
      <c r="C9" s="129">
        <v>4</v>
      </c>
      <c r="D9" s="71" t="s">
        <v>465</v>
      </c>
      <c r="E9" s="71"/>
      <c r="F9" s="429" t="s">
        <v>169</v>
      </c>
      <c r="G9" s="71" t="s">
        <v>239</v>
      </c>
      <c r="H9" s="105" t="s">
        <v>11</v>
      </c>
      <c r="I9" s="71" t="s">
        <v>364</v>
      </c>
      <c r="J9" s="108"/>
      <c r="K9" s="106"/>
      <c r="L9" s="106" t="s">
        <v>478</v>
      </c>
      <c r="M9" s="107"/>
      <c r="N9" s="237"/>
      <c r="O9" s="238"/>
      <c r="P9" s="239"/>
      <c r="Q9" s="85"/>
      <c r="R9" s="86"/>
      <c r="S9" s="451"/>
      <c r="T9" s="456"/>
    </row>
    <row r="10" spans="1:20" ht="14.1" customHeight="1" thickBot="1" x14ac:dyDescent="0.3">
      <c r="A10" s="7"/>
      <c r="B10" s="662" t="s">
        <v>97</v>
      </c>
      <c r="C10" s="130">
        <v>1</v>
      </c>
      <c r="D10" s="96"/>
      <c r="E10" s="96"/>
      <c r="F10" s="162" t="s">
        <v>108</v>
      </c>
      <c r="G10" s="96" t="s">
        <v>108</v>
      </c>
      <c r="H10" s="464" t="s">
        <v>108</v>
      </c>
      <c r="I10" s="96" t="s">
        <v>108</v>
      </c>
      <c r="J10" s="109"/>
      <c r="K10" s="97"/>
      <c r="L10" s="97"/>
      <c r="M10" s="98"/>
      <c r="N10" s="109"/>
      <c r="O10" s="97"/>
      <c r="P10" s="98"/>
      <c r="Q10" s="93"/>
      <c r="R10" s="75"/>
      <c r="S10" s="453"/>
      <c r="T10" s="457"/>
    </row>
    <row r="11" spans="1:20" x14ac:dyDescent="0.25">
      <c r="B11" s="663"/>
      <c r="C11" s="128">
        <v>2</v>
      </c>
      <c r="D11" s="69"/>
      <c r="E11" s="69"/>
      <c r="F11" s="161" t="s">
        <v>108</v>
      </c>
      <c r="G11" s="69" t="s">
        <v>108</v>
      </c>
      <c r="H11" s="110" t="s">
        <v>108</v>
      </c>
      <c r="I11" s="69" t="s">
        <v>108</v>
      </c>
      <c r="J11" s="104"/>
      <c r="K11" s="102"/>
      <c r="L11" s="102"/>
      <c r="M11" s="103"/>
      <c r="N11" s="104"/>
      <c r="O11" s="102"/>
      <c r="P11" s="103"/>
      <c r="Q11" s="77"/>
      <c r="R11" s="81"/>
      <c r="S11" s="450"/>
      <c r="T11" s="455"/>
    </row>
    <row r="12" spans="1:20" x14ac:dyDescent="0.25">
      <c r="B12" s="663"/>
      <c r="C12" s="163"/>
      <c r="D12" s="69"/>
      <c r="E12" s="69"/>
      <c r="F12" s="161" t="s">
        <v>108</v>
      </c>
      <c r="G12" s="69" t="s">
        <v>108</v>
      </c>
      <c r="H12" s="110" t="s">
        <v>108</v>
      </c>
      <c r="I12" s="69" t="s">
        <v>108</v>
      </c>
      <c r="J12" s="104"/>
      <c r="K12" s="102"/>
      <c r="L12" s="102"/>
      <c r="M12" s="103"/>
      <c r="N12" s="104"/>
      <c r="O12" s="102"/>
      <c r="P12" s="103"/>
      <c r="Q12" s="82"/>
      <c r="R12" s="86" t="s">
        <v>181</v>
      </c>
      <c r="S12" s="451"/>
      <c r="T12" s="455"/>
    </row>
    <row r="13" spans="1:20" ht="19.5" customHeight="1" thickBot="1" x14ac:dyDescent="0.3">
      <c r="B13" s="664"/>
      <c r="C13" s="164"/>
      <c r="D13" s="71"/>
      <c r="E13" s="71"/>
      <c r="F13" s="429" t="s">
        <v>108</v>
      </c>
      <c r="G13" s="71" t="s">
        <v>108</v>
      </c>
      <c r="H13" s="105" t="s">
        <v>108</v>
      </c>
      <c r="I13" s="71" t="s">
        <v>108</v>
      </c>
      <c r="J13" s="108"/>
      <c r="K13" s="106"/>
      <c r="L13" s="106"/>
      <c r="M13" s="107"/>
      <c r="N13" s="108"/>
      <c r="O13" s="106"/>
      <c r="P13" s="107"/>
      <c r="Q13" s="88"/>
      <c r="R13" s="92"/>
      <c r="S13" s="452"/>
      <c r="T13" s="456"/>
    </row>
    <row r="14" spans="1:20" x14ac:dyDescent="0.25">
      <c r="Q14" s="126"/>
      <c r="R14" s="127"/>
      <c r="S14" s="127"/>
    </row>
    <row r="15" spans="1:20" x14ac:dyDescent="0.25">
      <c r="P15" s="3"/>
      <c r="Q15" s="126"/>
      <c r="R15" s="127"/>
      <c r="S15" s="127"/>
    </row>
    <row r="16" spans="1:20" x14ac:dyDescent="0.25">
      <c r="B16" s="624" t="s">
        <v>110</v>
      </c>
      <c r="C16" s="624"/>
      <c r="D16" s="624"/>
      <c r="E16" s="624"/>
      <c r="F16" s="624"/>
      <c r="G16" s="624"/>
      <c r="H16" s="624"/>
      <c r="I16" s="624"/>
      <c r="J16" s="624"/>
      <c r="K16" s="624"/>
      <c r="L16" s="624"/>
      <c r="M16" s="624"/>
      <c r="N16" s="624"/>
      <c r="O16" s="624"/>
      <c r="P16" s="624"/>
      <c r="Q16" s="126"/>
      <c r="R16" s="127"/>
      <c r="S16" s="127"/>
    </row>
    <row r="17" spans="2:19" ht="15.6" customHeight="1" x14ac:dyDescent="0.25">
      <c r="B17" s="601" t="s">
        <v>123</v>
      </c>
      <c r="C17" s="601"/>
      <c r="D17" s="601"/>
      <c r="E17" s="601"/>
      <c r="F17" s="601"/>
      <c r="G17" s="601"/>
      <c r="H17" s="601"/>
      <c r="I17" s="601"/>
      <c r="J17" s="601"/>
      <c r="K17" s="601"/>
      <c r="L17" s="601"/>
      <c r="M17" s="601"/>
      <c r="N17" s="601"/>
      <c r="O17" s="601"/>
      <c r="P17" s="601"/>
      <c r="Q17" s="126"/>
      <c r="R17" s="127"/>
      <c r="S17" s="127"/>
    </row>
    <row r="18" spans="2:19" ht="50.25" customHeight="1" x14ac:dyDescent="0.25">
      <c r="B18" s="654" t="s">
        <v>312</v>
      </c>
      <c r="C18" s="654"/>
      <c r="D18" s="654"/>
      <c r="E18" s="654"/>
      <c r="F18" s="654"/>
      <c r="G18" s="654"/>
      <c r="H18" s="654"/>
      <c r="I18" s="654"/>
      <c r="J18" s="654"/>
      <c r="K18" s="654"/>
      <c r="L18" s="654"/>
      <c r="M18" s="654"/>
      <c r="N18" s="654"/>
      <c r="O18" s="654"/>
      <c r="P18" s="654"/>
    </row>
    <row r="20" spans="2:19" ht="17.25" customHeight="1" x14ac:dyDescent="0.25">
      <c r="B20" s="600" t="s">
        <v>136</v>
      </c>
      <c r="C20" s="600"/>
      <c r="D20" s="600"/>
      <c r="E20" s="600"/>
      <c r="F20" s="600"/>
      <c r="G20" s="600"/>
      <c r="H20" s="600"/>
      <c r="I20" s="600"/>
      <c r="J20" s="600"/>
      <c r="K20" s="600"/>
      <c r="L20" s="600"/>
      <c r="M20" s="600"/>
      <c r="N20" s="600"/>
      <c r="O20" s="600"/>
      <c r="P20" s="600"/>
    </row>
    <row r="21" spans="2:19" x14ac:dyDescent="0.25">
      <c r="B21" s="605" t="s">
        <v>254</v>
      </c>
      <c r="C21" s="605"/>
      <c r="D21" s="605"/>
      <c r="E21" s="605"/>
      <c r="F21" s="605"/>
      <c r="G21" s="605"/>
      <c r="H21" s="605"/>
      <c r="I21" s="605"/>
      <c r="J21" s="605"/>
      <c r="K21" s="605"/>
      <c r="L21" s="605"/>
      <c r="M21" s="605"/>
      <c r="N21" s="605"/>
      <c r="O21" s="605"/>
      <c r="P21" s="605"/>
      <c r="Q21" s="605"/>
      <c r="R21" s="605"/>
      <c r="S21" s="605"/>
    </row>
    <row r="22" spans="2:19" x14ac:dyDescent="0.25">
      <c r="B22" s="601" t="s">
        <v>139</v>
      </c>
      <c r="C22" s="601"/>
      <c r="D22" s="601"/>
      <c r="E22" s="601"/>
      <c r="F22" s="601"/>
      <c r="G22" s="601"/>
      <c r="H22" s="601"/>
      <c r="I22" s="601"/>
      <c r="J22" s="601"/>
      <c r="K22" s="601"/>
      <c r="L22" s="601"/>
      <c r="M22" s="601"/>
      <c r="N22" s="601"/>
      <c r="O22" s="601"/>
      <c r="P22" s="601"/>
      <c r="Q22" s="601"/>
      <c r="R22" s="601"/>
      <c r="S22" s="601"/>
    </row>
    <row r="23" spans="2:19" x14ac:dyDescent="0.25">
      <c r="B23" s="601" t="s">
        <v>255</v>
      </c>
      <c r="C23" s="601"/>
      <c r="D23" s="601"/>
      <c r="E23" s="601"/>
      <c r="F23" s="601"/>
      <c r="G23" s="601"/>
      <c r="H23" s="601"/>
      <c r="I23" s="601"/>
      <c r="J23" s="601"/>
      <c r="K23" s="601"/>
      <c r="L23" s="601"/>
      <c r="M23" s="601"/>
      <c r="N23" s="601"/>
      <c r="O23" s="601"/>
      <c r="P23" s="601"/>
      <c r="Q23" s="601"/>
      <c r="R23" s="601"/>
      <c r="S23" s="601"/>
    </row>
    <row r="24" spans="2:19" x14ac:dyDescent="0.25">
      <c r="B24" s="601" t="s">
        <v>360</v>
      </c>
      <c r="C24" s="601"/>
      <c r="D24" s="601"/>
      <c r="E24" s="601"/>
      <c r="F24" s="601"/>
      <c r="G24" s="601"/>
      <c r="H24" s="601"/>
      <c r="I24" s="601"/>
      <c r="J24" s="601"/>
      <c r="K24" s="601"/>
      <c r="L24" s="601"/>
      <c r="M24" s="601"/>
      <c r="N24" s="601"/>
      <c r="O24" s="601"/>
      <c r="P24" s="601"/>
      <c r="Q24" s="601"/>
      <c r="R24" s="601"/>
      <c r="S24" s="601"/>
    </row>
    <row r="25" spans="2:19" x14ac:dyDescent="0.25">
      <c r="B25" s="601" t="s">
        <v>182</v>
      </c>
      <c r="C25" s="601"/>
      <c r="D25" s="601"/>
      <c r="E25" s="601"/>
      <c r="F25" s="601"/>
      <c r="G25" s="601"/>
      <c r="H25" s="601"/>
      <c r="I25" s="601"/>
      <c r="J25" s="601"/>
      <c r="K25" s="601"/>
      <c r="L25" s="601"/>
      <c r="M25" s="601"/>
      <c r="N25" s="601"/>
      <c r="O25" s="601"/>
      <c r="P25" s="601"/>
      <c r="Q25" s="601"/>
      <c r="R25" s="601"/>
      <c r="S25" s="601"/>
    </row>
    <row r="26" spans="2:19" x14ac:dyDescent="0.25">
      <c r="B26" s="601" t="s">
        <v>155</v>
      </c>
      <c r="C26" s="601"/>
      <c r="D26" s="601"/>
      <c r="E26" s="601"/>
      <c r="F26" s="601"/>
      <c r="G26" s="601"/>
      <c r="H26" s="601"/>
      <c r="I26" s="601"/>
      <c r="J26" s="601"/>
      <c r="K26" s="601"/>
      <c r="L26" s="601"/>
      <c r="M26" s="601"/>
      <c r="N26" s="601"/>
      <c r="O26" s="601"/>
      <c r="P26" s="601"/>
      <c r="Q26" s="601"/>
      <c r="R26" s="601"/>
      <c r="S26" s="601"/>
    </row>
    <row r="27" spans="2:19" x14ac:dyDescent="0.25">
      <c r="B27" s="601" t="s">
        <v>359</v>
      </c>
      <c r="C27" s="601"/>
      <c r="D27" s="601"/>
      <c r="E27" s="601"/>
      <c r="F27" s="601"/>
      <c r="G27" s="601"/>
      <c r="H27" s="601"/>
      <c r="I27" s="601"/>
      <c r="J27" s="601"/>
      <c r="K27" s="601"/>
      <c r="L27" s="601"/>
      <c r="M27" s="601"/>
      <c r="N27" s="601"/>
      <c r="O27" s="601"/>
      <c r="P27" s="601"/>
      <c r="Q27" s="601"/>
      <c r="R27" s="601"/>
      <c r="S27" s="601"/>
    </row>
    <row r="28" spans="2:19" x14ac:dyDescent="0.25">
      <c r="B28" s="601" t="s">
        <v>365</v>
      </c>
      <c r="C28" s="601"/>
      <c r="D28" s="601"/>
      <c r="E28" s="601"/>
      <c r="F28" s="601"/>
      <c r="G28" s="601"/>
      <c r="H28" s="601"/>
      <c r="I28" s="601"/>
      <c r="J28" s="601"/>
      <c r="K28" s="601"/>
      <c r="L28" s="601"/>
      <c r="M28" s="601"/>
      <c r="N28" s="601"/>
      <c r="O28" s="601"/>
      <c r="P28" s="601"/>
      <c r="Q28" s="601"/>
      <c r="R28" s="601"/>
      <c r="S28" s="601"/>
    </row>
    <row r="29" spans="2:19" x14ac:dyDescent="0.25">
      <c r="B29" s="601" t="s">
        <v>274</v>
      </c>
      <c r="C29" s="601"/>
      <c r="D29" s="601"/>
      <c r="E29" s="601"/>
      <c r="F29" s="601"/>
      <c r="G29" s="601"/>
      <c r="H29" s="601"/>
      <c r="I29" s="601"/>
      <c r="J29" s="601"/>
      <c r="K29" s="601"/>
      <c r="L29" s="601"/>
      <c r="M29" s="601"/>
      <c r="N29" s="601"/>
      <c r="O29" s="601"/>
      <c r="P29" s="601"/>
      <c r="Q29" s="601"/>
      <c r="R29" s="601"/>
      <c r="S29" s="601"/>
    </row>
    <row r="30" spans="2:19" x14ac:dyDescent="0.25">
      <c r="B30" s="358"/>
      <c r="C30" s="358"/>
      <c r="D30" s="358"/>
      <c r="E30" s="358"/>
      <c r="F30" s="358"/>
      <c r="G30" s="358"/>
      <c r="H30" s="358"/>
      <c r="I30" s="437"/>
      <c r="J30" s="358"/>
      <c r="K30" s="358"/>
      <c r="L30" s="358"/>
      <c r="M30" s="358"/>
      <c r="N30" s="358"/>
      <c r="O30" s="358"/>
      <c r="P30" s="358"/>
    </row>
    <row r="32" spans="2:19" ht="15" customHeight="1" x14ac:dyDescent="0.25"/>
    <row r="33" ht="15" customHeight="1" x14ac:dyDescent="0.25"/>
    <row r="34" ht="15" customHeight="1" x14ac:dyDescent="0.25"/>
    <row r="35" ht="15" customHeight="1" x14ac:dyDescent="0.25"/>
    <row r="36" ht="14.65" customHeight="1" x14ac:dyDescent="0.25"/>
    <row r="37" ht="15" customHeight="1" x14ac:dyDescent="0.25"/>
    <row r="38" ht="15" customHeight="1" x14ac:dyDescent="0.25"/>
    <row r="39" ht="14.6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s>
  <conditionalFormatting sqref="C6:M13">
    <cfRule type="containsBlanks" dxfId="47" priority="2">
      <formula>LEN(TRIM(C6))=0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opLeftCell="A2" zoomScale="112" zoomScaleNormal="112" workbookViewId="0">
      <selection activeCell="D6" sqref="D6"/>
    </sheetView>
  </sheetViews>
  <sheetFormatPr defaultColWidth="8.7109375" defaultRowHeight="15" x14ac:dyDescent="0.25"/>
  <cols>
    <col min="1" max="1" width="2.28515625" customWidth="1"/>
    <col min="2" max="2" width="4.28515625" customWidth="1"/>
    <col min="3" max="3" width="17" customWidth="1"/>
    <col min="4" max="4" width="21" customWidth="1"/>
    <col min="5" max="5" width="11.7109375" style="30" customWidth="1"/>
    <col min="6" max="6" width="13.28515625" customWidth="1"/>
    <col min="7" max="7" width="12.28515625" customWidth="1"/>
    <col min="8" max="12" width="8.7109375" customWidth="1"/>
    <col min="13" max="14" width="9.7109375" customWidth="1"/>
    <col min="15" max="15" width="11.7109375" customWidth="1"/>
    <col min="16" max="16" width="7.28515625" customWidth="1"/>
    <col min="17" max="17" width="6.42578125" customWidth="1"/>
    <col min="18" max="18" width="12.7109375" customWidth="1"/>
  </cols>
  <sheetData>
    <row r="1" spans="2:18" ht="15.75" thickBot="1" x14ac:dyDescent="0.3">
      <c r="B1" t="s">
        <v>113</v>
      </c>
    </row>
    <row r="2" spans="2:18" ht="16.5" thickBot="1" x14ac:dyDescent="0.3">
      <c r="B2" s="602" t="s">
        <v>15</v>
      </c>
      <c r="C2" s="603"/>
      <c r="D2" s="603"/>
      <c r="E2" s="603"/>
      <c r="F2" s="603"/>
      <c r="G2" s="603"/>
      <c r="H2" s="603"/>
      <c r="I2" s="603"/>
      <c r="J2" s="603"/>
      <c r="K2" s="603"/>
      <c r="L2" s="603"/>
      <c r="M2" s="603"/>
      <c r="N2" s="603"/>
      <c r="O2" s="603"/>
      <c r="P2" s="603"/>
      <c r="Q2" s="603"/>
      <c r="R2" s="604"/>
    </row>
    <row r="3" spans="2:18" ht="15.75" thickBot="1" x14ac:dyDescent="0.3">
      <c r="B3" s="665"/>
      <c r="C3" s="665"/>
      <c r="D3" s="665"/>
      <c r="E3" s="665"/>
      <c r="F3" s="665"/>
      <c r="G3" s="665"/>
      <c r="H3" s="665"/>
      <c r="I3" s="665"/>
      <c r="J3" s="665"/>
      <c r="K3" s="665"/>
      <c r="L3" s="665"/>
      <c r="M3" s="665"/>
      <c r="N3" s="665"/>
      <c r="O3" s="665"/>
      <c r="P3" s="665"/>
      <c r="Q3" s="665"/>
    </row>
    <row r="4" spans="2:18" ht="32.25" customHeight="1" thickBot="1" x14ac:dyDescent="0.3">
      <c r="B4" s="640" t="s">
        <v>114</v>
      </c>
      <c r="C4" s="634" t="s">
        <v>24</v>
      </c>
      <c r="D4" s="634" t="s">
        <v>91</v>
      </c>
      <c r="E4" s="634" t="s">
        <v>167</v>
      </c>
      <c r="F4" s="642" t="s">
        <v>107</v>
      </c>
      <c r="G4" s="649" t="s">
        <v>6</v>
      </c>
      <c r="H4" s="612" t="s">
        <v>171</v>
      </c>
      <c r="I4" s="613"/>
      <c r="J4" s="613"/>
      <c r="K4" s="614"/>
      <c r="L4" s="615" t="s">
        <v>172</v>
      </c>
      <c r="M4" s="616"/>
      <c r="N4" s="616"/>
      <c r="O4" s="669" t="s">
        <v>184</v>
      </c>
      <c r="P4" s="655" t="s">
        <v>1</v>
      </c>
      <c r="Q4" s="657" t="s">
        <v>153</v>
      </c>
      <c r="R4" s="642" t="s">
        <v>110</v>
      </c>
    </row>
    <row r="5" spans="2:18" ht="33" customHeight="1" thickBot="1" x14ac:dyDescent="0.3">
      <c r="B5" s="645"/>
      <c r="C5" s="667"/>
      <c r="D5" s="666"/>
      <c r="E5" s="668"/>
      <c r="F5" s="648"/>
      <c r="G5" s="650"/>
      <c r="H5" s="361">
        <v>2016</v>
      </c>
      <c r="I5" s="362">
        <v>2017</v>
      </c>
      <c r="J5" s="362">
        <v>2018</v>
      </c>
      <c r="K5" s="363">
        <v>2019</v>
      </c>
      <c r="L5" s="240">
        <v>2020</v>
      </c>
      <c r="M5" s="495" t="s">
        <v>95</v>
      </c>
      <c r="N5" s="496" t="s">
        <v>96</v>
      </c>
      <c r="O5" s="670"/>
      <c r="P5" s="671"/>
      <c r="Q5" s="672"/>
      <c r="R5" s="643"/>
    </row>
    <row r="6" spans="2:18" ht="90" x14ac:dyDescent="0.25">
      <c r="B6" s="130">
        <v>1</v>
      </c>
      <c r="C6" s="96" t="s">
        <v>400</v>
      </c>
      <c r="D6" s="506" t="s">
        <v>491</v>
      </c>
      <c r="E6" s="96" t="s">
        <v>357</v>
      </c>
      <c r="F6" s="96" t="s">
        <v>7</v>
      </c>
      <c r="G6" s="125" t="s">
        <v>357</v>
      </c>
      <c r="H6" s="458"/>
      <c r="I6" s="96" t="s">
        <v>479</v>
      </c>
      <c r="J6" s="96"/>
      <c r="K6" s="125"/>
      <c r="L6" s="112"/>
      <c r="M6" s="68"/>
      <c r="N6" s="111"/>
      <c r="O6" s="136" t="s">
        <v>180</v>
      </c>
      <c r="P6" s="111"/>
      <c r="Q6" s="111"/>
      <c r="R6" s="510" t="s">
        <v>480</v>
      </c>
    </row>
    <row r="7" spans="2:18" x14ac:dyDescent="0.25">
      <c r="B7" s="128">
        <v>2</v>
      </c>
      <c r="C7" s="69" t="s">
        <v>400</v>
      </c>
      <c r="D7" s="69"/>
      <c r="E7" s="69" t="s">
        <v>357</v>
      </c>
      <c r="F7" s="69" t="s">
        <v>94</v>
      </c>
      <c r="G7" s="70" t="s">
        <v>11</v>
      </c>
      <c r="H7" s="113"/>
      <c r="I7" s="69" t="s">
        <v>468</v>
      </c>
      <c r="J7" s="69"/>
      <c r="K7" s="70"/>
      <c r="L7" s="113"/>
      <c r="M7" s="69"/>
      <c r="N7" s="110"/>
      <c r="O7" s="136" t="s">
        <v>180</v>
      </c>
      <c r="P7" s="111"/>
      <c r="Q7" s="111"/>
      <c r="R7" s="455"/>
    </row>
    <row r="8" spans="2:18" x14ac:dyDescent="0.25">
      <c r="B8" s="128"/>
      <c r="C8" s="69"/>
      <c r="D8" s="69"/>
      <c r="E8" s="69" t="s">
        <v>108</v>
      </c>
      <c r="F8" s="69" t="s">
        <v>108</v>
      </c>
      <c r="G8" s="70" t="s">
        <v>108</v>
      </c>
      <c r="H8" s="113"/>
      <c r="I8" s="69"/>
      <c r="J8" s="69"/>
      <c r="K8" s="70"/>
      <c r="L8" s="113"/>
      <c r="M8" s="69"/>
      <c r="N8" s="110"/>
      <c r="O8" s="136"/>
      <c r="P8" s="111"/>
      <c r="Q8" s="111"/>
      <c r="R8" s="455"/>
    </row>
    <row r="9" spans="2:18" x14ac:dyDescent="0.25">
      <c r="B9" s="128"/>
      <c r="C9" s="69"/>
      <c r="D9" s="69"/>
      <c r="E9" s="69" t="s">
        <v>108</v>
      </c>
      <c r="F9" s="69" t="s">
        <v>108</v>
      </c>
      <c r="G9" s="70" t="s">
        <v>108</v>
      </c>
      <c r="H9" s="113"/>
      <c r="I9" s="69"/>
      <c r="J9" s="69"/>
      <c r="K9" s="70"/>
      <c r="L9" s="113"/>
      <c r="M9" s="69"/>
      <c r="N9" s="110"/>
      <c r="O9" s="136"/>
      <c r="P9" s="111"/>
      <c r="Q9" s="111"/>
      <c r="R9" s="455"/>
    </row>
    <row r="10" spans="2:18" x14ac:dyDescent="0.25">
      <c r="B10" s="128"/>
      <c r="C10" s="69"/>
      <c r="D10" s="69"/>
      <c r="E10" s="69" t="s">
        <v>108</v>
      </c>
      <c r="F10" s="69" t="s">
        <v>108</v>
      </c>
      <c r="G10" s="70" t="s">
        <v>108</v>
      </c>
      <c r="H10" s="113"/>
      <c r="I10" s="69"/>
      <c r="J10" s="69"/>
      <c r="K10" s="70"/>
      <c r="L10" s="113"/>
      <c r="M10" s="69"/>
      <c r="N10" s="110"/>
      <c r="O10" s="136"/>
      <c r="P10" s="111"/>
      <c r="Q10" s="111"/>
      <c r="R10" s="455"/>
    </row>
    <row r="11" spans="2:18" x14ac:dyDescent="0.25">
      <c r="B11" s="128"/>
      <c r="C11" s="69"/>
      <c r="D11" s="69"/>
      <c r="E11" s="69" t="s">
        <v>108</v>
      </c>
      <c r="F11" s="69" t="s">
        <v>108</v>
      </c>
      <c r="G11" s="70" t="s">
        <v>108</v>
      </c>
      <c r="H11" s="113"/>
      <c r="I11" s="69"/>
      <c r="J11" s="69"/>
      <c r="K11" s="70"/>
      <c r="L11" s="113"/>
      <c r="M11" s="69"/>
      <c r="N11" s="110"/>
      <c r="O11" s="136"/>
      <c r="P11" s="111"/>
      <c r="Q11" s="111"/>
      <c r="R11" s="455"/>
    </row>
    <row r="12" spans="2:18" x14ac:dyDescent="0.25">
      <c r="B12" s="128"/>
      <c r="C12" s="69"/>
      <c r="D12" s="69"/>
      <c r="E12" s="69" t="s">
        <v>108</v>
      </c>
      <c r="F12" s="69" t="s">
        <v>108</v>
      </c>
      <c r="G12" s="70" t="s">
        <v>108</v>
      </c>
      <c r="H12" s="113"/>
      <c r="I12" s="69"/>
      <c r="J12" s="69"/>
      <c r="K12" s="70"/>
      <c r="L12" s="113"/>
      <c r="M12" s="69"/>
      <c r="N12" s="110"/>
      <c r="O12" s="136"/>
      <c r="P12" s="111"/>
      <c r="Q12" s="111"/>
      <c r="R12" s="455"/>
    </row>
    <row r="13" spans="2:18" ht="15.75" thickBot="1" x14ac:dyDescent="0.3">
      <c r="B13" s="129"/>
      <c r="C13" s="71"/>
      <c r="D13" s="71"/>
      <c r="E13" s="71" t="s">
        <v>108</v>
      </c>
      <c r="F13" s="71" t="s">
        <v>108</v>
      </c>
      <c r="G13" s="72" t="s">
        <v>108</v>
      </c>
      <c r="H13" s="114"/>
      <c r="I13" s="71"/>
      <c r="J13" s="71"/>
      <c r="K13" s="72"/>
      <c r="L13" s="114"/>
      <c r="M13" s="71"/>
      <c r="N13" s="105"/>
      <c r="O13" s="137"/>
      <c r="P13" s="138"/>
      <c r="Q13" s="138"/>
      <c r="R13" s="456"/>
    </row>
    <row r="16" spans="2:18" x14ac:dyDescent="0.25">
      <c r="B16" s="624" t="s">
        <v>110</v>
      </c>
      <c r="C16" s="624"/>
      <c r="D16" s="624"/>
      <c r="E16" s="624"/>
      <c r="F16" s="624"/>
      <c r="G16" s="624"/>
      <c r="H16" s="624"/>
      <c r="I16" s="624"/>
      <c r="J16" s="624"/>
      <c r="K16" s="624"/>
      <c r="L16" s="624"/>
      <c r="M16" s="624"/>
      <c r="N16" s="624"/>
      <c r="O16" s="624"/>
      <c r="P16" s="624"/>
      <c r="Q16" s="624"/>
    </row>
    <row r="17" spans="2:17" x14ac:dyDescent="0.25">
      <c r="B17" s="601" t="s">
        <v>124</v>
      </c>
      <c r="C17" s="601"/>
      <c r="D17" s="601"/>
      <c r="E17" s="601"/>
      <c r="F17" s="601"/>
      <c r="G17" s="601"/>
      <c r="H17" s="601"/>
      <c r="I17" s="601"/>
      <c r="J17" s="601"/>
      <c r="K17" s="601"/>
      <c r="L17" s="601"/>
      <c r="M17" s="601"/>
      <c r="N17" s="601"/>
      <c r="O17" s="601"/>
      <c r="P17" s="601"/>
      <c r="Q17" s="601"/>
    </row>
    <row r="18" spans="2:17" x14ac:dyDescent="0.25">
      <c r="B18" s="601" t="s">
        <v>137</v>
      </c>
      <c r="C18" s="601"/>
      <c r="D18" s="601"/>
      <c r="E18" s="601"/>
      <c r="F18" s="601"/>
      <c r="G18" s="601"/>
      <c r="H18" s="601"/>
      <c r="I18" s="601"/>
      <c r="J18" s="601"/>
      <c r="K18" s="601"/>
      <c r="L18" s="601"/>
      <c r="M18" s="601"/>
      <c r="N18" s="601"/>
      <c r="O18" s="601"/>
      <c r="P18" s="601"/>
      <c r="Q18" s="601"/>
    </row>
    <row r="20" spans="2:17" s="30" customFormat="1" ht="17.25" customHeight="1" x14ac:dyDescent="0.25">
      <c r="B20" s="63" t="s">
        <v>136</v>
      </c>
      <c r="C20" s="63"/>
    </row>
    <row r="21" spans="2:17" s="30" customFormat="1" x14ac:dyDescent="0.25">
      <c r="B21" s="605" t="s">
        <v>254</v>
      </c>
      <c r="C21" s="605"/>
      <c r="D21" s="605"/>
      <c r="E21" s="605"/>
      <c r="F21" s="605"/>
      <c r="G21" s="605"/>
      <c r="H21" s="605"/>
      <c r="I21" s="605"/>
      <c r="J21" s="605"/>
      <c r="K21" s="605"/>
      <c r="L21" s="605"/>
      <c r="M21" s="605"/>
      <c r="N21" s="605"/>
      <c r="O21" s="605"/>
      <c r="P21" s="605"/>
      <c r="Q21" s="605"/>
    </row>
    <row r="22" spans="2:17" x14ac:dyDescent="0.25">
      <c r="B22" s="601" t="s">
        <v>139</v>
      </c>
      <c r="C22" s="601"/>
      <c r="D22" s="601"/>
      <c r="E22" s="601"/>
      <c r="F22" s="601"/>
      <c r="G22" s="601"/>
      <c r="H22" s="601"/>
      <c r="I22" s="601"/>
      <c r="J22" s="601"/>
      <c r="K22" s="601"/>
      <c r="L22" s="601"/>
      <c r="M22" s="601"/>
      <c r="N22" s="601"/>
      <c r="O22" s="601"/>
      <c r="P22" s="601"/>
      <c r="Q22" s="601"/>
    </row>
    <row r="23" spans="2:17" x14ac:dyDescent="0.25">
      <c r="B23" s="601" t="s">
        <v>255</v>
      </c>
      <c r="C23" s="601"/>
      <c r="D23" s="601"/>
      <c r="E23" s="601"/>
      <c r="F23" s="601"/>
      <c r="G23" s="601"/>
      <c r="H23" s="601"/>
      <c r="I23" s="601"/>
      <c r="J23" s="601"/>
      <c r="K23" s="601"/>
      <c r="L23" s="601"/>
      <c r="M23" s="601"/>
      <c r="N23" s="601"/>
      <c r="O23" s="601"/>
      <c r="P23" s="601"/>
      <c r="Q23" s="601"/>
    </row>
    <row r="24" spans="2:17" x14ac:dyDescent="0.25">
      <c r="B24" s="601" t="s">
        <v>256</v>
      </c>
      <c r="C24" s="601"/>
      <c r="D24" s="601"/>
      <c r="E24" s="601"/>
      <c r="F24" s="601"/>
      <c r="G24" s="601"/>
      <c r="H24" s="601"/>
      <c r="I24" s="601"/>
      <c r="J24" s="601"/>
      <c r="K24" s="601"/>
      <c r="L24" s="601"/>
      <c r="M24" s="601"/>
      <c r="N24" s="601"/>
      <c r="O24" s="601"/>
      <c r="P24" s="601"/>
      <c r="Q24" s="601"/>
    </row>
    <row r="25" spans="2:17" x14ac:dyDescent="0.25">
      <c r="B25" s="601" t="s">
        <v>182</v>
      </c>
      <c r="C25" s="601"/>
      <c r="D25" s="601"/>
      <c r="E25" s="601"/>
      <c r="F25" s="601"/>
      <c r="G25" s="601"/>
      <c r="H25" s="601"/>
      <c r="I25" s="601"/>
      <c r="J25" s="601"/>
      <c r="K25" s="601"/>
      <c r="L25" s="601"/>
      <c r="M25" s="601"/>
      <c r="N25" s="601"/>
      <c r="O25" s="601"/>
      <c r="P25" s="601"/>
      <c r="Q25" s="601"/>
    </row>
    <row r="26" spans="2:17" s="30" customFormat="1" x14ac:dyDescent="0.25">
      <c r="B26" s="434" t="s">
        <v>359</v>
      </c>
      <c r="C26" s="434"/>
      <c r="D26" s="434"/>
      <c r="E26" s="434"/>
      <c r="F26" s="434"/>
      <c r="G26" s="434"/>
      <c r="H26" s="434"/>
      <c r="I26" s="434"/>
      <c r="J26" s="434"/>
      <c r="K26" s="434"/>
      <c r="L26" s="434"/>
      <c r="M26" s="434"/>
      <c r="N26" s="434"/>
      <c r="O26" s="434"/>
      <c r="P26" s="434"/>
      <c r="Q26" s="434"/>
    </row>
    <row r="27" spans="2:17" x14ac:dyDescent="0.25">
      <c r="B27" s="601" t="s">
        <v>365</v>
      </c>
      <c r="C27" s="601"/>
      <c r="D27" s="601"/>
      <c r="E27" s="601"/>
      <c r="F27" s="601"/>
      <c r="G27" s="601"/>
      <c r="H27" s="601"/>
      <c r="I27" s="601"/>
      <c r="J27" s="601"/>
      <c r="K27" s="601"/>
      <c r="L27" s="601"/>
      <c r="M27" s="601"/>
      <c r="N27" s="601"/>
      <c r="O27" s="601"/>
      <c r="P27" s="601"/>
      <c r="Q27" s="601"/>
    </row>
    <row r="28" spans="2:17" x14ac:dyDescent="0.25">
      <c r="B28" s="601" t="s">
        <v>274</v>
      </c>
      <c r="C28" s="601"/>
      <c r="D28" s="601"/>
      <c r="E28" s="601"/>
      <c r="F28" s="601"/>
      <c r="G28" s="601"/>
      <c r="H28" s="601"/>
      <c r="I28" s="601"/>
      <c r="J28" s="601"/>
      <c r="K28" s="601"/>
      <c r="L28" s="601"/>
      <c r="M28" s="601"/>
      <c r="N28" s="601"/>
      <c r="O28" s="601"/>
      <c r="P28" s="601"/>
      <c r="Q28" s="601"/>
    </row>
    <row r="30" spans="2:17" ht="14.65" customHeight="1" x14ac:dyDescent="0.25"/>
    <row r="31" spans="2:17" ht="14.65" customHeight="1" x14ac:dyDescent="0.25"/>
    <row r="32" spans="2:17" ht="14.65" customHeight="1" x14ac:dyDescent="0.25"/>
    <row r="33" ht="14.65" customHeight="1" x14ac:dyDescent="0.25"/>
    <row r="34" ht="14.65" customHeight="1" x14ac:dyDescent="0.25"/>
    <row r="35" ht="14.6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7:K13 B6:C6 E6:K6">
    <cfRule type="containsBlanks" dxfId="46" priority="3">
      <formula>LEN(TRIM(B6))=0</formula>
    </cfRule>
    <cfRule type="containsBlanks" dxfId="45" priority="6">
      <formula>LEN(TRIM(B6))=0</formula>
    </cfRule>
  </conditionalFormatting>
  <conditionalFormatting sqref="D6">
    <cfRule type="containsBlanks" dxfId="44" priority="1">
      <formula>LEN(TRIM(D6))=0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23" zoomScale="85" zoomScaleNormal="85" zoomScalePageLayoutView="160" workbookViewId="0">
      <selection activeCell="K57" sqref="K57"/>
    </sheetView>
  </sheetViews>
  <sheetFormatPr defaultColWidth="8.7109375" defaultRowHeight="15" x14ac:dyDescent="0.25"/>
  <cols>
    <col min="1" max="1" width="1" style="30" customWidth="1"/>
    <col min="2" max="2" width="12.7109375" customWidth="1"/>
    <col min="3" max="3" width="31.28515625" customWidth="1"/>
    <col min="4" max="6" width="8.7109375" customWidth="1"/>
    <col min="7" max="7" width="9.7109375" customWidth="1"/>
    <col min="8" max="8" width="9.5703125" customWidth="1"/>
    <col min="9" max="9" width="9.42578125" customWidth="1"/>
    <col min="10" max="10" width="4" customWidth="1"/>
    <col min="11" max="11" width="118.28515625" customWidth="1"/>
  </cols>
  <sheetData>
    <row r="1" spans="2:11" ht="15.75" thickBot="1" x14ac:dyDescent="0.3">
      <c r="C1" t="s">
        <v>133</v>
      </c>
    </row>
    <row r="2" spans="2:11" ht="16.5" thickBot="1" x14ac:dyDescent="0.3">
      <c r="B2" s="700" t="s">
        <v>246</v>
      </c>
      <c r="C2" s="701"/>
      <c r="D2" s="701"/>
      <c r="E2" s="701"/>
      <c r="F2" s="701"/>
      <c r="G2" s="701"/>
      <c r="H2" s="701"/>
      <c r="I2" s="702"/>
      <c r="J2" s="19"/>
      <c r="K2" s="502" t="s">
        <v>408</v>
      </c>
    </row>
    <row r="3" spans="2:11" ht="15.75" customHeight="1" thickBot="1" x14ac:dyDescent="0.3">
      <c r="C3" s="717"/>
      <c r="D3" s="718"/>
      <c r="E3" s="718"/>
      <c r="F3" s="718"/>
      <c r="G3" s="718"/>
      <c r="H3" s="718"/>
      <c r="I3" s="718"/>
      <c r="J3" s="26"/>
      <c r="K3" s="500"/>
    </row>
    <row r="4" spans="2:11" ht="30.75" customHeight="1" thickBot="1" x14ac:dyDescent="0.3">
      <c r="B4" s="710" t="s">
        <v>6</v>
      </c>
      <c r="C4" s="708" t="s">
        <v>82</v>
      </c>
      <c r="D4" s="612" t="s">
        <v>197</v>
      </c>
      <c r="E4" s="720"/>
      <c r="F4" s="721"/>
      <c r="G4" s="640" t="s">
        <v>393</v>
      </c>
      <c r="H4" s="610"/>
      <c r="I4" s="719"/>
      <c r="J4" s="16"/>
      <c r="K4" s="500" t="s">
        <v>428</v>
      </c>
    </row>
    <row r="5" spans="2:11" ht="18.75" customHeight="1" thickBot="1" x14ac:dyDescent="0.3">
      <c r="B5" s="711"/>
      <c r="C5" s="709"/>
      <c r="D5" s="168">
        <v>2016</v>
      </c>
      <c r="E5" s="169">
        <v>2017</v>
      </c>
      <c r="F5" s="170">
        <v>2018</v>
      </c>
      <c r="G5" s="165">
        <v>2020</v>
      </c>
      <c r="H5" s="166">
        <v>2025</v>
      </c>
      <c r="I5" s="166">
        <v>2030</v>
      </c>
      <c r="K5" s="500"/>
    </row>
    <row r="6" spans="2:11" ht="20.100000000000001" customHeight="1" thickBot="1" x14ac:dyDescent="0.3">
      <c r="B6" s="139"/>
      <c r="C6" s="722" t="s">
        <v>17</v>
      </c>
      <c r="D6" s="723"/>
      <c r="E6" s="723"/>
      <c r="F6" s="723"/>
      <c r="G6" s="723"/>
      <c r="H6" s="723"/>
      <c r="I6" s="724"/>
      <c r="J6" s="6"/>
      <c r="K6" s="500"/>
    </row>
    <row r="7" spans="2:11" s="30" customFormat="1" ht="21" customHeight="1" thickBot="1" x14ac:dyDescent="0.3">
      <c r="B7" s="687" t="s">
        <v>11</v>
      </c>
      <c r="C7" s="470" t="s">
        <v>201</v>
      </c>
      <c r="D7" s="254">
        <f>D8+D9</f>
        <v>149872</v>
      </c>
      <c r="E7" s="255">
        <f t="shared" ref="E7:I7" si="0">E8+E9</f>
        <v>164027</v>
      </c>
      <c r="F7" s="255">
        <f t="shared" si="0"/>
        <v>195476</v>
      </c>
      <c r="G7" s="255">
        <f t="shared" si="0"/>
        <v>128936</v>
      </c>
      <c r="H7" s="255">
        <f t="shared" si="0"/>
        <v>991058</v>
      </c>
      <c r="I7" s="256">
        <f t="shared" si="0"/>
        <v>1953300</v>
      </c>
      <c r="J7" s="6"/>
      <c r="K7" s="500"/>
    </row>
    <row r="8" spans="2:11" s="30" customFormat="1" ht="29.45" customHeight="1" x14ac:dyDescent="0.25">
      <c r="B8" s="688"/>
      <c r="C8" s="395" t="s">
        <v>372</v>
      </c>
      <c r="D8" s="430">
        <v>35979</v>
      </c>
      <c r="E8" s="404">
        <v>42071</v>
      </c>
      <c r="F8" s="404">
        <v>49029</v>
      </c>
      <c r="G8" s="404">
        <v>65000</v>
      </c>
      <c r="H8" s="404">
        <v>250000</v>
      </c>
      <c r="I8" s="405">
        <v>500000</v>
      </c>
      <c r="J8" s="6"/>
      <c r="K8" s="25" t="s">
        <v>481</v>
      </c>
    </row>
    <row r="9" spans="2:11" s="30" customFormat="1" ht="18" customHeight="1" x14ac:dyDescent="0.25">
      <c r="B9" s="688"/>
      <c r="C9" s="473" t="s">
        <v>373</v>
      </c>
      <c r="D9" s="430">
        <f>D10+D13+D16+D19</f>
        <v>113893</v>
      </c>
      <c r="E9" s="430">
        <f t="shared" ref="E9:I9" si="1">E10+E13+E16+E19</f>
        <v>121956</v>
      </c>
      <c r="F9" s="430">
        <f t="shared" si="1"/>
        <v>146447</v>
      </c>
      <c r="G9" s="430">
        <f t="shared" si="1"/>
        <v>63936</v>
      </c>
      <c r="H9" s="430">
        <f t="shared" si="1"/>
        <v>741058</v>
      </c>
      <c r="I9" s="486">
        <f t="shared" si="1"/>
        <v>1453300</v>
      </c>
      <c r="J9" s="6"/>
      <c r="K9" s="500"/>
    </row>
    <row r="10" spans="2:11" ht="15.6" customHeight="1" x14ac:dyDescent="0.25">
      <c r="B10" s="688"/>
      <c r="C10" s="382" t="s">
        <v>200</v>
      </c>
      <c r="D10" s="431">
        <f>SUM(D11:D12)</f>
        <v>112009</v>
      </c>
      <c r="E10" s="252">
        <f t="shared" ref="E10:I10" si="2">SUM(E11:E12)</f>
        <v>119338</v>
      </c>
      <c r="F10" s="252">
        <f t="shared" si="2"/>
        <v>142727</v>
      </c>
      <c r="G10" s="252">
        <f t="shared" si="2"/>
        <v>50000</v>
      </c>
      <c r="H10" s="252">
        <f t="shared" si="2"/>
        <v>700000</v>
      </c>
      <c r="I10" s="253">
        <f t="shared" si="2"/>
        <v>1350000</v>
      </c>
      <c r="K10" s="500"/>
    </row>
    <row r="11" spans="2:11" ht="45" x14ac:dyDescent="0.25">
      <c r="B11" s="688"/>
      <c r="C11" s="208" t="s">
        <v>203</v>
      </c>
      <c r="D11" s="182">
        <v>13116</v>
      </c>
      <c r="E11" s="167">
        <v>21119</v>
      </c>
      <c r="F11" s="167">
        <v>44977</v>
      </c>
      <c r="G11" s="172">
        <v>50000</v>
      </c>
      <c r="H11" s="172">
        <v>700000</v>
      </c>
      <c r="I11" s="251">
        <v>1350000</v>
      </c>
      <c r="K11" s="501" t="s">
        <v>492</v>
      </c>
    </row>
    <row r="12" spans="2:11" x14ac:dyDescent="0.25">
      <c r="B12" s="688"/>
      <c r="C12" s="208" t="s">
        <v>204</v>
      </c>
      <c r="D12" s="182">
        <v>98893</v>
      </c>
      <c r="E12" s="167">
        <v>98219</v>
      </c>
      <c r="F12" s="167">
        <v>97750</v>
      </c>
      <c r="G12" s="516" t="s">
        <v>403</v>
      </c>
      <c r="H12" s="516" t="s">
        <v>403</v>
      </c>
      <c r="I12" s="517" t="s">
        <v>403</v>
      </c>
      <c r="K12" s="500"/>
    </row>
    <row r="13" spans="2:11" ht="15" customHeight="1" x14ac:dyDescent="0.25">
      <c r="B13" s="688"/>
      <c r="C13" s="206" t="s">
        <v>202</v>
      </c>
      <c r="D13" s="432">
        <f>D14+D15</f>
        <v>1625</v>
      </c>
      <c r="E13" s="173">
        <f t="shared" ref="E13:F13" si="3">E14+E15</f>
        <v>2216</v>
      </c>
      <c r="F13" s="173">
        <f t="shared" si="3"/>
        <v>3194</v>
      </c>
      <c r="G13" s="173">
        <f>SUM(G14:G15)</f>
        <v>13000</v>
      </c>
      <c r="H13" s="173">
        <f t="shared" ref="H13:I13" si="4">SUM(H14:H15)</f>
        <v>37000</v>
      </c>
      <c r="I13" s="173">
        <f t="shared" si="4"/>
        <v>85000</v>
      </c>
      <c r="K13" s="500"/>
    </row>
    <row r="14" spans="2:11" ht="15" customHeight="1" x14ac:dyDescent="0.25">
      <c r="B14" s="688"/>
      <c r="C14" s="208" t="s">
        <v>203</v>
      </c>
      <c r="D14" s="181">
        <v>1625</v>
      </c>
      <c r="E14" s="174">
        <v>2216</v>
      </c>
      <c r="F14" s="174">
        <v>3194</v>
      </c>
      <c r="G14" s="172">
        <v>13000</v>
      </c>
      <c r="H14" s="172">
        <v>37000</v>
      </c>
      <c r="I14" s="251">
        <v>85000</v>
      </c>
      <c r="K14" s="500"/>
    </row>
    <row r="15" spans="2:11" ht="15" customHeight="1" x14ac:dyDescent="0.25">
      <c r="B15" s="688"/>
      <c r="C15" s="208" t="s">
        <v>204</v>
      </c>
      <c r="D15" s="181">
        <v>0</v>
      </c>
      <c r="E15" s="174">
        <v>0</v>
      </c>
      <c r="F15" s="174">
        <v>0</v>
      </c>
      <c r="G15" s="516" t="s">
        <v>403</v>
      </c>
      <c r="H15" s="516" t="s">
        <v>403</v>
      </c>
      <c r="I15" s="517" t="s">
        <v>403</v>
      </c>
      <c r="K15" s="500"/>
    </row>
    <row r="16" spans="2:11" ht="15" customHeight="1" x14ac:dyDescent="0.25">
      <c r="B16" s="688"/>
      <c r="C16" s="206" t="s">
        <v>206</v>
      </c>
      <c r="D16" s="432">
        <f>D17+D18</f>
        <v>90</v>
      </c>
      <c r="E16" s="173">
        <f t="shared" ref="E16:F16" si="5">E17+E18</f>
        <v>101</v>
      </c>
      <c r="F16" s="173">
        <f t="shared" si="5"/>
        <v>118</v>
      </c>
      <c r="G16" s="173">
        <f>SUM(G17:G18)</f>
        <v>120</v>
      </c>
      <c r="H16" s="173">
        <f t="shared" ref="H16:I16" si="6">SUM(H17:H18)</f>
        <v>2000</v>
      </c>
      <c r="I16" s="173">
        <f t="shared" si="6"/>
        <v>15000</v>
      </c>
      <c r="K16" s="500"/>
    </row>
    <row r="17" spans="2:11" ht="15" customHeight="1" x14ac:dyDescent="0.25">
      <c r="B17" s="688"/>
      <c r="C17" s="208" t="s">
        <v>203</v>
      </c>
      <c r="D17" s="181">
        <v>90</v>
      </c>
      <c r="E17" s="174">
        <v>101</v>
      </c>
      <c r="F17" s="174">
        <v>118</v>
      </c>
      <c r="G17" s="172">
        <v>120</v>
      </c>
      <c r="H17" s="172">
        <v>2000</v>
      </c>
      <c r="I17" s="251">
        <v>15000</v>
      </c>
      <c r="K17" s="500"/>
    </row>
    <row r="18" spans="2:11" ht="15" customHeight="1" x14ac:dyDescent="0.25">
      <c r="B18" s="688"/>
      <c r="C18" s="208" t="s">
        <v>204</v>
      </c>
      <c r="D18" s="181">
        <v>0</v>
      </c>
      <c r="E18" s="174">
        <v>0</v>
      </c>
      <c r="F18" s="174">
        <v>0</v>
      </c>
      <c r="G18" s="516" t="s">
        <v>403</v>
      </c>
      <c r="H18" s="516" t="s">
        <v>403</v>
      </c>
      <c r="I18" s="517" t="s">
        <v>403</v>
      </c>
      <c r="K18" s="500"/>
    </row>
    <row r="19" spans="2:11" ht="15.75" customHeight="1" x14ac:dyDescent="0.25">
      <c r="B19" s="688"/>
      <c r="C19" s="220" t="s">
        <v>205</v>
      </c>
      <c r="D19" s="433">
        <f>D20+D21</f>
        <v>169</v>
      </c>
      <c r="E19" s="171">
        <f t="shared" ref="E19:F19" si="7">E20+E21</f>
        <v>301</v>
      </c>
      <c r="F19" s="171">
        <f t="shared" si="7"/>
        <v>408</v>
      </c>
      <c r="G19" s="171">
        <f>SUM(G20:G21)</f>
        <v>816</v>
      </c>
      <c r="H19" s="171">
        <f t="shared" ref="H19:I19" si="8">SUM(H20:H21)</f>
        <v>2058</v>
      </c>
      <c r="I19" s="171">
        <f t="shared" si="8"/>
        <v>3300</v>
      </c>
      <c r="K19" s="501" t="s">
        <v>493</v>
      </c>
    </row>
    <row r="20" spans="2:11" ht="15.75" customHeight="1" x14ac:dyDescent="0.25">
      <c r="B20" s="688"/>
      <c r="C20" s="208" t="s">
        <v>203</v>
      </c>
      <c r="D20" s="182">
        <v>169</v>
      </c>
      <c r="E20" s="167">
        <v>301</v>
      </c>
      <c r="F20" s="167">
        <v>408</v>
      </c>
      <c r="G20" s="167">
        <v>816</v>
      </c>
      <c r="H20" s="167">
        <v>2058</v>
      </c>
      <c r="I20" s="176">
        <v>3300</v>
      </c>
      <c r="K20" s="500"/>
    </row>
    <row r="21" spans="2:11" ht="15.75" customHeight="1" thickBot="1" x14ac:dyDescent="0.3">
      <c r="B21" s="688"/>
      <c r="C21" s="210" t="s">
        <v>204</v>
      </c>
      <c r="D21" s="378">
        <v>0</v>
      </c>
      <c r="E21" s="178">
        <v>0</v>
      </c>
      <c r="F21" s="178">
        <v>0</v>
      </c>
      <c r="G21" s="374" t="s">
        <v>403</v>
      </c>
      <c r="H21" s="384" t="s">
        <v>403</v>
      </c>
      <c r="I21" s="518" t="s">
        <v>403</v>
      </c>
      <c r="K21" s="500"/>
    </row>
    <row r="22" spans="2:11" s="30" customFormat="1" ht="15.75" customHeight="1" x14ac:dyDescent="0.25">
      <c r="B22" s="692" t="s">
        <v>12</v>
      </c>
      <c r="C22" s="410" t="s">
        <v>185</v>
      </c>
      <c r="D22" s="396" t="s">
        <v>404</v>
      </c>
      <c r="E22" s="397" t="s">
        <v>404</v>
      </c>
      <c r="F22" s="397" t="s">
        <v>404</v>
      </c>
      <c r="G22" s="397">
        <v>2</v>
      </c>
      <c r="H22" s="397">
        <v>30</v>
      </c>
      <c r="I22" s="398">
        <v>100</v>
      </c>
      <c r="K22" s="501" t="s">
        <v>494</v>
      </c>
    </row>
    <row r="23" spans="2:11" s="30" customFormat="1" ht="15.75" customHeight="1" thickBot="1" x14ac:dyDescent="0.3">
      <c r="B23" s="693"/>
      <c r="C23" s="408" t="s">
        <v>186</v>
      </c>
      <c r="D23" s="177" t="s">
        <v>404</v>
      </c>
      <c r="E23" s="178" t="s">
        <v>404</v>
      </c>
      <c r="F23" s="178" t="s">
        <v>404</v>
      </c>
      <c r="G23" s="178">
        <v>0</v>
      </c>
      <c r="H23" s="178">
        <v>0</v>
      </c>
      <c r="I23" s="179">
        <v>0</v>
      </c>
      <c r="K23" s="501" t="s">
        <v>482</v>
      </c>
    </row>
    <row r="24" spans="2:11" s="30" customFormat="1" ht="15.75" customHeight="1" thickBot="1" x14ac:dyDescent="0.3">
      <c r="B24" s="416" t="s">
        <v>13</v>
      </c>
      <c r="C24" s="411" t="s">
        <v>187</v>
      </c>
      <c r="D24" s="399">
        <v>0</v>
      </c>
      <c r="E24" s="400">
        <v>0</v>
      </c>
      <c r="F24" s="400">
        <v>0</v>
      </c>
      <c r="G24" s="400" t="s">
        <v>404</v>
      </c>
      <c r="H24" s="400" t="s">
        <v>404</v>
      </c>
      <c r="I24" s="401" t="s">
        <v>404</v>
      </c>
      <c r="K24" s="501" t="s">
        <v>429</v>
      </c>
    </row>
    <row r="25" spans="2:11" s="30" customFormat="1" ht="15.75" customHeight="1" thickBot="1" x14ac:dyDescent="0.3">
      <c r="B25" s="483" t="s">
        <v>14</v>
      </c>
      <c r="C25" s="390" t="s">
        <v>366</v>
      </c>
      <c r="D25" s="399" t="s">
        <v>404</v>
      </c>
      <c r="E25" s="400" t="s">
        <v>404</v>
      </c>
      <c r="F25" s="400" t="s">
        <v>404</v>
      </c>
      <c r="G25" s="400">
        <v>0</v>
      </c>
      <c r="H25" s="400">
        <v>0</v>
      </c>
      <c r="I25" s="401">
        <v>0</v>
      </c>
      <c r="K25" s="578" t="s">
        <v>430</v>
      </c>
    </row>
    <row r="26" spans="2:11" s="30" customFormat="1" ht="15.75" customHeight="1" thickBot="1" x14ac:dyDescent="0.3">
      <c r="B26" s="204"/>
      <c r="C26" s="712" t="s">
        <v>232</v>
      </c>
      <c r="D26" s="713"/>
      <c r="E26" s="713"/>
      <c r="F26" s="713"/>
      <c r="G26" s="713"/>
      <c r="H26" s="713"/>
      <c r="I26" s="714"/>
      <c r="K26" s="500"/>
    </row>
    <row r="27" spans="2:11" ht="15.75" customHeight="1" thickBot="1" x14ac:dyDescent="0.3">
      <c r="B27" s="685" t="s">
        <v>11</v>
      </c>
      <c r="C27" s="470" t="s">
        <v>219</v>
      </c>
      <c r="D27" s="260">
        <f>SUM(D28:D29)</f>
        <v>5677</v>
      </c>
      <c r="E27" s="261">
        <f t="shared" ref="E27:I27" si="9">SUM(E28:E29)</f>
        <v>6927</v>
      </c>
      <c r="F27" s="261">
        <f t="shared" si="9"/>
        <v>7870</v>
      </c>
      <c r="G27" s="261">
        <f t="shared" si="9"/>
        <v>0</v>
      </c>
      <c r="H27" s="261">
        <f t="shared" si="9"/>
        <v>0</v>
      </c>
      <c r="I27" s="262">
        <f t="shared" si="9"/>
        <v>0</v>
      </c>
      <c r="K27" s="500"/>
    </row>
    <row r="28" spans="2:11" s="30" customFormat="1" ht="15.75" customHeight="1" x14ac:dyDescent="0.25">
      <c r="B28" s="677"/>
      <c r="C28" s="372" t="s">
        <v>313</v>
      </c>
      <c r="D28" s="406">
        <v>0</v>
      </c>
      <c r="E28" s="374">
        <v>0</v>
      </c>
      <c r="F28" s="374">
        <v>0</v>
      </c>
      <c r="G28" s="374" t="s">
        <v>403</v>
      </c>
      <c r="H28" s="374" t="s">
        <v>403</v>
      </c>
      <c r="I28" s="407" t="s">
        <v>403</v>
      </c>
      <c r="K28" s="500"/>
    </row>
    <row r="29" spans="2:11" s="30" customFormat="1" ht="15.75" customHeight="1" x14ac:dyDescent="0.25">
      <c r="B29" s="677"/>
      <c r="C29" s="490" t="s">
        <v>377</v>
      </c>
      <c r="D29" s="491">
        <f>SUM(D30:D33)</f>
        <v>5677</v>
      </c>
      <c r="E29" s="489">
        <f t="shared" ref="E29:I29" si="10">SUM(E30:E33)</f>
        <v>6927</v>
      </c>
      <c r="F29" s="489">
        <f t="shared" si="10"/>
        <v>7870</v>
      </c>
      <c r="G29" s="489">
        <f t="shared" si="10"/>
        <v>0</v>
      </c>
      <c r="H29" s="489">
        <f t="shared" si="10"/>
        <v>0</v>
      </c>
      <c r="I29" s="492">
        <f t="shared" si="10"/>
        <v>0</v>
      </c>
      <c r="K29" s="500"/>
    </row>
    <row r="30" spans="2:11" x14ac:dyDescent="0.25">
      <c r="B30" s="706"/>
      <c r="C30" s="228" t="s">
        <v>207</v>
      </c>
      <c r="D30" s="257">
        <v>3148</v>
      </c>
      <c r="E30" s="258">
        <v>3637</v>
      </c>
      <c r="F30" s="258">
        <v>4055</v>
      </c>
      <c r="G30" s="184" t="s">
        <v>403</v>
      </c>
      <c r="H30" s="184" t="s">
        <v>403</v>
      </c>
      <c r="I30" s="259" t="s">
        <v>403</v>
      </c>
      <c r="K30" s="500" t="s">
        <v>495</v>
      </c>
    </row>
    <row r="31" spans="2:11" ht="15" customHeight="1" x14ac:dyDescent="0.25">
      <c r="B31" s="706"/>
      <c r="C31" s="216" t="s">
        <v>208</v>
      </c>
      <c r="D31" s="175">
        <v>1590</v>
      </c>
      <c r="E31" s="167">
        <v>2192</v>
      </c>
      <c r="F31" s="167">
        <v>2507</v>
      </c>
      <c r="G31" s="172" t="s">
        <v>403</v>
      </c>
      <c r="H31" s="172" t="s">
        <v>403</v>
      </c>
      <c r="I31" s="64" t="s">
        <v>403</v>
      </c>
      <c r="K31" s="500" t="s">
        <v>496</v>
      </c>
    </row>
    <row r="32" spans="2:11" ht="15" customHeight="1" x14ac:dyDescent="0.25">
      <c r="B32" s="706"/>
      <c r="C32" s="216" t="s">
        <v>209</v>
      </c>
      <c r="D32" s="185">
        <v>281</v>
      </c>
      <c r="E32" s="174">
        <v>455</v>
      </c>
      <c r="F32" s="174">
        <v>630</v>
      </c>
      <c r="G32" s="172" t="s">
        <v>403</v>
      </c>
      <c r="H32" s="172" t="s">
        <v>403</v>
      </c>
      <c r="I32" s="64" t="s">
        <v>403</v>
      </c>
      <c r="K32" s="500" t="s">
        <v>497</v>
      </c>
    </row>
    <row r="33" spans="2:11" ht="15.75" customHeight="1" thickBot="1" x14ac:dyDescent="0.3">
      <c r="B33" s="707"/>
      <c r="C33" s="315" t="s">
        <v>210</v>
      </c>
      <c r="D33" s="402">
        <v>658</v>
      </c>
      <c r="E33" s="384">
        <v>643</v>
      </c>
      <c r="F33" s="384">
        <v>678</v>
      </c>
      <c r="G33" s="385" t="s">
        <v>403</v>
      </c>
      <c r="H33" s="385" t="s">
        <v>403</v>
      </c>
      <c r="I33" s="403" t="s">
        <v>403</v>
      </c>
      <c r="K33" s="500" t="s">
        <v>498</v>
      </c>
    </row>
    <row r="34" spans="2:11" s="30" customFormat="1" ht="15.75" customHeight="1" x14ac:dyDescent="0.25">
      <c r="B34" s="680" t="s">
        <v>12</v>
      </c>
      <c r="C34" s="205" t="s">
        <v>185</v>
      </c>
      <c r="D34" s="396">
        <v>0</v>
      </c>
      <c r="E34" s="397">
        <v>1</v>
      </c>
      <c r="F34" s="397">
        <v>1</v>
      </c>
      <c r="G34" s="397" t="s">
        <v>403</v>
      </c>
      <c r="H34" s="397" t="s">
        <v>403</v>
      </c>
      <c r="I34" s="398" t="s">
        <v>403</v>
      </c>
      <c r="K34" s="500" t="s">
        <v>431</v>
      </c>
    </row>
    <row r="35" spans="2:11" ht="15.75" customHeight="1" thickBot="1" x14ac:dyDescent="0.3">
      <c r="B35" s="681"/>
      <c r="C35" s="221" t="s">
        <v>186</v>
      </c>
      <c r="D35" s="177">
        <v>0</v>
      </c>
      <c r="E35" s="178">
        <v>0</v>
      </c>
      <c r="F35" s="178">
        <v>0</v>
      </c>
      <c r="G35" s="178" t="s">
        <v>403</v>
      </c>
      <c r="H35" s="178" t="s">
        <v>403</v>
      </c>
      <c r="I35" s="179" t="s">
        <v>403</v>
      </c>
      <c r="K35" s="500"/>
    </row>
    <row r="36" spans="2:11" ht="15" customHeight="1" thickBot="1" x14ac:dyDescent="0.3">
      <c r="B36" s="469" t="s">
        <v>13</v>
      </c>
      <c r="C36" s="479" t="s">
        <v>187</v>
      </c>
      <c r="D36" s="480">
        <v>0</v>
      </c>
      <c r="E36" s="481">
        <v>0</v>
      </c>
      <c r="F36" s="481">
        <v>0</v>
      </c>
      <c r="G36" s="481" t="s">
        <v>403</v>
      </c>
      <c r="H36" s="481" t="s">
        <v>403</v>
      </c>
      <c r="I36" s="482" t="s">
        <v>403</v>
      </c>
      <c r="J36" s="6"/>
      <c r="K36" s="500"/>
    </row>
    <row r="37" spans="2:11" ht="15" customHeight="1" thickBot="1" x14ac:dyDescent="0.3">
      <c r="B37" s="483" t="s">
        <v>14</v>
      </c>
      <c r="C37" s="390" t="s">
        <v>366</v>
      </c>
      <c r="D37" s="484">
        <v>0</v>
      </c>
      <c r="E37" s="400">
        <v>0</v>
      </c>
      <c r="F37" s="400">
        <v>0</v>
      </c>
      <c r="G37" s="400" t="s">
        <v>403</v>
      </c>
      <c r="H37" s="400" t="s">
        <v>403</v>
      </c>
      <c r="I37" s="401" t="s">
        <v>403</v>
      </c>
      <c r="K37" s="500"/>
    </row>
    <row r="38" spans="2:11" ht="15" customHeight="1" thickBot="1" x14ac:dyDescent="0.3">
      <c r="B38" s="209"/>
      <c r="C38" s="703" t="s">
        <v>233</v>
      </c>
      <c r="D38" s="704"/>
      <c r="E38" s="704"/>
      <c r="F38" s="704"/>
      <c r="G38" s="704"/>
      <c r="H38" s="704"/>
      <c r="I38" s="705"/>
      <c r="K38" s="500"/>
    </row>
    <row r="39" spans="2:11" ht="15.75" customHeight="1" thickBot="1" x14ac:dyDescent="0.3">
      <c r="B39" s="697" t="s">
        <v>11</v>
      </c>
      <c r="C39" s="381" t="s">
        <v>218</v>
      </c>
      <c r="D39" s="379">
        <f>SUM(D40:D44)</f>
        <v>0</v>
      </c>
      <c r="E39" s="379">
        <f>SUM(E40:E44)</f>
        <v>0</v>
      </c>
      <c r="F39" s="379">
        <f t="shared" ref="F39:I39" si="11">SUM(F40:F44)</f>
        <v>457</v>
      </c>
      <c r="G39" s="379">
        <f t="shared" si="11"/>
        <v>600</v>
      </c>
      <c r="H39" s="379">
        <f t="shared" si="11"/>
        <v>2925</v>
      </c>
      <c r="I39" s="487">
        <f t="shared" si="11"/>
        <v>5250</v>
      </c>
      <c r="K39" s="500"/>
    </row>
    <row r="40" spans="2:11" s="30" customFormat="1" ht="15.75" customHeight="1" x14ac:dyDescent="0.25">
      <c r="B40" s="698"/>
      <c r="C40" s="382" t="s">
        <v>313</v>
      </c>
      <c r="D40" s="380">
        <v>0</v>
      </c>
      <c r="E40" s="374">
        <v>0</v>
      </c>
      <c r="F40" s="374">
        <v>0</v>
      </c>
      <c r="G40" s="374" t="s">
        <v>403</v>
      </c>
      <c r="H40" s="374" t="s">
        <v>403</v>
      </c>
      <c r="I40" s="376" t="s">
        <v>403</v>
      </c>
      <c r="K40" s="500"/>
    </row>
    <row r="41" spans="2:11" x14ac:dyDescent="0.25">
      <c r="B41" s="698"/>
      <c r="C41" s="207" t="s">
        <v>211</v>
      </c>
      <c r="D41" s="183">
        <v>0</v>
      </c>
      <c r="E41" s="180">
        <v>0</v>
      </c>
      <c r="F41" s="180">
        <v>0</v>
      </c>
      <c r="G41" s="184" t="s">
        <v>403</v>
      </c>
      <c r="H41" s="184" t="s">
        <v>403</v>
      </c>
      <c r="I41" s="377" t="s">
        <v>403</v>
      </c>
      <c r="K41" s="500"/>
    </row>
    <row r="42" spans="2:11" s="30" customFormat="1" x14ac:dyDescent="0.25">
      <c r="B42" s="698"/>
      <c r="C42" s="206" t="s">
        <v>212</v>
      </c>
      <c r="D42" s="183">
        <v>0</v>
      </c>
      <c r="E42" s="180">
        <v>0</v>
      </c>
      <c r="F42" s="180">
        <v>0</v>
      </c>
      <c r="G42" s="184" t="s">
        <v>403</v>
      </c>
      <c r="H42" s="184" t="s">
        <v>403</v>
      </c>
      <c r="I42" s="377" t="s">
        <v>403</v>
      </c>
      <c r="K42" s="500"/>
    </row>
    <row r="43" spans="2:11" s="30" customFormat="1" ht="15" customHeight="1" x14ac:dyDescent="0.25">
      <c r="B43" s="698"/>
      <c r="C43" s="206" t="s">
        <v>213</v>
      </c>
      <c r="D43" s="181" t="s">
        <v>404</v>
      </c>
      <c r="E43" s="174" t="s">
        <v>404</v>
      </c>
      <c r="F43" s="174">
        <v>457</v>
      </c>
      <c r="G43" s="172">
        <v>600</v>
      </c>
      <c r="H43" s="172">
        <v>2925</v>
      </c>
      <c r="I43" s="251">
        <v>5250</v>
      </c>
      <c r="K43" s="500" t="s">
        <v>499</v>
      </c>
    </row>
    <row r="44" spans="2:11" ht="15" customHeight="1" thickBot="1" x14ac:dyDescent="0.3">
      <c r="B44" s="699"/>
      <c r="C44" s="221" t="s">
        <v>215</v>
      </c>
      <c r="D44" s="383" t="s">
        <v>404</v>
      </c>
      <c r="E44" s="384" t="s">
        <v>404</v>
      </c>
      <c r="F44" s="384" t="s">
        <v>404</v>
      </c>
      <c r="G44" s="385" t="s">
        <v>403</v>
      </c>
      <c r="H44" s="385" t="s">
        <v>403</v>
      </c>
      <c r="I44" s="386" t="s">
        <v>403</v>
      </c>
      <c r="K44" s="500" t="s">
        <v>500</v>
      </c>
    </row>
    <row r="45" spans="2:11" ht="15" customHeight="1" x14ac:dyDescent="0.25">
      <c r="B45" s="685" t="s">
        <v>12</v>
      </c>
      <c r="C45" s="205" t="s">
        <v>80</v>
      </c>
      <c r="D45" s="380" t="s">
        <v>404</v>
      </c>
      <c r="E45" s="373" t="s">
        <v>404</v>
      </c>
      <c r="F45" s="373">
        <v>7</v>
      </c>
      <c r="G45" s="373">
        <v>11</v>
      </c>
      <c r="H45" s="373">
        <v>85.5</v>
      </c>
      <c r="I45" s="387">
        <v>160</v>
      </c>
      <c r="K45" s="500" t="s">
        <v>501</v>
      </c>
    </row>
    <row r="46" spans="2:11" ht="15.75" customHeight="1" thickBot="1" x14ac:dyDescent="0.3">
      <c r="B46" s="686"/>
      <c r="C46" s="221" t="s">
        <v>81</v>
      </c>
      <c r="D46" s="383" t="s">
        <v>404</v>
      </c>
      <c r="E46" s="384" t="s">
        <v>404</v>
      </c>
      <c r="F46" s="384">
        <v>11</v>
      </c>
      <c r="G46" s="385">
        <v>11</v>
      </c>
      <c r="H46" s="385">
        <v>29.5</v>
      </c>
      <c r="I46" s="386">
        <v>48</v>
      </c>
      <c r="K46" s="500" t="s">
        <v>502</v>
      </c>
    </row>
    <row r="47" spans="2:11" ht="15.75" thickBot="1" x14ac:dyDescent="0.3">
      <c r="B47" s="389" t="s">
        <v>13</v>
      </c>
      <c r="C47" s="390" t="s">
        <v>187</v>
      </c>
      <c r="D47" s="391">
        <v>0</v>
      </c>
      <c r="E47" s="392">
        <v>0</v>
      </c>
      <c r="F47" s="392">
        <v>0</v>
      </c>
      <c r="G47" s="393" t="s">
        <v>403</v>
      </c>
      <c r="H47" s="393" t="s">
        <v>403</v>
      </c>
      <c r="I47" s="394" t="s">
        <v>403</v>
      </c>
      <c r="K47" s="500"/>
    </row>
    <row r="48" spans="2:11" s="30" customFormat="1" ht="17.25" customHeight="1" thickBot="1" x14ac:dyDescent="0.3">
      <c r="B48" s="472" t="s">
        <v>14</v>
      </c>
      <c r="C48" s="395" t="s">
        <v>366</v>
      </c>
      <c r="D48" s="396">
        <v>0</v>
      </c>
      <c r="E48" s="397">
        <v>0</v>
      </c>
      <c r="F48" s="397">
        <v>0</v>
      </c>
      <c r="G48" s="397" t="s">
        <v>403</v>
      </c>
      <c r="H48" s="397" t="s">
        <v>403</v>
      </c>
      <c r="I48" s="398" t="s">
        <v>403</v>
      </c>
      <c r="K48" s="500"/>
    </row>
    <row r="49" spans="2:11" s="30" customFormat="1" ht="15.75" thickBot="1" x14ac:dyDescent="0.3">
      <c r="B49" s="211"/>
      <c r="C49" s="673" t="s">
        <v>173</v>
      </c>
      <c r="D49" s="715"/>
      <c r="E49" s="715"/>
      <c r="F49" s="715"/>
      <c r="G49" s="715"/>
      <c r="H49" s="715"/>
      <c r="I49" s="716"/>
      <c r="K49" s="500"/>
    </row>
    <row r="50" spans="2:11" s="30" customFormat="1" ht="15.75" customHeight="1" thickBot="1" x14ac:dyDescent="0.3">
      <c r="B50" s="689" t="s">
        <v>11</v>
      </c>
      <c r="C50" s="366" t="s">
        <v>216</v>
      </c>
      <c r="D50" s="260">
        <f>SUM(D51:D55)</f>
        <v>30</v>
      </c>
      <c r="E50" s="261">
        <f t="shared" ref="E50:I50" si="12">SUM(E51:E55)</f>
        <v>58</v>
      </c>
      <c r="F50" s="261">
        <f t="shared" si="12"/>
        <v>69</v>
      </c>
      <c r="G50" s="261">
        <f t="shared" si="12"/>
        <v>2203</v>
      </c>
      <c r="H50" s="261">
        <f t="shared" si="12"/>
        <v>33875</v>
      </c>
      <c r="I50" s="262">
        <f t="shared" si="12"/>
        <v>189400</v>
      </c>
      <c r="K50" s="500"/>
    </row>
    <row r="51" spans="2:11" s="30" customFormat="1" ht="15.75" customHeight="1" x14ac:dyDescent="0.25">
      <c r="B51" s="690"/>
      <c r="C51" s="372" t="s">
        <v>313</v>
      </c>
      <c r="D51" s="406">
        <v>0</v>
      </c>
      <c r="E51" s="374">
        <v>0</v>
      </c>
      <c r="F51" s="374">
        <v>0</v>
      </c>
      <c r="G51" s="374" t="s">
        <v>403</v>
      </c>
      <c r="H51" s="374" t="s">
        <v>403</v>
      </c>
      <c r="I51" s="407" t="s">
        <v>403</v>
      </c>
      <c r="K51" s="500"/>
    </row>
    <row r="52" spans="2:11" s="30" customFormat="1" ht="75" x14ac:dyDescent="0.25">
      <c r="B52" s="690"/>
      <c r="C52" s="212" t="s">
        <v>214</v>
      </c>
      <c r="D52" s="257">
        <v>30</v>
      </c>
      <c r="E52" s="258">
        <v>41</v>
      </c>
      <c r="F52" s="258">
        <v>50</v>
      </c>
      <c r="G52" s="184">
        <v>1750</v>
      </c>
      <c r="H52" s="184">
        <v>15000</v>
      </c>
      <c r="I52" s="259">
        <v>150000</v>
      </c>
      <c r="K52" s="501" t="s">
        <v>503</v>
      </c>
    </row>
    <row r="53" spans="2:11" s="30" customFormat="1" ht="25.5" customHeight="1" x14ac:dyDescent="0.25">
      <c r="B53" s="690"/>
      <c r="C53" s="203" t="s">
        <v>220</v>
      </c>
      <c r="D53" s="175">
        <v>0</v>
      </c>
      <c r="E53" s="167">
        <v>10</v>
      </c>
      <c r="F53" s="167">
        <v>10</v>
      </c>
      <c r="G53" s="172">
        <v>400</v>
      </c>
      <c r="H53" s="172">
        <v>15000</v>
      </c>
      <c r="I53" s="64">
        <v>30000</v>
      </c>
      <c r="K53" s="500" t="s">
        <v>499</v>
      </c>
    </row>
    <row r="54" spans="2:11" s="30" customFormat="1" ht="31.5" customHeight="1" x14ac:dyDescent="0.25">
      <c r="B54" s="690"/>
      <c r="C54" s="203" t="s">
        <v>221</v>
      </c>
      <c r="D54" s="185" t="s">
        <v>404</v>
      </c>
      <c r="E54" s="174">
        <v>1</v>
      </c>
      <c r="F54" s="174">
        <v>3</v>
      </c>
      <c r="G54" s="172">
        <v>3</v>
      </c>
      <c r="H54" s="172">
        <v>3000</v>
      </c>
      <c r="I54" s="64">
        <v>7700</v>
      </c>
      <c r="K54" s="500" t="s">
        <v>499</v>
      </c>
    </row>
    <row r="55" spans="2:11" s="30" customFormat="1" ht="45.75" thickBot="1" x14ac:dyDescent="0.3">
      <c r="B55" s="691"/>
      <c r="C55" s="408" t="s">
        <v>222</v>
      </c>
      <c r="D55" s="409" t="s">
        <v>404</v>
      </c>
      <c r="E55" s="385">
        <v>6</v>
      </c>
      <c r="F55" s="385">
        <v>6</v>
      </c>
      <c r="G55" s="385">
        <v>50</v>
      </c>
      <c r="H55" s="385">
        <v>875</v>
      </c>
      <c r="I55" s="403">
        <v>1700</v>
      </c>
      <c r="K55" s="501" t="s">
        <v>493</v>
      </c>
    </row>
    <row r="56" spans="2:11" s="30" customFormat="1" ht="45" x14ac:dyDescent="0.25">
      <c r="B56" s="692" t="s">
        <v>12</v>
      </c>
      <c r="C56" s="410" t="s">
        <v>185</v>
      </c>
      <c r="D56" s="396">
        <v>0</v>
      </c>
      <c r="E56" s="397">
        <v>0</v>
      </c>
      <c r="F56" s="397">
        <v>0</v>
      </c>
      <c r="G56" s="397" t="s">
        <v>403</v>
      </c>
      <c r="H56" s="397">
        <v>15</v>
      </c>
      <c r="I56" s="398">
        <v>50</v>
      </c>
      <c r="K56" s="501" t="s">
        <v>504</v>
      </c>
    </row>
    <row r="57" spans="2:11" s="30" customFormat="1" ht="45.75" thickBot="1" x14ac:dyDescent="0.3">
      <c r="B57" s="693"/>
      <c r="C57" s="408" t="s">
        <v>186</v>
      </c>
      <c r="D57" s="177">
        <v>0</v>
      </c>
      <c r="E57" s="178">
        <v>0</v>
      </c>
      <c r="F57" s="178">
        <v>0</v>
      </c>
      <c r="G57" s="178" t="s">
        <v>403</v>
      </c>
      <c r="H57" s="178" t="s">
        <v>403</v>
      </c>
      <c r="I57" s="179">
        <v>0</v>
      </c>
      <c r="K57" s="501" t="s">
        <v>505</v>
      </c>
    </row>
    <row r="58" spans="2:11" s="30" customFormat="1" ht="15.75" thickBot="1" x14ac:dyDescent="0.3">
      <c r="B58" s="416" t="s">
        <v>13</v>
      </c>
      <c r="C58" s="411" t="s">
        <v>187</v>
      </c>
      <c r="D58" s="399">
        <v>0</v>
      </c>
      <c r="E58" s="400">
        <v>0</v>
      </c>
      <c r="F58" s="400">
        <v>0</v>
      </c>
      <c r="G58" s="400" t="s">
        <v>403</v>
      </c>
      <c r="H58" s="400" t="s">
        <v>403</v>
      </c>
      <c r="I58" s="401" t="s">
        <v>403</v>
      </c>
      <c r="K58" s="500"/>
    </row>
    <row r="59" spans="2:11" s="30" customFormat="1" ht="15.75" thickBot="1" x14ac:dyDescent="0.3">
      <c r="B59" s="468" t="s">
        <v>14</v>
      </c>
      <c r="C59" s="202" t="s">
        <v>366</v>
      </c>
      <c r="D59" s="186">
        <v>0</v>
      </c>
      <c r="E59" s="180">
        <v>0</v>
      </c>
      <c r="F59" s="180">
        <v>0</v>
      </c>
      <c r="G59" s="180">
        <v>1</v>
      </c>
      <c r="H59" s="180" t="s">
        <v>403</v>
      </c>
      <c r="I59" s="388" t="s">
        <v>403</v>
      </c>
      <c r="K59" s="500" t="s">
        <v>432</v>
      </c>
    </row>
    <row r="60" spans="2:11" s="30" customFormat="1" ht="15.75" thickBot="1" x14ac:dyDescent="0.3">
      <c r="B60" s="488"/>
      <c r="C60" s="673" t="s">
        <v>10</v>
      </c>
      <c r="D60" s="674"/>
      <c r="E60" s="674"/>
      <c r="F60" s="674"/>
      <c r="G60" s="674"/>
      <c r="H60" s="674"/>
      <c r="I60" s="675"/>
      <c r="K60" s="500"/>
    </row>
    <row r="61" spans="2:11" s="30" customFormat="1" ht="15.75" thickBot="1" x14ac:dyDescent="0.3">
      <c r="B61" s="676" t="s">
        <v>11</v>
      </c>
      <c r="C61" s="248" t="s">
        <v>217</v>
      </c>
      <c r="D61" s="266">
        <f>SUM(D62:D66)</f>
        <v>174674</v>
      </c>
      <c r="E61" s="267">
        <f t="shared" ref="E61:I61" si="13">SUM(E62:E66)</f>
        <v>163968</v>
      </c>
      <c r="F61" s="267">
        <f t="shared" si="13"/>
        <v>154448</v>
      </c>
      <c r="G61" s="267">
        <f t="shared" si="13"/>
        <v>0</v>
      </c>
      <c r="H61" s="267">
        <f t="shared" si="13"/>
        <v>0</v>
      </c>
      <c r="I61" s="268">
        <f t="shared" si="13"/>
        <v>0</v>
      </c>
      <c r="K61" s="500"/>
    </row>
    <row r="62" spans="2:11" s="30" customFormat="1" x14ac:dyDescent="0.25">
      <c r="B62" s="694"/>
      <c r="C62" s="372" t="s">
        <v>313</v>
      </c>
      <c r="D62" s="421">
        <v>0</v>
      </c>
      <c r="E62" s="314">
        <v>0</v>
      </c>
      <c r="F62" s="314">
        <v>0</v>
      </c>
      <c r="G62" s="314" t="s">
        <v>403</v>
      </c>
      <c r="H62" s="314" t="s">
        <v>403</v>
      </c>
      <c r="I62" s="308" t="s">
        <v>403</v>
      </c>
      <c r="K62" s="500"/>
    </row>
    <row r="63" spans="2:11" s="30" customFormat="1" x14ac:dyDescent="0.25">
      <c r="B63" s="695"/>
      <c r="C63" s="228" t="s">
        <v>223</v>
      </c>
      <c r="D63" s="273">
        <v>154472</v>
      </c>
      <c r="E63" s="263">
        <v>143237</v>
      </c>
      <c r="F63" s="263">
        <v>132956</v>
      </c>
      <c r="G63" s="264" t="s">
        <v>403</v>
      </c>
      <c r="H63" s="264" t="s">
        <v>403</v>
      </c>
      <c r="I63" s="265" t="s">
        <v>403</v>
      </c>
      <c r="J63" s="67"/>
      <c r="K63" s="500"/>
    </row>
    <row r="64" spans="2:11" s="30" customFormat="1" x14ac:dyDescent="0.25">
      <c r="B64" s="695"/>
      <c r="C64" s="216" t="s">
        <v>224</v>
      </c>
      <c r="D64" s="271">
        <v>19479</v>
      </c>
      <c r="E64" s="215">
        <v>19997</v>
      </c>
      <c r="F64" s="215">
        <v>20753</v>
      </c>
      <c r="G64" s="43" t="s">
        <v>403</v>
      </c>
      <c r="H64" s="43" t="s">
        <v>403</v>
      </c>
      <c r="I64" s="44" t="s">
        <v>403</v>
      </c>
      <c r="J64"/>
      <c r="K64" s="500"/>
    </row>
    <row r="65" spans="2:11" x14ac:dyDescent="0.25">
      <c r="B65" s="695"/>
      <c r="C65" s="216" t="s">
        <v>225</v>
      </c>
      <c r="D65" s="271">
        <v>713</v>
      </c>
      <c r="E65" s="215">
        <v>725</v>
      </c>
      <c r="F65" s="215">
        <v>730</v>
      </c>
      <c r="G65" s="43" t="s">
        <v>403</v>
      </c>
      <c r="H65" s="43" t="s">
        <v>403</v>
      </c>
      <c r="I65" s="44" t="s">
        <v>403</v>
      </c>
      <c r="K65" s="500"/>
    </row>
    <row r="66" spans="2:11" s="30" customFormat="1" ht="15.75" thickBot="1" x14ac:dyDescent="0.3">
      <c r="B66" s="696"/>
      <c r="C66" s="315" t="s">
        <v>226</v>
      </c>
      <c r="D66" s="272">
        <v>10</v>
      </c>
      <c r="E66" s="217">
        <v>9</v>
      </c>
      <c r="F66" s="217">
        <v>9</v>
      </c>
      <c r="G66" s="413" t="s">
        <v>403</v>
      </c>
      <c r="H66" s="413" t="s">
        <v>403</v>
      </c>
      <c r="I66" s="414" t="s">
        <v>403</v>
      </c>
      <c r="J66"/>
      <c r="K66" s="500"/>
    </row>
    <row r="67" spans="2:11" s="30" customFormat="1" x14ac:dyDescent="0.25">
      <c r="B67" s="692" t="s">
        <v>12</v>
      </c>
      <c r="C67" s="269" t="s">
        <v>185</v>
      </c>
      <c r="D67" s="270">
        <v>0</v>
      </c>
      <c r="E67" s="214">
        <v>0</v>
      </c>
      <c r="F67" s="214">
        <v>0</v>
      </c>
      <c r="G67" s="214" t="s">
        <v>403</v>
      </c>
      <c r="H67" s="214" t="s">
        <v>403</v>
      </c>
      <c r="I67" s="415" t="s">
        <v>403</v>
      </c>
      <c r="K67" s="500"/>
    </row>
    <row r="68" spans="2:11" s="30" customFormat="1" ht="15.75" thickBot="1" x14ac:dyDescent="0.3">
      <c r="B68" s="693"/>
      <c r="C68" s="315" t="s">
        <v>186</v>
      </c>
      <c r="D68" s="272">
        <v>0</v>
      </c>
      <c r="E68" s="217">
        <v>0</v>
      </c>
      <c r="F68" s="217">
        <v>0</v>
      </c>
      <c r="G68" s="217" t="s">
        <v>403</v>
      </c>
      <c r="H68" s="217" t="s">
        <v>403</v>
      </c>
      <c r="I68" s="218" t="s">
        <v>403</v>
      </c>
      <c r="K68" s="500"/>
    </row>
    <row r="69" spans="2:11" s="30" customFormat="1" ht="15.75" thickBot="1" x14ac:dyDescent="0.3">
      <c r="B69" s="416" t="s">
        <v>13</v>
      </c>
      <c r="C69" s="417" t="s">
        <v>187</v>
      </c>
      <c r="D69" s="418">
        <v>0</v>
      </c>
      <c r="E69" s="419">
        <v>0</v>
      </c>
      <c r="F69" s="419">
        <v>0</v>
      </c>
      <c r="G69" s="419" t="s">
        <v>403</v>
      </c>
      <c r="H69" s="419" t="s">
        <v>403</v>
      </c>
      <c r="I69" s="420" t="s">
        <v>403</v>
      </c>
      <c r="K69" s="500"/>
    </row>
    <row r="70" spans="2:11" s="30" customFormat="1" ht="15.75" thickBot="1" x14ac:dyDescent="0.3">
      <c r="B70" s="485" t="s">
        <v>14</v>
      </c>
      <c r="C70" s="375" t="s">
        <v>366</v>
      </c>
      <c r="D70" s="273">
        <v>0</v>
      </c>
      <c r="E70" s="263">
        <v>0</v>
      </c>
      <c r="F70" s="263">
        <v>0</v>
      </c>
      <c r="G70" s="263" t="s">
        <v>403</v>
      </c>
      <c r="H70" s="263" t="s">
        <v>403</v>
      </c>
      <c r="I70" s="412" t="s">
        <v>403</v>
      </c>
      <c r="K70" s="500"/>
    </row>
    <row r="71" spans="2:11" s="30" customFormat="1" ht="15.75" thickBot="1" x14ac:dyDescent="0.3">
      <c r="B71" s="488"/>
      <c r="C71" s="249" t="s">
        <v>159</v>
      </c>
      <c r="D71" s="682"/>
      <c r="E71" s="683"/>
      <c r="F71" s="683"/>
      <c r="G71" s="683"/>
      <c r="H71" s="683"/>
      <c r="I71" s="684"/>
      <c r="K71" s="500"/>
    </row>
    <row r="72" spans="2:11" s="30" customFormat="1" ht="31.9" customHeight="1" thickBot="1" x14ac:dyDescent="0.3">
      <c r="B72" s="676" t="s">
        <v>11</v>
      </c>
      <c r="C72" s="371" t="s">
        <v>227</v>
      </c>
      <c r="D72" s="513" t="s">
        <v>405</v>
      </c>
      <c r="E72" s="514" t="s">
        <v>405</v>
      </c>
      <c r="F72" s="514" t="s">
        <v>405</v>
      </c>
      <c r="G72" s="514" t="s">
        <v>405</v>
      </c>
      <c r="H72" s="514" t="s">
        <v>405</v>
      </c>
      <c r="I72" s="515" t="s">
        <v>405</v>
      </c>
      <c r="K72" s="500"/>
    </row>
    <row r="73" spans="2:11" s="30" customFormat="1" ht="15.75" thickBot="1" x14ac:dyDescent="0.3">
      <c r="B73" s="677"/>
      <c r="C73" s="372" t="s">
        <v>313</v>
      </c>
      <c r="D73" s="513" t="s">
        <v>405</v>
      </c>
      <c r="E73" s="514" t="s">
        <v>405</v>
      </c>
      <c r="F73" s="514" t="s">
        <v>405</v>
      </c>
      <c r="G73" s="514" t="s">
        <v>405</v>
      </c>
      <c r="H73" s="514" t="s">
        <v>405</v>
      </c>
      <c r="I73" s="515" t="s">
        <v>405</v>
      </c>
      <c r="K73" s="500"/>
    </row>
    <row r="74" spans="2:11" s="30" customFormat="1" ht="15.75" thickBot="1" x14ac:dyDescent="0.3">
      <c r="B74" s="678"/>
      <c r="C74" s="228" t="s">
        <v>228</v>
      </c>
      <c r="D74" s="513" t="s">
        <v>405</v>
      </c>
      <c r="E74" s="514" t="s">
        <v>405</v>
      </c>
      <c r="F74" s="514" t="s">
        <v>405</v>
      </c>
      <c r="G74" s="514" t="s">
        <v>405</v>
      </c>
      <c r="H74" s="514" t="s">
        <v>405</v>
      </c>
      <c r="I74" s="515" t="s">
        <v>405</v>
      </c>
      <c r="K74" s="500"/>
    </row>
    <row r="75" spans="2:11" s="30" customFormat="1" ht="15.75" thickBot="1" x14ac:dyDescent="0.3">
      <c r="B75" s="678"/>
      <c r="C75" s="216" t="s">
        <v>229</v>
      </c>
      <c r="D75" s="513" t="s">
        <v>405</v>
      </c>
      <c r="E75" s="514" t="s">
        <v>405</v>
      </c>
      <c r="F75" s="514" t="s">
        <v>405</v>
      </c>
      <c r="G75" s="514" t="s">
        <v>405</v>
      </c>
      <c r="H75" s="514" t="s">
        <v>405</v>
      </c>
      <c r="I75" s="515" t="s">
        <v>405</v>
      </c>
      <c r="K75" s="500"/>
    </row>
    <row r="76" spans="2:11" s="30" customFormat="1" ht="15.75" thickBot="1" x14ac:dyDescent="0.3">
      <c r="B76" s="678"/>
      <c r="C76" s="216" t="s">
        <v>230</v>
      </c>
      <c r="D76" s="513" t="s">
        <v>405</v>
      </c>
      <c r="E76" s="514" t="s">
        <v>405</v>
      </c>
      <c r="F76" s="514" t="s">
        <v>405</v>
      </c>
      <c r="G76" s="514" t="s">
        <v>405</v>
      </c>
      <c r="H76" s="514" t="s">
        <v>405</v>
      </c>
      <c r="I76" s="515" t="s">
        <v>405</v>
      </c>
      <c r="K76" s="500"/>
    </row>
    <row r="77" spans="2:11" s="30" customFormat="1" ht="15.75" thickBot="1" x14ac:dyDescent="0.3">
      <c r="B77" s="679"/>
      <c r="C77" s="315" t="s">
        <v>231</v>
      </c>
      <c r="D77" s="513" t="s">
        <v>405</v>
      </c>
      <c r="E77" s="514" t="s">
        <v>405</v>
      </c>
      <c r="F77" s="514" t="s">
        <v>405</v>
      </c>
      <c r="G77" s="514" t="s">
        <v>405</v>
      </c>
      <c r="H77" s="514" t="s">
        <v>405</v>
      </c>
      <c r="I77" s="515" t="s">
        <v>405</v>
      </c>
      <c r="K77" s="500"/>
    </row>
    <row r="78" spans="2:11" s="30" customFormat="1" ht="15.75" thickBot="1" x14ac:dyDescent="0.3">
      <c r="B78" s="680" t="s">
        <v>12</v>
      </c>
      <c r="C78" s="269" t="s">
        <v>185</v>
      </c>
      <c r="D78" s="513" t="s">
        <v>405</v>
      </c>
      <c r="E78" s="514" t="s">
        <v>405</v>
      </c>
      <c r="F78" s="514" t="s">
        <v>405</v>
      </c>
      <c r="G78" s="514" t="s">
        <v>405</v>
      </c>
      <c r="H78" s="514" t="s">
        <v>405</v>
      </c>
      <c r="I78" s="515" t="s">
        <v>405</v>
      </c>
      <c r="K78" s="500"/>
    </row>
    <row r="79" spans="2:11" s="30" customFormat="1" ht="15.75" thickBot="1" x14ac:dyDescent="0.3">
      <c r="B79" s="681"/>
      <c r="C79" s="315" t="s">
        <v>186</v>
      </c>
      <c r="D79" s="513" t="s">
        <v>405</v>
      </c>
      <c r="E79" s="514" t="s">
        <v>405</v>
      </c>
      <c r="F79" s="514" t="s">
        <v>405</v>
      </c>
      <c r="G79" s="514" t="s">
        <v>405</v>
      </c>
      <c r="H79" s="514" t="s">
        <v>405</v>
      </c>
      <c r="I79" s="515" t="s">
        <v>405</v>
      </c>
      <c r="K79" s="500"/>
    </row>
    <row r="80" spans="2:11" s="30" customFormat="1" ht="15.75" thickBot="1" x14ac:dyDescent="0.3">
      <c r="B80" s="389" t="s">
        <v>13</v>
      </c>
      <c r="C80" s="417" t="s">
        <v>187</v>
      </c>
      <c r="D80" s="513" t="s">
        <v>405</v>
      </c>
      <c r="E80" s="514" t="s">
        <v>405</v>
      </c>
      <c r="F80" s="514" t="s">
        <v>405</v>
      </c>
      <c r="G80" s="514" t="s">
        <v>405</v>
      </c>
      <c r="H80" s="514" t="s">
        <v>405</v>
      </c>
      <c r="I80" s="515" t="s">
        <v>405</v>
      </c>
      <c r="K80" s="500"/>
    </row>
    <row r="81" spans="2:14" s="30" customFormat="1" ht="15.75" thickBot="1" x14ac:dyDescent="0.3">
      <c r="B81" s="389" t="s">
        <v>14</v>
      </c>
      <c r="C81" s="417" t="s">
        <v>366</v>
      </c>
      <c r="D81" s="513" t="s">
        <v>405</v>
      </c>
      <c r="E81" s="514" t="s">
        <v>405</v>
      </c>
      <c r="F81" s="514" t="s">
        <v>405</v>
      </c>
      <c r="G81" s="514" t="s">
        <v>405</v>
      </c>
      <c r="H81" s="514" t="s">
        <v>405</v>
      </c>
      <c r="I81" s="515" t="s">
        <v>405</v>
      </c>
      <c r="K81" s="500"/>
    </row>
    <row r="82" spans="2:14" s="30" customFormat="1" x14ac:dyDescent="0.25">
      <c r="B82"/>
      <c r="L82" s="67"/>
      <c r="M82" s="67"/>
      <c r="N82" s="67"/>
    </row>
    <row r="83" spans="2:14" s="30" customFormat="1" x14ac:dyDescent="0.25">
      <c r="B83" s="624" t="s">
        <v>110</v>
      </c>
      <c r="C83" s="624"/>
      <c r="D83" s="624"/>
      <c r="E83" s="624"/>
      <c r="F83" s="624"/>
      <c r="G83" s="624"/>
      <c r="H83" s="624"/>
      <c r="I83" s="624"/>
      <c r="J83" s="624"/>
      <c r="K83" s="624"/>
      <c r="L83" s="244"/>
      <c r="M83" s="244"/>
      <c r="N83" s="244"/>
    </row>
    <row r="84" spans="2:14" s="30" customFormat="1" x14ac:dyDescent="0.25">
      <c r="B84" s="601" t="s">
        <v>138</v>
      </c>
      <c r="C84" s="601"/>
      <c r="D84" s="601"/>
      <c r="E84" s="601"/>
      <c r="F84" s="601"/>
      <c r="G84" s="601"/>
      <c r="H84" s="601"/>
      <c r="I84" s="601"/>
      <c r="J84" s="601"/>
      <c r="K84" s="601"/>
      <c r="L84" s="247"/>
      <c r="M84" s="247"/>
      <c r="N84" s="247"/>
    </row>
    <row r="85" spans="2:14" s="30" customFormat="1" x14ac:dyDescent="0.25">
      <c r="B85" s="601" t="s">
        <v>147</v>
      </c>
      <c r="C85" s="601"/>
      <c r="D85" s="601"/>
      <c r="E85" s="601"/>
      <c r="F85" s="601"/>
      <c r="G85" s="601"/>
      <c r="H85" s="601"/>
      <c r="I85" s="601"/>
      <c r="J85" s="601"/>
      <c r="K85" s="601"/>
      <c r="L85" s="247"/>
      <c r="M85" s="247"/>
      <c r="N85" s="247"/>
    </row>
    <row r="86" spans="2:14" x14ac:dyDescent="0.25">
      <c r="B86" s="601" t="s">
        <v>157</v>
      </c>
      <c r="C86" s="601"/>
      <c r="D86" s="601"/>
      <c r="E86" s="601"/>
      <c r="F86" s="601"/>
      <c r="G86" s="601"/>
      <c r="H86" s="601"/>
      <c r="I86" s="601"/>
      <c r="J86" s="601"/>
      <c r="K86" s="601"/>
      <c r="L86" s="26"/>
      <c r="M86" s="26"/>
      <c r="N86" s="26"/>
    </row>
    <row r="87" spans="2:14" s="30" customFormat="1" x14ac:dyDescent="0.25">
      <c r="B87" s="247"/>
      <c r="C87" s="247"/>
      <c r="D87" s="247"/>
      <c r="E87" s="247"/>
      <c r="F87" s="247"/>
      <c r="G87" s="247"/>
      <c r="H87" s="247"/>
      <c r="I87" s="247"/>
      <c r="J87" s="247"/>
      <c r="K87" s="247"/>
      <c r="L87" s="26"/>
      <c r="M87" s="26"/>
      <c r="N87" s="26"/>
    </row>
    <row r="88" spans="2:14" s="30" customFormat="1" x14ac:dyDescent="0.25">
      <c r="B88"/>
      <c r="C88"/>
      <c r="D88"/>
      <c r="E88"/>
      <c r="F88"/>
      <c r="G88"/>
      <c r="H88"/>
      <c r="I88"/>
      <c r="J88"/>
      <c r="K88"/>
      <c r="L88" s="26"/>
      <c r="M88" s="26"/>
      <c r="N88" s="26"/>
    </row>
    <row r="89" spans="2:14" s="30" customFormat="1" x14ac:dyDescent="0.25">
      <c r="B89"/>
      <c r="C89"/>
      <c r="D89"/>
      <c r="E89"/>
      <c r="F89"/>
      <c r="G89"/>
      <c r="H89"/>
      <c r="I89"/>
      <c r="J89"/>
      <c r="K89"/>
      <c r="L89" s="26"/>
      <c r="M89" s="26"/>
      <c r="N89" s="26"/>
    </row>
    <row r="90" spans="2:14" ht="20.100000000000001" customHeight="1" x14ac:dyDescent="0.25"/>
    <row r="91" spans="2:14" ht="27.6" customHeight="1" x14ac:dyDescent="0.25"/>
    <row r="92" spans="2:14" ht="29.1" customHeight="1" x14ac:dyDescent="0.25"/>
    <row r="93" spans="2:14" s="30" customFormat="1" ht="29.1" customHeight="1" x14ac:dyDescent="0.25">
      <c r="B93"/>
      <c r="C93"/>
      <c r="D93"/>
      <c r="E93"/>
      <c r="F93"/>
      <c r="G93"/>
      <c r="H93"/>
      <c r="I93"/>
      <c r="J93"/>
      <c r="K93"/>
    </row>
  </sheetData>
  <mergeCells count="28">
    <mergeCell ref="C49:I49"/>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39:I46 D61:I68 D27:I35 D72:I81 D7:I23">
    <cfRule type="containsBlanks" dxfId="43" priority="12">
      <formula>LEN(TRIM(D7))=0</formula>
    </cfRule>
  </conditionalFormatting>
  <conditionalFormatting sqref="K25">
    <cfRule type="containsBlanks" dxfId="42" priority="1">
      <formula>LEN(TRIM(K25))=0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C1" zoomScale="115" zoomScaleNormal="115" workbookViewId="0">
      <pane ySplit="2" topLeftCell="A24" activePane="bottomLeft" state="frozen"/>
      <selection pane="bottomLeft" activeCell="K32" sqref="K32"/>
    </sheetView>
  </sheetViews>
  <sheetFormatPr defaultColWidth="8.7109375" defaultRowHeight="15" x14ac:dyDescent="0.25"/>
  <cols>
    <col min="1" max="1" width="1" customWidth="1"/>
    <col min="2" max="2" width="12" customWidth="1"/>
    <col min="3" max="3" width="45.7109375" style="30" customWidth="1"/>
    <col min="4" max="5" width="8.7109375" customWidth="1"/>
    <col min="6" max="6" width="9" customWidth="1"/>
    <col min="7" max="9" width="8.7109375" customWidth="1"/>
    <col min="10" max="10" width="3.28515625" customWidth="1"/>
    <col min="11" max="11" width="90.42578125" style="25" customWidth="1"/>
  </cols>
  <sheetData>
    <row r="1" spans="2:12" ht="15.75" customHeight="1" thickBot="1" x14ac:dyDescent="0.3">
      <c r="B1" t="s">
        <v>134</v>
      </c>
      <c r="J1" s="7"/>
      <c r="K1" s="5" t="s">
        <v>408</v>
      </c>
    </row>
    <row r="2" spans="2:12" ht="16.5" thickBot="1" x14ac:dyDescent="0.3">
      <c r="B2" s="602" t="s">
        <v>247</v>
      </c>
      <c r="C2" s="603"/>
      <c r="D2" s="603"/>
      <c r="E2" s="603"/>
      <c r="F2" s="603"/>
      <c r="G2" s="603"/>
      <c r="H2" s="603"/>
      <c r="I2" s="604"/>
      <c r="J2" s="19"/>
      <c r="K2" s="30"/>
    </row>
    <row r="3" spans="2:12" ht="15.75" thickBot="1" x14ac:dyDescent="0.3">
      <c r="B3" s="742"/>
      <c r="C3" s="742"/>
      <c r="D3" s="742"/>
      <c r="E3" s="742"/>
      <c r="F3" s="742"/>
      <c r="G3" s="742"/>
      <c r="H3" s="742"/>
      <c r="I3" s="742"/>
      <c r="J3" s="4"/>
      <c r="K3" s="30"/>
    </row>
    <row r="4" spans="2:12" ht="45.75" customHeight="1" thickBot="1" x14ac:dyDescent="0.3">
      <c r="B4" s="743" t="s">
        <v>6</v>
      </c>
      <c r="C4" s="744" t="s">
        <v>129</v>
      </c>
      <c r="D4" s="612" t="s">
        <v>177</v>
      </c>
      <c r="E4" s="741"/>
      <c r="F4" s="741"/>
      <c r="G4" s="738" t="s">
        <v>16</v>
      </c>
      <c r="H4" s="739"/>
      <c r="I4" s="740"/>
      <c r="J4" s="20"/>
      <c r="K4" s="30" t="s">
        <v>433</v>
      </c>
      <c r="L4" s="11"/>
    </row>
    <row r="5" spans="2:12" ht="15.75" customHeight="1" thickBot="1" x14ac:dyDescent="0.3">
      <c r="B5" s="711"/>
      <c r="C5" s="745"/>
      <c r="D5" s="65">
        <v>2016</v>
      </c>
      <c r="E5" s="121">
        <v>2017</v>
      </c>
      <c r="F5" s="66">
        <v>2018</v>
      </c>
      <c r="G5" s="122">
        <v>2020</v>
      </c>
      <c r="H5" s="123">
        <v>2025</v>
      </c>
      <c r="I5" s="123">
        <v>2030</v>
      </c>
      <c r="J5" s="11"/>
      <c r="K5" s="30"/>
    </row>
    <row r="6" spans="2:12" ht="19.350000000000001" customHeight="1" thickBot="1" x14ac:dyDescent="0.3">
      <c r="B6" s="139"/>
      <c r="C6" s="728" t="s">
        <v>17</v>
      </c>
      <c r="D6" s="747"/>
      <c r="E6" s="747"/>
      <c r="F6" s="747"/>
      <c r="G6" s="747"/>
      <c r="H6" s="747"/>
      <c r="I6" s="748"/>
      <c r="J6" s="22"/>
      <c r="K6" s="501" t="s">
        <v>434</v>
      </c>
      <c r="L6" s="11"/>
    </row>
    <row r="7" spans="2:12" s="30" customFormat="1" ht="19.350000000000001" customHeight="1" thickBot="1" x14ac:dyDescent="0.3">
      <c r="B7" s="734" t="s">
        <v>11</v>
      </c>
      <c r="C7" s="245" t="s">
        <v>356</v>
      </c>
      <c r="D7" s="254">
        <f>D8+D14</f>
        <v>26693</v>
      </c>
      <c r="E7" s="255">
        <f t="shared" ref="E7:F7" si="0">E8+E14</f>
        <v>33623</v>
      </c>
      <c r="F7" s="256">
        <f t="shared" si="0"/>
        <v>38977</v>
      </c>
      <c r="G7" s="324">
        <v>25000</v>
      </c>
      <c r="H7" s="255">
        <f>(G7+I7)/2</f>
        <v>925500</v>
      </c>
      <c r="I7" s="256">
        <f>1800000+18600+7400</f>
        <v>1826000</v>
      </c>
      <c r="J7" s="22"/>
      <c r="K7" s="30" t="s">
        <v>469</v>
      </c>
      <c r="L7" s="11"/>
    </row>
    <row r="8" spans="2:12" s="30" customFormat="1" ht="24" customHeight="1" thickBot="1" x14ac:dyDescent="0.3">
      <c r="B8" s="726"/>
      <c r="C8" s="320" t="s">
        <v>355</v>
      </c>
      <c r="D8" s="321">
        <f t="shared" ref="D8:F8" si="1">D9+D10</f>
        <v>26693</v>
      </c>
      <c r="E8" s="322">
        <f t="shared" si="1"/>
        <v>33623</v>
      </c>
      <c r="F8" s="323">
        <f t="shared" si="1"/>
        <v>38977</v>
      </c>
      <c r="G8" s="321">
        <f>SUM(G9:G10)</f>
        <v>0</v>
      </c>
      <c r="H8" s="321">
        <f t="shared" ref="H8:I8" si="2">SUM(H9:H10)</f>
        <v>0</v>
      </c>
      <c r="I8" s="321">
        <f t="shared" si="2"/>
        <v>0</v>
      </c>
      <c r="J8" s="22"/>
      <c r="K8" s="30" t="s">
        <v>470</v>
      </c>
      <c r="L8" s="11"/>
    </row>
    <row r="9" spans="2:12" ht="30" customHeight="1" x14ac:dyDescent="0.25">
      <c r="B9" s="726"/>
      <c r="C9" s="205" t="s">
        <v>386</v>
      </c>
      <c r="D9" s="52">
        <v>26079</v>
      </c>
      <c r="E9" s="50">
        <v>32867</v>
      </c>
      <c r="F9" s="51">
        <v>35502</v>
      </c>
      <c r="G9" s="219" t="s">
        <v>403</v>
      </c>
      <c r="H9" s="53" t="s">
        <v>403</v>
      </c>
      <c r="I9" s="54" t="s">
        <v>403</v>
      </c>
      <c r="J9" s="7"/>
      <c r="K9" s="30"/>
    </row>
    <row r="10" spans="2:12" ht="31.15" customHeight="1" x14ac:dyDescent="0.25">
      <c r="B10" s="726"/>
      <c r="C10" s="206" t="s">
        <v>387</v>
      </c>
      <c r="D10" s="36">
        <f>D13+D12+D11</f>
        <v>614</v>
      </c>
      <c r="E10" s="37">
        <f t="shared" ref="E10:I10" si="3">E13+E12+E11</f>
        <v>756</v>
      </c>
      <c r="F10" s="38">
        <f t="shared" si="3"/>
        <v>3475</v>
      </c>
      <c r="G10" s="36">
        <f t="shared" si="3"/>
        <v>0</v>
      </c>
      <c r="H10" s="37">
        <f t="shared" si="3"/>
        <v>0</v>
      </c>
      <c r="I10" s="39">
        <f t="shared" si="3"/>
        <v>0</v>
      </c>
      <c r="J10" s="17"/>
      <c r="K10" s="30"/>
    </row>
    <row r="11" spans="2:12" ht="28.15" customHeight="1" x14ac:dyDescent="0.25">
      <c r="B11" s="726"/>
      <c r="C11" s="206" t="s">
        <v>390</v>
      </c>
      <c r="D11" s="40">
        <v>202</v>
      </c>
      <c r="E11" s="41">
        <v>217</v>
      </c>
      <c r="F11" s="42">
        <v>2658</v>
      </c>
      <c r="G11" s="46"/>
      <c r="H11" s="47"/>
      <c r="I11" s="48"/>
      <c r="J11" s="17"/>
      <c r="K11" s="30"/>
    </row>
    <row r="12" spans="2:12" ht="21" customHeight="1" x14ac:dyDescent="0.25">
      <c r="B12" s="726"/>
      <c r="C12" s="206" t="s">
        <v>240</v>
      </c>
      <c r="D12" s="40">
        <v>412</v>
      </c>
      <c r="E12" s="41">
        <v>539</v>
      </c>
      <c r="F12" s="42">
        <v>552</v>
      </c>
      <c r="G12" s="46"/>
      <c r="H12" s="47"/>
      <c r="I12" s="48"/>
      <c r="J12" s="17"/>
      <c r="K12" s="30"/>
    </row>
    <row r="13" spans="2:12" ht="23.25" customHeight="1" thickBot="1" x14ac:dyDescent="0.3">
      <c r="B13" s="726"/>
      <c r="C13" s="220" t="s">
        <v>388</v>
      </c>
      <c r="D13" s="115">
        <v>0</v>
      </c>
      <c r="E13" s="116">
        <v>0</v>
      </c>
      <c r="F13" s="117">
        <v>265</v>
      </c>
      <c r="G13" s="118"/>
      <c r="H13" s="119"/>
      <c r="I13" s="120"/>
      <c r="J13" s="17"/>
      <c r="K13" s="30" t="s">
        <v>435</v>
      </c>
    </row>
    <row r="14" spans="2:12" ht="21.6" customHeight="1" thickBot="1" x14ac:dyDescent="0.3">
      <c r="B14" s="726"/>
      <c r="C14" s="281" t="s">
        <v>242</v>
      </c>
      <c r="D14" s="325">
        <f t="shared" ref="D14:I14" si="4">D15+D16</f>
        <v>0</v>
      </c>
      <c r="E14" s="326">
        <f t="shared" si="4"/>
        <v>0</v>
      </c>
      <c r="F14" s="327">
        <f t="shared" si="4"/>
        <v>0</v>
      </c>
      <c r="G14" s="325">
        <f t="shared" si="4"/>
        <v>0</v>
      </c>
      <c r="H14" s="326">
        <f t="shared" si="4"/>
        <v>0</v>
      </c>
      <c r="I14" s="328">
        <f t="shared" si="4"/>
        <v>0</v>
      </c>
      <c r="J14" s="7"/>
      <c r="K14" s="30"/>
    </row>
    <row r="15" spans="2:12" ht="27" customHeight="1" x14ac:dyDescent="0.25">
      <c r="B15" s="726"/>
      <c r="C15" s="205" t="s">
        <v>389</v>
      </c>
      <c r="D15" s="52"/>
      <c r="E15" s="50"/>
      <c r="F15" s="51"/>
      <c r="G15" s="476"/>
      <c r="H15" s="477"/>
      <c r="I15" s="478"/>
      <c r="J15" s="7"/>
      <c r="K15" s="30"/>
    </row>
    <row r="16" spans="2:12" ht="24.6" customHeight="1" x14ac:dyDescent="0.25">
      <c r="B16" s="726"/>
      <c r="C16" s="206" t="s">
        <v>105</v>
      </c>
      <c r="D16" s="40">
        <f>D17+D18+D19</f>
        <v>0</v>
      </c>
      <c r="E16" s="41">
        <f t="shared" ref="E16:I16" si="5">E17+E18+E19</f>
        <v>0</v>
      </c>
      <c r="F16" s="42">
        <f t="shared" si="5"/>
        <v>0</v>
      </c>
      <c r="G16" s="40">
        <f t="shared" si="5"/>
        <v>0</v>
      </c>
      <c r="H16" s="41">
        <f t="shared" si="5"/>
        <v>0</v>
      </c>
      <c r="I16" s="45">
        <f t="shared" si="5"/>
        <v>0</v>
      </c>
      <c r="J16" s="7"/>
      <c r="K16" s="30"/>
    </row>
    <row r="17" spans="2:12" ht="24.75" customHeight="1" x14ac:dyDescent="0.25">
      <c r="B17" s="726"/>
      <c r="C17" s="206" t="s">
        <v>391</v>
      </c>
      <c r="D17" s="40"/>
      <c r="E17" s="41"/>
      <c r="F17" s="42"/>
      <c r="G17" s="46"/>
      <c r="H17" s="47"/>
      <c r="I17" s="44"/>
      <c r="J17" s="7"/>
      <c r="K17" s="30"/>
    </row>
    <row r="18" spans="2:12" ht="22.35" customHeight="1" x14ac:dyDescent="0.25">
      <c r="B18" s="726"/>
      <c r="C18" s="206" t="s">
        <v>241</v>
      </c>
      <c r="D18" s="40"/>
      <c r="E18" s="41"/>
      <c r="F18" s="42"/>
      <c r="G18" s="46"/>
      <c r="H18" s="47"/>
      <c r="I18" s="48"/>
      <c r="J18" s="7"/>
      <c r="K18" s="30"/>
    </row>
    <row r="19" spans="2:12" ht="25.5" customHeight="1" thickBot="1" x14ac:dyDescent="0.3">
      <c r="B19" s="746"/>
      <c r="C19" s="221" t="s">
        <v>392</v>
      </c>
      <c r="D19" s="222"/>
      <c r="E19" s="223"/>
      <c r="F19" s="224"/>
      <c r="G19" s="225"/>
      <c r="H19" s="226"/>
      <c r="I19" s="227"/>
      <c r="J19" s="7"/>
      <c r="K19" s="500" t="s">
        <v>436</v>
      </c>
    </row>
    <row r="20" spans="2:12" ht="28.5" customHeight="1" x14ac:dyDescent="0.25">
      <c r="B20" s="749" t="s">
        <v>12</v>
      </c>
      <c r="C20" s="207" t="s">
        <v>150</v>
      </c>
      <c r="D20" s="301">
        <v>0</v>
      </c>
      <c r="E20" s="299">
        <v>0</v>
      </c>
      <c r="F20" s="300">
        <v>4</v>
      </c>
      <c r="G20" s="474" t="s">
        <v>403</v>
      </c>
      <c r="H20" s="302">
        <v>10</v>
      </c>
      <c r="I20" s="475" t="s">
        <v>403</v>
      </c>
      <c r="J20" s="7"/>
      <c r="K20" s="25" t="s">
        <v>437</v>
      </c>
    </row>
    <row r="21" spans="2:12" s="30" customFormat="1" ht="28.5" customHeight="1" x14ac:dyDescent="0.25">
      <c r="B21" s="746"/>
      <c r="C21" s="220" t="s">
        <v>151</v>
      </c>
      <c r="D21" s="115" t="s">
        <v>404</v>
      </c>
      <c r="E21" s="116" t="s">
        <v>404</v>
      </c>
      <c r="F21" s="117" t="s">
        <v>406</v>
      </c>
      <c r="G21" s="118" t="s">
        <v>403</v>
      </c>
      <c r="H21" s="119"/>
      <c r="I21" s="120">
        <v>75</v>
      </c>
      <c r="J21" s="7"/>
      <c r="K21" s="30" t="s">
        <v>438</v>
      </c>
    </row>
    <row r="22" spans="2:12" ht="15.75" customHeight="1" thickBot="1" x14ac:dyDescent="0.3">
      <c r="B22" s="221" t="s">
        <v>13</v>
      </c>
      <c r="C22" s="221" t="s">
        <v>18</v>
      </c>
      <c r="D22" s="222" t="s">
        <v>404</v>
      </c>
      <c r="E22" s="223" t="s">
        <v>404</v>
      </c>
      <c r="F22" s="224" t="s">
        <v>407</v>
      </c>
      <c r="G22" s="225" t="s">
        <v>403</v>
      </c>
      <c r="H22" s="226" t="s">
        <v>403</v>
      </c>
      <c r="I22" s="227" t="s">
        <v>458</v>
      </c>
      <c r="J22" s="7"/>
      <c r="K22" s="30"/>
    </row>
    <row r="23" spans="2:12" ht="19.350000000000001" customHeight="1" thickBot="1" x14ac:dyDescent="0.3">
      <c r="B23" s="35"/>
      <c r="C23" s="728" t="s">
        <v>127</v>
      </c>
      <c r="D23" s="729"/>
      <c r="E23" s="729"/>
      <c r="F23" s="729"/>
      <c r="G23" s="729"/>
      <c r="H23" s="729"/>
      <c r="I23" s="730"/>
      <c r="J23" s="7"/>
      <c r="K23" s="30"/>
    </row>
    <row r="24" spans="2:12" s="30" customFormat="1" ht="17.100000000000001" customHeight="1" thickBot="1" x14ac:dyDescent="0.3">
      <c r="B24" s="734" t="s">
        <v>11</v>
      </c>
      <c r="C24" s="303" t="s">
        <v>87</v>
      </c>
      <c r="D24" s="254">
        <f>SUM(D25:D26)</f>
        <v>0</v>
      </c>
      <c r="E24" s="254">
        <f t="shared" ref="E24:I24" si="6">SUM(E25:E26)</f>
        <v>0</v>
      </c>
      <c r="F24" s="254">
        <f t="shared" si="6"/>
        <v>150</v>
      </c>
      <c r="G24" s="254">
        <f t="shared" si="6"/>
        <v>170</v>
      </c>
      <c r="H24" s="254">
        <f t="shared" si="6"/>
        <v>170</v>
      </c>
      <c r="I24" s="254">
        <f t="shared" si="6"/>
        <v>170</v>
      </c>
      <c r="J24" s="7"/>
      <c r="K24" s="30" t="s">
        <v>439</v>
      </c>
    </row>
    <row r="25" spans="2:12" ht="16.350000000000001" customHeight="1" x14ac:dyDescent="0.25">
      <c r="B25" s="726"/>
      <c r="C25" s="269" t="s">
        <v>86</v>
      </c>
      <c r="D25" s="124" t="s">
        <v>404</v>
      </c>
      <c r="E25" s="50" t="s">
        <v>404</v>
      </c>
      <c r="F25" s="51">
        <v>150</v>
      </c>
      <c r="G25" s="52">
        <v>170</v>
      </c>
      <c r="H25" s="53">
        <v>170</v>
      </c>
      <c r="I25" s="54">
        <v>170</v>
      </c>
      <c r="J25" s="7"/>
      <c r="K25" s="30" t="s">
        <v>457</v>
      </c>
    </row>
    <row r="26" spans="2:12" ht="15" customHeight="1" thickBot="1" x14ac:dyDescent="0.3">
      <c r="B26" s="726"/>
      <c r="C26" s="229" t="s">
        <v>314</v>
      </c>
      <c r="D26" s="304" t="s">
        <v>404</v>
      </c>
      <c r="E26" s="116" t="s">
        <v>404</v>
      </c>
      <c r="F26" s="117" t="s">
        <v>404</v>
      </c>
      <c r="G26" s="115" t="s">
        <v>403</v>
      </c>
      <c r="H26" s="119" t="s">
        <v>403</v>
      </c>
      <c r="I26" s="120" t="s">
        <v>403</v>
      </c>
      <c r="J26" s="7"/>
      <c r="K26" s="30"/>
    </row>
    <row r="27" spans="2:12" ht="18.600000000000001" customHeight="1" thickBot="1" x14ac:dyDescent="0.3">
      <c r="B27" s="726"/>
      <c r="C27" s="309" t="s">
        <v>89</v>
      </c>
      <c r="D27" s="254">
        <f>SUM(D28:D29)</f>
        <v>0</v>
      </c>
      <c r="E27" s="254">
        <f t="shared" ref="E27" si="7">SUM(E28:E29)</f>
        <v>18</v>
      </c>
      <c r="F27" s="254">
        <f t="shared" ref="F27" si="8">SUM(F28:F29)</f>
        <v>27</v>
      </c>
      <c r="G27" s="254" t="s">
        <v>403</v>
      </c>
      <c r="H27" s="254">
        <v>30</v>
      </c>
      <c r="I27" s="254" t="s">
        <v>403</v>
      </c>
      <c r="J27" s="7"/>
      <c r="K27" s="30"/>
    </row>
    <row r="28" spans="2:12" ht="15.75" customHeight="1" x14ac:dyDescent="0.25">
      <c r="B28" s="726"/>
      <c r="C28" s="228" t="s">
        <v>88</v>
      </c>
      <c r="D28" s="298" t="s">
        <v>404</v>
      </c>
      <c r="E28" s="305">
        <v>18</v>
      </c>
      <c r="F28" s="306">
        <v>27</v>
      </c>
      <c r="G28" s="307" t="s">
        <v>403</v>
      </c>
      <c r="H28" s="302">
        <v>30</v>
      </c>
      <c r="I28" s="308" t="s">
        <v>403</v>
      </c>
      <c r="J28" s="7"/>
      <c r="K28" s="30" t="s">
        <v>506</v>
      </c>
    </row>
    <row r="29" spans="2:12" ht="15.75" customHeight="1" thickBot="1" x14ac:dyDescent="0.3">
      <c r="B29" s="727"/>
      <c r="C29" s="315" t="s">
        <v>315</v>
      </c>
      <c r="D29" s="316" t="s">
        <v>404</v>
      </c>
      <c r="E29" s="317" t="s">
        <v>404</v>
      </c>
      <c r="F29" s="318" t="s">
        <v>404</v>
      </c>
      <c r="G29" s="319" t="s">
        <v>403</v>
      </c>
      <c r="H29" s="226" t="s">
        <v>403</v>
      </c>
      <c r="I29" s="131" t="s">
        <v>403</v>
      </c>
      <c r="J29" s="16"/>
      <c r="K29" s="30"/>
      <c r="L29" s="7"/>
    </row>
    <row r="30" spans="2:12" ht="15" customHeight="1" x14ac:dyDescent="0.25">
      <c r="B30" s="726" t="s">
        <v>12</v>
      </c>
      <c r="C30" s="228" t="s">
        <v>85</v>
      </c>
      <c r="D30" s="310" t="s">
        <v>404</v>
      </c>
      <c r="E30" s="311">
        <v>1</v>
      </c>
      <c r="F30" s="312">
        <v>1</v>
      </c>
      <c r="G30" s="313" t="s">
        <v>403</v>
      </c>
      <c r="H30" s="314">
        <v>4</v>
      </c>
      <c r="I30" s="308" t="s">
        <v>403</v>
      </c>
      <c r="J30" s="11"/>
      <c r="K30" s="30" t="s">
        <v>459</v>
      </c>
      <c r="L30" s="9"/>
    </row>
    <row r="31" spans="2:12" ht="15.75" customHeight="1" thickBot="1" x14ac:dyDescent="0.3">
      <c r="B31" s="727"/>
      <c r="C31" s="229" t="s">
        <v>19</v>
      </c>
      <c r="D31" s="59" t="s">
        <v>404</v>
      </c>
      <c r="E31" s="140">
        <v>5</v>
      </c>
      <c r="F31" s="141">
        <v>6</v>
      </c>
      <c r="G31" s="142" t="s">
        <v>403</v>
      </c>
      <c r="H31" s="143" t="s">
        <v>403</v>
      </c>
      <c r="I31" s="147">
        <v>7</v>
      </c>
      <c r="J31" s="18"/>
      <c r="K31" s="30"/>
      <c r="L31" s="10"/>
    </row>
    <row r="32" spans="2:12" s="30" customFormat="1" ht="15.75" customHeight="1" thickBot="1" x14ac:dyDescent="0.3">
      <c r="B32" s="35"/>
      <c r="C32" s="731" t="s">
        <v>173</v>
      </c>
      <c r="D32" s="732"/>
      <c r="E32" s="732"/>
      <c r="F32" s="732"/>
      <c r="G32" s="732"/>
      <c r="H32" s="732"/>
      <c r="I32" s="733"/>
      <c r="J32" s="18"/>
      <c r="K32" s="25" t="s">
        <v>507</v>
      </c>
      <c r="L32" s="10"/>
    </row>
    <row r="33" spans="2:13" s="30" customFormat="1" ht="15.75" customHeight="1" thickBot="1" x14ac:dyDescent="0.3">
      <c r="B33" s="734" t="s">
        <v>11</v>
      </c>
      <c r="C33" s="281" t="s">
        <v>135</v>
      </c>
      <c r="D33" s="291">
        <f t="shared" ref="D33:H33" si="9">D34+D37</f>
        <v>0</v>
      </c>
      <c r="E33" s="292">
        <f t="shared" si="9"/>
        <v>1</v>
      </c>
      <c r="F33" s="293">
        <f t="shared" si="9"/>
        <v>15</v>
      </c>
      <c r="G33" s="291">
        <f t="shared" si="9"/>
        <v>20</v>
      </c>
      <c r="H33" s="292">
        <f t="shared" si="9"/>
        <v>50</v>
      </c>
      <c r="I33" s="294" t="s">
        <v>403</v>
      </c>
      <c r="J33" s="18"/>
      <c r="L33" s="10"/>
    </row>
    <row r="34" spans="2:13" s="30" customFormat="1" ht="15.75" customHeight="1" x14ac:dyDescent="0.25">
      <c r="B34" s="726"/>
      <c r="C34" s="207" t="s">
        <v>100</v>
      </c>
      <c r="D34" s="282">
        <f t="shared" ref="D34:I34" si="10">D35+D36</f>
        <v>0</v>
      </c>
      <c r="E34" s="289">
        <f t="shared" si="10"/>
        <v>0</v>
      </c>
      <c r="F34" s="290">
        <f t="shared" si="10"/>
        <v>8</v>
      </c>
      <c r="G34" s="282">
        <f t="shared" si="10"/>
        <v>0</v>
      </c>
      <c r="H34" s="289">
        <f t="shared" si="10"/>
        <v>0</v>
      </c>
      <c r="I34" s="148">
        <f t="shared" si="10"/>
        <v>0</v>
      </c>
      <c r="J34" s="18"/>
      <c r="K34" s="30" t="s">
        <v>440</v>
      </c>
      <c r="L34" s="10"/>
    </row>
    <row r="35" spans="2:13" s="30" customFormat="1" ht="15.75" customHeight="1" x14ac:dyDescent="0.25">
      <c r="B35" s="726"/>
      <c r="C35" s="207" t="s">
        <v>99</v>
      </c>
      <c r="D35" s="282"/>
      <c r="E35" s="144"/>
      <c r="F35" s="283">
        <v>4</v>
      </c>
      <c r="G35" s="145"/>
      <c r="H35" s="146"/>
      <c r="I35" s="148"/>
      <c r="J35" s="18"/>
      <c r="L35" s="10"/>
    </row>
    <row r="36" spans="2:13" ht="15.75" customHeight="1" x14ac:dyDescent="0.25">
      <c r="B36" s="726"/>
      <c r="C36" s="497" t="s">
        <v>316</v>
      </c>
      <c r="D36" s="284"/>
      <c r="E36" s="31"/>
      <c r="F36" s="285">
        <v>4</v>
      </c>
      <c r="G36" s="32"/>
      <c r="H36" s="61"/>
      <c r="I36" s="62"/>
      <c r="J36" s="16"/>
      <c r="K36" s="30"/>
      <c r="L36" s="7"/>
    </row>
    <row r="37" spans="2:13" ht="15.75" customHeight="1" x14ac:dyDescent="0.25">
      <c r="B37" s="726"/>
      <c r="C37" s="220" t="s">
        <v>102</v>
      </c>
      <c r="D37" s="284">
        <f t="shared" ref="D37:I37" si="11">D38+D39</f>
        <v>0</v>
      </c>
      <c r="E37" s="31">
        <v>1</v>
      </c>
      <c r="F37" s="285">
        <f t="shared" si="11"/>
        <v>7</v>
      </c>
      <c r="G37" s="32">
        <v>20</v>
      </c>
      <c r="H37" s="33">
        <v>50</v>
      </c>
      <c r="I37" s="34">
        <f t="shared" si="11"/>
        <v>0</v>
      </c>
      <c r="J37" s="16"/>
      <c r="K37" s="30" t="s">
        <v>441</v>
      </c>
      <c r="L37" s="7"/>
    </row>
    <row r="38" spans="2:13" ht="15" customHeight="1" x14ac:dyDescent="0.25">
      <c r="B38" s="726"/>
      <c r="C38" s="220" t="s">
        <v>101</v>
      </c>
      <c r="D38" s="284"/>
      <c r="E38" s="31"/>
      <c r="F38" s="285">
        <v>3</v>
      </c>
      <c r="G38" s="32"/>
      <c r="H38" s="61"/>
      <c r="I38" s="62"/>
      <c r="J38" s="7"/>
      <c r="K38" s="30"/>
      <c r="L38" s="8"/>
    </row>
    <row r="39" spans="2:13" ht="15" customHeight="1" thickBot="1" x14ac:dyDescent="0.3">
      <c r="B39" s="727"/>
      <c r="C39" s="498" t="s">
        <v>317</v>
      </c>
      <c r="D39" s="286"/>
      <c r="E39" s="287"/>
      <c r="F39" s="288">
        <v>4</v>
      </c>
      <c r="G39" s="295"/>
      <c r="H39" s="296"/>
      <c r="I39" s="297"/>
      <c r="J39" s="7"/>
      <c r="K39" s="30"/>
      <c r="L39" s="8"/>
    </row>
    <row r="40" spans="2:13" ht="15" customHeight="1" thickBot="1" x14ac:dyDescent="0.3">
      <c r="B40" s="274"/>
      <c r="C40" s="728" t="s">
        <v>10</v>
      </c>
      <c r="D40" s="729"/>
      <c r="E40" s="729"/>
      <c r="F40" s="729"/>
      <c r="G40" s="729"/>
      <c r="H40" s="729"/>
      <c r="I40" s="730"/>
      <c r="K40" s="30"/>
    </row>
    <row r="41" spans="2:13" s="30" customFormat="1" ht="15" customHeight="1" thickBot="1" x14ac:dyDescent="0.3">
      <c r="B41" s="689" t="s">
        <v>11</v>
      </c>
      <c r="C41" s="232" t="s">
        <v>104</v>
      </c>
      <c r="D41" s="56">
        <f t="shared" ref="D41:F41" si="12">D42+D43</f>
        <v>0</v>
      </c>
      <c r="E41" s="57">
        <f t="shared" si="12"/>
        <v>0</v>
      </c>
      <c r="F41" s="58">
        <f t="shared" si="12"/>
        <v>1351</v>
      </c>
      <c r="G41" s="59" t="s">
        <v>403</v>
      </c>
      <c r="H41" s="57" t="s">
        <v>403</v>
      </c>
      <c r="I41" s="597" t="s">
        <v>403</v>
      </c>
      <c r="K41" s="30" t="s">
        <v>442</v>
      </c>
    </row>
    <row r="42" spans="2:13" x14ac:dyDescent="0.25">
      <c r="B42" s="690"/>
      <c r="C42" s="230" t="s">
        <v>103</v>
      </c>
      <c r="D42" s="49"/>
      <c r="E42" s="50"/>
      <c r="F42" s="51">
        <v>1351</v>
      </c>
      <c r="G42" s="52"/>
      <c r="H42" s="53"/>
      <c r="I42" s="54"/>
    </row>
    <row r="43" spans="2:13" ht="15.75" thickBot="1" x14ac:dyDescent="0.3">
      <c r="B43" s="691"/>
      <c r="C43" s="231" t="s">
        <v>318</v>
      </c>
      <c r="D43" s="55"/>
      <c r="E43" s="41"/>
      <c r="F43" s="42"/>
      <c r="G43" s="40"/>
      <c r="H43" s="47"/>
      <c r="I43" s="48"/>
    </row>
    <row r="44" spans="2:13" ht="15.75" thickBot="1" x14ac:dyDescent="0.3">
      <c r="B44" s="275"/>
      <c r="C44" s="309" t="s">
        <v>159</v>
      </c>
      <c r="D44" s="735"/>
      <c r="E44" s="736"/>
      <c r="F44" s="736"/>
      <c r="G44" s="736"/>
      <c r="H44" s="736"/>
      <c r="I44" s="737"/>
      <c r="J44" s="30"/>
      <c r="L44" s="30"/>
      <c r="M44" s="30"/>
    </row>
    <row r="45" spans="2:13" s="30" customFormat="1" ht="15.75" thickBot="1" x14ac:dyDescent="0.3">
      <c r="B45" s="734" t="s">
        <v>132</v>
      </c>
      <c r="C45" s="276" t="s">
        <v>161</v>
      </c>
      <c r="D45" s="277">
        <f t="shared" ref="D45:I45" si="13">D46+D47</f>
        <v>0</v>
      </c>
      <c r="E45" s="255">
        <f t="shared" si="13"/>
        <v>0</v>
      </c>
      <c r="F45" s="278">
        <f t="shared" si="13"/>
        <v>0</v>
      </c>
      <c r="G45" s="254">
        <f t="shared" si="13"/>
        <v>0</v>
      </c>
      <c r="H45" s="255">
        <f t="shared" si="13"/>
        <v>0</v>
      </c>
      <c r="I45" s="256">
        <f t="shared" si="13"/>
        <v>0</v>
      </c>
      <c r="K45" s="25"/>
    </row>
    <row r="46" spans="2:13" x14ac:dyDescent="0.25">
      <c r="B46" s="726"/>
      <c r="C46" s="213" t="s">
        <v>160</v>
      </c>
      <c r="D46" s="49"/>
      <c r="E46" s="50"/>
      <c r="F46" s="51"/>
      <c r="G46" s="52"/>
      <c r="H46" s="53"/>
      <c r="I46" s="54"/>
      <c r="J46" s="67"/>
      <c r="L46" s="67"/>
      <c r="M46" s="67"/>
    </row>
    <row r="47" spans="2:13" ht="15.75" thickBot="1" x14ac:dyDescent="0.3">
      <c r="B47" s="727"/>
      <c r="C47" s="279" t="s">
        <v>319</v>
      </c>
      <c r="D47" s="280"/>
      <c r="E47" s="223"/>
      <c r="F47" s="224"/>
      <c r="G47" s="222"/>
      <c r="H47" s="226"/>
      <c r="I47" s="227"/>
      <c r="J47" s="26"/>
      <c r="L47" s="26"/>
      <c r="M47" s="26"/>
    </row>
    <row r="50" spans="2:11" x14ac:dyDescent="0.25">
      <c r="B50" s="624" t="s">
        <v>110</v>
      </c>
      <c r="C50" s="624"/>
      <c r="D50" s="624"/>
      <c r="E50" s="624"/>
      <c r="F50" s="624"/>
      <c r="G50" s="624"/>
      <c r="H50" s="624"/>
      <c r="I50" s="624"/>
      <c r="J50" s="624"/>
      <c r="K50" s="624"/>
    </row>
    <row r="51" spans="2:11" x14ac:dyDescent="0.25">
      <c r="B51" s="601" t="s">
        <v>138</v>
      </c>
      <c r="C51" s="601"/>
      <c r="D51" s="601"/>
      <c r="E51" s="601"/>
      <c r="F51" s="601"/>
      <c r="G51" s="601"/>
      <c r="H51" s="601"/>
      <c r="I51" s="601"/>
      <c r="J51" s="601"/>
      <c r="K51" s="601"/>
    </row>
    <row r="52" spans="2:11" x14ac:dyDescent="0.25">
      <c r="B52" s="725" t="s">
        <v>158</v>
      </c>
      <c r="C52" s="725"/>
      <c r="D52" s="725"/>
      <c r="E52" s="725"/>
      <c r="F52" s="725"/>
      <c r="G52" s="725"/>
      <c r="H52" s="725"/>
      <c r="I52" s="725"/>
      <c r="J52" s="725"/>
      <c r="K52" s="725"/>
    </row>
    <row r="53" spans="2:11" x14ac:dyDescent="0.25">
      <c r="B53" s="601" t="s">
        <v>156</v>
      </c>
      <c r="C53" s="601"/>
      <c r="D53" s="601"/>
      <c r="E53" s="601"/>
      <c r="F53" s="601"/>
      <c r="G53" s="601"/>
      <c r="H53" s="601"/>
      <c r="I53" s="601"/>
      <c r="J53" s="601"/>
      <c r="K53" s="601"/>
    </row>
  </sheetData>
  <mergeCells count="22">
    <mergeCell ref="B24:B29"/>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20:I22 D25:I25 D28:I28 D42:I42 D46:I46 D30:I31 D8:I13">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workbookViewId="0">
      <pane ySplit="2" topLeftCell="A3" activePane="bottomLeft" state="frozen"/>
      <selection pane="bottomLeft" activeCell="E4" sqref="E4:M4"/>
    </sheetView>
  </sheetViews>
  <sheetFormatPr defaultColWidth="8.7109375" defaultRowHeight="15" x14ac:dyDescent="0.25"/>
  <cols>
    <col min="1" max="1" width="2.28515625" customWidth="1"/>
    <col min="2" max="2" width="11.28515625" customWidth="1"/>
    <col min="3" max="3" width="19.28515625" customWidth="1"/>
    <col min="4" max="4" width="28" style="30" customWidth="1"/>
    <col min="5" max="7" width="8.7109375" customWidth="1"/>
    <col min="8" max="11" width="8.7109375" style="30" customWidth="1"/>
    <col min="12" max="14" width="8.7109375" customWidth="1"/>
    <col min="15" max="21" width="8.7109375" style="30" customWidth="1"/>
    <col min="22" max="22" width="10.5703125" style="30" customWidth="1"/>
    <col min="23" max="23" width="3.7109375" style="30" customWidth="1"/>
    <col min="24" max="24" width="80" customWidth="1"/>
    <col min="25" max="25" width="6.7109375" customWidth="1"/>
  </cols>
  <sheetData>
    <row r="1" spans="1:38" ht="15.75" thickBot="1" x14ac:dyDescent="0.3">
      <c r="A1" s="30"/>
      <c r="B1" s="30" t="s">
        <v>128</v>
      </c>
      <c r="C1" s="30"/>
      <c r="D1" s="5"/>
      <c r="E1" s="5"/>
      <c r="F1" s="30"/>
      <c r="G1" s="30"/>
      <c r="L1" s="30"/>
      <c r="M1" s="30"/>
      <c r="N1" s="30"/>
      <c r="X1" s="30"/>
    </row>
    <row r="2" spans="1:38" ht="14.85" customHeight="1" thickBot="1" x14ac:dyDescent="0.3">
      <c r="A2" s="30"/>
      <c r="B2" s="759" t="s">
        <v>248</v>
      </c>
      <c r="C2" s="760"/>
      <c r="D2" s="760"/>
      <c r="E2" s="760"/>
      <c r="F2" s="760"/>
      <c r="G2" s="760"/>
      <c r="H2" s="760"/>
      <c r="I2" s="760"/>
      <c r="J2" s="760"/>
      <c r="K2" s="760"/>
      <c r="L2" s="760"/>
      <c r="M2" s="760"/>
      <c r="N2" s="760"/>
      <c r="O2" s="760"/>
      <c r="P2" s="760"/>
      <c r="Q2" s="760"/>
      <c r="R2" s="760"/>
      <c r="S2" s="760"/>
      <c r="T2" s="760"/>
      <c r="U2" s="760"/>
      <c r="V2" s="761"/>
      <c r="W2" s="519"/>
      <c r="X2" s="60" t="s">
        <v>408</v>
      </c>
      <c r="Z2" s="1"/>
      <c r="AA2" s="1"/>
      <c r="AB2" s="1"/>
    </row>
    <row r="3" spans="1:38" ht="14.85" customHeight="1" thickBot="1" x14ac:dyDescent="0.3">
      <c r="A3" s="30"/>
      <c r="B3" s="762"/>
      <c r="C3" s="762"/>
      <c r="D3" s="763"/>
      <c r="E3" s="763"/>
      <c r="F3" s="763"/>
      <c r="G3" s="763"/>
      <c r="H3" s="763"/>
      <c r="I3" s="763"/>
      <c r="J3" s="763"/>
      <c r="K3" s="763"/>
      <c r="L3" s="763"/>
      <c r="M3" s="763"/>
      <c r="N3" s="763"/>
      <c r="O3" s="763"/>
      <c r="P3" s="1"/>
      <c r="Q3" s="1"/>
      <c r="R3" s="1"/>
      <c r="S3" s="1"/>
      <c r="T3" s="1"/>
      <c r="U3" s="1"/>
      <c r="V3" s="1"/>
      <c r="W3" s="1"/>
      <c r="X3" s="30"/>
      <c r="Z3" s="30"/>
      <c r="AA3" s="1"/>
      <c r="AB3" s="1"/>
    </row>
    <row r="4" spans="1:38" ht="35.25" customHeight="1" thickBot="1" x14ac:dyDescent="0.3">
      <c r="A4" s="30"/>
      <c r="B4" s="615"/>
      <c r="C4" s="764"/>
      <c r="D4" s="765"/>
      <c r="E4" s="738" t="s">
        <v>367</v>
      </c>
      <c r="F4" s="739"/>
      <c r="G4" s="739"/>
      <c r="H4" s="739"/>
      <c r="I4" s="739"/>
      <c r="J4" s="739"/>
      <c r="K4" s="739"/>
      <c r="L4" s="739"/>
      <c r="M4" s="739"/>
      <c r="N4" s="738" t="s">
        <v>368</v>
      </c>
      <c r="O4" s="739"/>
      <c r="P4" s="739"/>
      <c r="Q4" s="739"/>
      <c r="R4" s="739"/>
      <c r="S4" s="739"/>
      <c r="T4" s="739"/>
      <c r="U4" s="739"/>
      <c r="V4" s="740"/>
      <c r="W4" s="520"/>
      <c r="X4" s="25"/>
    </row>
    <row r="5" spans="1:38" s="30" customFormat="1" ht="35.25" customHeight="1" thickBot="1" x14ac:dyDescent="0.3">
      <c r="B5" s="766"/>
      <c r="C5" s="757"/>
      <c r="D5" s="758"/>
      <c r="E5" s="738">
        <v>2016</v>
      </c>
      <c r="F5" s="739"/>
      <c r="G5" s="740"/>
      <c r="H5" s="640">
        <v>2017</v>
      </c>
      <c r="I5" s="610"/>
      <c r="J5" s="719"/>
      <c r="K5" s="738">
        <v>2018</v>
      </c>
      <c r="L5" s="739"/>
      <c r="M5" s="740"/>
      <c r="N5" s="640">
        <v>2020</v>
      </c>
      <c r="O5" s="610"/>
      <c r="P5" s="719"/>
      <c r="Q5" s="738">
        <v>2025</v>
      </c>
      <c r="R5" s="739"/>
      <c r="S5" s="740"/>
      <c r="T5" s="640">
        <v>2030</v>
      </c>
      <c r="U5" s="610"/>
      <c r="V5" s="719"/>
      <c r="X5" s="598" t="s">
        <v>409</v>
      </c>
      <c r="Y5" s="26"/>
      <c r="Z5" s="26"/>
      <c r="AA5" s="26"/>
      <c r="AB5" s="26"/>
      <c r="AC5" s="26"/>
      <c r="AD5" s="26"/>
      <c r="AE5" s="26"/>
      <c r="AF5" s="26"/>
      <c r="AG5" s="26"/>
      <c r="AH5" s="26"/>
      <c r="AI5" s="26"/>
      <c r="AJ5" s="26"/>
      <c r="AK5" s="26"/>
      <c r="AL5" s="26"/>
    </row>
    <row r="6" spans="1:38" ht="41.1" customHeight="1" thickBot="1" x14ac:dyDescent="0.3">
      <c r="A6" s="30"/>
      <c r="B6" s="776" t="s">
        <v>130</v>
      </c>
      <c r="C6" s="777"/>
      <c r="D6" s="503" t="s">
        <v>107</v>
      </c>
      <c r="E6" s="241" t="s">
        <v>369</v>
      </c>
      <c r="F6" s="194" t="s">
        <v>370</v>
      </c>
      <c r="G6" s="195" t="s">
        <v>371</v>
      </c>
      <c r="H6" s="241" t="s">
        <v>369</v>
      </c>
      <c r="I6" s="194" t="s">
        <v>370</v>
      </c>
      <c r="J6" s="195" t="s">
        <v>371</v>
      </c>
      <c r="K6" s="493" t="s">
        <v>369</v>
      </c>
      <c r="L6" s="194" t="s">
        <v>370</v>
      </c>
      <c r="M6" s="195" t="s">
        <v>371</v>
      </c>
      <c r="N6" s="241" t="s">
        <v>369</v>
      </c>
      <c r="O6" s="194" t="s">
        <v>370</v>
      </c>
      <c r="P6" s="195" t="s">
        <v>371</v>
      </c>
      <c r="Q6" s="241" t="s">
        <v>369</v>
      </c>
      <c r="R6" s="194" t="s">
        <v>370</v>
      </c>
      <c r="S6" s="195" t="s">
        <v>371</v>
      </c>
      <c r="T6" s="241" t="s">
        <v>369</v>
      </c>
      <c r="U6" s="194" t="s">
        <v>370</v>
      </c>
      <c r="V6" s="195" t="s">
        <v>371</v>
      </c>
      <c r="X6" s="598"/>
      <c r="Y6" s="26"/>
      <c r="Z6" s="26"/>
      <c r="AA6" s="26"/>
      <c r="AB6" s="26"/>
      <c r="AC6" s="26"/>
      <c r="AD6" s="26"/>
      <c r="AE6" s="26"/>
      <c r="AF6" s="26"/>
      <c r="AG6" s="26"/>
      <c r="AH6" s="26"/>
      <c r="AI6" s="26"/>
      <c r="AJ6" s="26"/>
      <c r="AK6" s="26"/>
      <c r="AL6" s="26"/>
    </row>
    <row r="7" spans="1:38" ht="16.5" customHeight="1" x14ac:dyDescent="0.25">
      <c r="A7" s="30"/>
      <c r="B7" s="767" t="s">
        <v>11</v>
      </c>
      <c r="C7" s="773"/>
      <c r="D7" s="521" t="s">
        <v>7</v>
      </c>
      <c r="E7" s="522">
        <f>[1]Infrastructure!C6</f>
        <v>26693</v>
      </c>
      <c r="F7" s="523">
        <f>[1]Vehicles!C7</f>
        <v>149872</v>
      </c>
      <c r="G7" s="524">
        <f t="shared" ref="G7" si="0">F7/E7</f>
        <v>5.6146555276664296</v>
      </c>
      <c r="H7" s="522">
        <f>[1]Infrastructure!D6</f>
        <v>33623</v>
      </c>
      <c r="I7" s="523">
        <f>[1]Vehicles!D7</f>
        <v>164027</v>
      </c>
      <c r="J7" s="525">
        <f t="shared" ref="J7:J10" si="1">I7/H7</f>
        <v>4.878416560092794</v>
      </c>
      <c r="K7" s="526">
        <f>[1]Infrastructure!E6</f>
        <v>38977</v>
      </c>
      <c r="L7" s="523">
        <f>[1]Vehicles!E7</f>
        <v>195476</v>
      </c>
      <c r="M7" s="527">
        <f t="shared" ref="M7:M11" si="2">L7/K7</f>
        <v>5.0151627883110557</v>
      </c>
      <c r="N7" s="522">
        <f>[1]Infrastructure!F6</f>
        <v>50000</v>
      </c>
      <c r="O7" s="523">
        <f>[1]Vehicles!F7</f>
        <v>128936</v>
      </c>
      <c r="P7" s="528">
        <f t="shared" ref="P7:P10" si="3">O7/N7</f>
        <v>2.5787200000000001</v>
      </c>
      <c r="Q7" s="526">
        <f>[1]Infrastructure!G6</f>
        <v>938000</v>
      </c>
      <c r="R7" s="523">
        <f>[1]Vehicles!G7</f>
        <v>991058</v>
      </c>
      <c r="S7" s="527">
        <f t="shared" ref="S7:S10" si="4">R7/Q7</f>
        <v>1.0565650319829425</v>
      </c>
      <c r="T7" s="522">
        <f>[1]Infrastructure!H6</f>
        <v>1826000</v>
      </c>
      <c r="U7" s="523">
        <f>[1]Vehicles!H7</f>
        <v>1953300</v>
      </c>
      <c r="V7" s="528">
        <f t="shared" ref="V7" si="5">U7/T7</f>
        <v>1.0697152245345016</v>
      </c>
      <c r="X7" s="30"/>
      <c r="Y7" s="26"/>
      <c r="Z7" s="26"/>
      <c r="AA7" s="26"/>
      <c r="AB7" s="26"/>
      <c r="AC7" s="26"/>
      <c r="AD7" s="26"/>
      <c r="AE7" s="26"/>
      <c r="AF7" s="26"/>
      <c r="AG7" s="26"/>
      <c r="AH7" s="26"/>
      <c r="AI7" s="26"/>
      <c r="AJ7" s="26"/>
      <c r="AK7" s="26"/>
      <c r="AL7" s="26"/>
    </row>
    <row r="8" spans="1:38" x14ac:dyDescent="0.25">
      <c r="A8" s="30"/>
      <c r="B8" s="769"/>
      <c r="C8" s="774"/>
      <c r="D8" s="529" t="s">
        <v>109</v>
      </c>
      <c r="E8" s="530">
        <f>[1]Infrastructure!C23</f>
        <v>0</v>
      </c>
      <c r="F8" s="531">
        <f>[1]Vehicles!C27</f>
        <v>5677</v>
      </c>
      <c r="G8" s="532"/>
      <c r="H8" s="530">
        <f>[1]Infrastructure!D23</f>
        <v>0</v>
      </c>
      <c r="I8" s="531">
        <f>[1]Vehicles!D27</f>
        <v>6927</v>
      </c>
      <c r="J8" s="533"/>
      <c r="K8" s="534">
        <f>[1]Infrastructure!E23</f>
        <v>150</v>
      </c>
      <c r="L8" s="531">
        <f>[1]Vehicles!E27</f>
        <v>7870</v>
      </c>
      <c r="M8" s="535">
        <f t="shared" si="2"/>
        <v>52.466666666666669</v>
      </c>
      <c r="N8" s="530">
        <f>[1]Infrastructure!F23</f>
        <v>170</v>
      </c>
      <c r="O8" s="531">
        <f>[1]Vehicles!F27</f>
        <v>0</v>
      </c>
      <c r="P8" s="536">
        <f t="shared" si="3"/>
        <v>0</v>
      </c>
      <c r="Q8" s="534">
        <f>[1]Infrastructure!G23</f>
        <v>0</v>
      </c>
      <c r="R8" s="531">
        <f>[1]Vehicles!G27</f>
        <v>0</v>
      </c>
      <c r="S8" s="535"/>
      <c r="T8" s="530">
        <f>[1]Infrastructure!H23</f>
        <v>0</v>
      </c>
      <c r="U8" s="531">
        <f>[1]Vehicles!H27</f>
        <v>0</v>
      </c>
      <c r="V8" s="536"/>
      <c r="X8" s="14"/>
    </row>
    <row r="9" spans="1:38" x14ac:dyDescent="0.25">
      <c r="A9" s="30"/>
      <c r="B9" s="769"/>
      <c r="C9" s="774"/>
      <c r="D9" s="537" t="s">
        <v>9</v>
      </c>
      <c r="E9" s="530">
        <f>[1]Infrastructure!C26</f>
        <v>0</v>
      </c>
      <c r="F9" s="531">
        <f>[1]Vehicles!C39</f>
        <v>0</v>
      </c>
      <c r="G9" s="532"/>
      <c r="H9" s="530">
        <f>[1]Infrastructure!D26</f>
        <v>18</v>
      </c>
      <c r="I9" s="531">
        <f>[1]Vehicles!D39</f>
        <v>0</v>
      </c>
      <c r="J9" s="533"/>
      <c r="K9" s="534">
        <f>[1]Infrastructure!E26</f>
        <v>27</v>
      </c>
      <c r="L9" s="531">
        <f>[1]Vehicles!E39</f>
        <v>457</v>
      </c>
      <c r="M9" s="535">
        <f t="shared" si="2"/>
        <v>16.925925925925927</v>
      </c>
      <c r="N9" s="530">
        <f>[1]Infrastructure!F26</f>
        <v>0</v>
      </c>
      <c r="O9" s="531">
        <f>[1]Vehicles!F39</f>
        <v>600</v>
      </c>
      <c r="P9" s="536"/>
      <c r="Q9" s="534">
        <f>[1]Infrastructure!G26</f>
        <v>0</v>
      </c>
      <c r="R9" s="531">
        <f>[1]Vehicles!G39</f>
        <v>2925</v>
      </c>
      <c r="S9" s="535"/>
      <c r="T9" s="530">
        <f>[1]Infrastructure!H26</f>
        <v>0</v>
      </c>
      <c r="U9" s="531">
        <f>[1]Vehicles!H39</f>
        <v>5250</v>
      </c>
      <c r="V9" s="536"/>
      <c r="X9" s="14"/>
    </row>
    <row r="10" spans="1:38" x14ac:dyDescent="0.25">
      <c r="A10" s="30"/>
      <c r="B10" s="769"/>
      <c r="C10" s="774"/>
      <c r="D10" s="537" t="s">
        <v>52</v>
      </c>
      <c r="E10" s="530">
        <f>[1]Infrastructure!C32</f>
        <v>0</v>
      </c>
      <c r="F10" s="531">
        <f>[1]Vehicles!C50</f>
        <v>30</v>
      </c>
      <c r="G10" s="532"/>
      <c r="H10" s="530">
        <f>[1]Infrastructure!D32</f>
        <v>3</v>
      </c>
      <c r="I10" s="531">
        <f>[1]Vehicles!D50</f>
        <v>58</v>
      </c>
      <c r="J10" s="533">
        <f t="shared" si="1"/>
        <v>19.333333333333332</v>
      </c>
      <c r="K10" s="534">
        <f>[1]Infrastructure!E32</f>
        <v>15</v>
      </c>
      <c r="L10" s="531">
        <f>[1]Vehicles!E50</f>
        <v>69</v>
      </c>
      <c r="M10" s="535">
        <f t="shared" si="2"/>
        <v>4.5999999999999996</v>
      </c>
      <c r="N10" s="530">
        <f>[1]Infrastructure!F32</f>
        <v>40</v>
      </c>
      <c r="O10" s="531">
        <f>[1]Vehicles!F50</f>
        <v>2203</v>
      </c>
      <c r="P10" s="536">
        <f t="shared" si="3"/>
        <v>55.075000000000003</v>
      </c>
      <c r="Q10" s="534">
        <f>[1]Infrastructure!G32</f>
        <v>100</v>
      </c>
      <c r="R10" s="531">
        <f>[1]Vehicles!G50</f>
        <v>33875</v>
      </c>
      <c r="S10" s="535">
        <f t="shared" si="4"/>
        <v>338.75</v>
      </c>
      <c r="T10" s="530">
        <f>[1]Infrastructure!H32</f>
        <v>0</v>
      </c>
      <c r="U10" s="531">
        <f>[1]Vehicles!H50</f>
        <v>189400</v>
      </c>
      <c r="V10" s="536"/>
      <c r="X10" s="14"/>
    </row>
    <row r="11" spans="1:38" ht="15" customHeight="1" thickBot="1" x14ac:dyDescent="0.3">
      <c r="A11" s="30"/>
      <c r="B11" s="771"/>
      <c r="C11" s="775"/>
      <c r="D11" s="538" t="s">
        <v>10</v>
      </c>
      <c r="E11" s="539">
        <f>[1]Infrastructure!C40</f>
        <v>0</v>
      </c>
      <c r="F11" s="540">
        <f>[1]Vehicles!C61</f>
        <v>174674</v>
      </c>
      <c r="G11" s="541"/>
      <c r="H11" s="539">
        <f>[1]Infrastructure!D40</f>
        <v>0</v>
      </c>
      <c r="I11" s="540">
        <f>[1]Vehicles!D61</f>
        <v>163968</v>
      </c>
      <c r="J11" s="542"/>
      <c r="K11" s="543">
        <f>[1]Infrastructure!E40</f>
        <v>1351</v>
      </c>
      <c r="L11" s="540">
        <f>[1]Vehicles!E61</f>
        <v>154448</v>
      </c>
      <c r="M11" s="544">
        <f t="shared" si="2"/>
        <v>114.32124352331606</v>
      </c>
      <c r="N11" s="539">
        <f>[1]Infrastructure!F40</f>
        <v>0</v>
      </c>
      <c r="O11" s="540">
        <f>[1]Vehicles!F61</f>
        <v>0</v>
      </c>
      <c r="P11" s="545"/>
      <c r="Q11" s="543">
        <f>[1]Infrastructure!G40</f>
        <v>0</v>
      </c>
      <c r="R11" s="540">
        <f>[1]Vehicles!G61</f>
        <v>0</v>
      </c>
      <c r="S11" s="544"/>
      <c r="T11" s="539">
        <f>[1]Infrastructure!H40</f>
        <v>0</v>
      </c>
      <c r="U11" s="540">
        <f>[1]Vehicles!H61</f>
        <v>0</v>
      </c>
      <c r="V11" s="545"/>
      <c r="X11" s="14"/>
    </row>
    <row r="12" spans="1:38" x14ac:dyDescent="0.25">
      <c r="A12" s="30"/>
      <c r="B12" s="778" t="s">
        <v>12</v>
      </c>
      <c r="C12" s="778" t="s">
        <v>410</v>
      </c>
      <c r="D12" s="521" t="s">
        <v>7</v>
      </c>
      <c r="E12" s="522">
        <f>[1]Infrastructure!C19</f>
        <v>0</v>
      </c>
      <c r="F12" s="523" t="str">
        <f>[1]Vehicles!C23</f>
        <v>ND</v>
      </c>
      <c r="G12" s="524"/>
      <c r="H12" s="522">
        <f>[1]Infrastructure!D19</f>
        <v>0</v>
      </c>
      <c r="I12" s="523" t="str">
        <f>[1]Vehicles!D23</f>
        <v>ND</v>
      </c>
      <c r="J12" s="525"/>
      <c r="K12" s="526">
        <f>[1]Infrastructure!E19</f>
        <v>0</v>
      </c>
      <c r="L12" s="523" t="str">
        <f>[1]Vehicles!E23</f>
        <v>ND</v>
      </c>
      <c r="M12" s="527"/>
      <c r="N12" s="522">
        <f>[1]Infrastructure!F19</f>
        <v>2</v>
      </c>
      <c r="O12" s="523">
        <f>[1]Vehicles!F23</f>
        <v>0</v>
      </c>
      <c r="P12" s="528"/>
      <c r="Q12" s="526" t="str">
        <f>[1]Infrastructure!G19</f>
        <v>NT</v>
      </c>
      <c r="R12" s="523">
        <f>[1]Vehicles!G23</f>
        <v>0</v>
      </c>
      <c r="S12" s="527"/>
      <c r="T12" s="522" t="str">
        <f>[1]Infrastructure!H19</f>
        <v>NT</v>
      </c>
      <c r="U12" s="523">
        <f>[1]Vehicles!H23</f>
        <v>0</v>
      </c>
      <c r="V12" s="528"/>
      <c r="X12" s="14"/>
    </row>
    <row r="13" spans="1:38" ht="15.75" thickBot="1" x14ac:dyDescent="0.3">
      <c r="A13" s="30"/>
      <c r="B13" s="779"/>
      <c r="C13" s="779"/>
      <c r="D13" s="537" t="s">
        <v>109</v>
      </c>
      <c r="E13" s="530" t="s">
        <v>411</v>
      </c>
      <c r="F13" s="531">
        <f>[1]Vehicles!C35</f>
        <v>0</v>
      </c>
      <c r="G13" s="532"/>
      <c r="H13" s="530" t="s">
        <v>411</v>
      </c>
      <c r="I13" s="531">
        <f>[1]Vehicles!D35</f>
        <v>0</v>
      </c>
      <c r="J13" s="533">
        <f>I13/H14</f>
        <v>0</v>
      </c>
      <c r="K13" s="534" t="s">
        <v>411</v>
      </c>
      <c r="L13" s="531">
        <f>[1]Vehicles!E35</f>
        <v>0</v>
      </c>
      <c r="M13" s="535">
        <f>L13/K14</f>
        <v>0</v>
      </c>
      <c r="N13" s="530" t="s">
        <v>411</v>
      </c>
      <c r="O13" s="531" t="str">
        <f>[1]Vehicles!F35</f>
        <v>NT</v>
      </c>
      <c r="P13" s="536"/>
      <c r="Q13" s="534" t="s">
        <v>411</v>
      </c>
      <c r="R13" s="531" t="str">
        <f>[1]Vehicles!G35</f>
        <v>NT</v>
      </c>
      <c r="S13" s="535"/>
      <c r="T13" s="530" t="s">
        <v>411</v>
      </c>
      <c r="U13" s="531" t="str">
        <f>[1]Vehicles!H35</f>
        <v>NT</v>
      </c>
      <c r="V13" s="536"/>
      <c r="X13" s="14"/>
    </row>
    <row r="14" spans="1:38" ht="14.1" customHeight="1" x14ac:dyDescent="0.25">
      <c r="A14" s="30"/>
      <c r="B14" s="779"/>
      <c r="C14" s="779"/>
      <c r="D14" s="537" t="s">
        <v>9</v>
      </c>
      <c r="E14" s="530" t="str">
        <f>[1]Infrastructure!C29</f>
        <v>ND</v>
      </c>
      <c r="F14" s="531" t="str">
        <f>[1]Vehicles!C46</f>
        <v>ND</v>
      </c>
      <c r="G14" s="532"/>
      <c r="H14" s="530">
        <f>[1]Infrastructure!D29</f>
        <v>1</v>
      </c>
      <c r="I14" s="531" t="str">
        <f>[1]Vehicles!D46</f>
        <v>ND</v>
      </c>
      <c r="J14" s="533"/>
      <c r="K14" s="534">
        <f>[1]Infrastructure!E29</f>
        <v>1</v>
      </c>
      <c r="L14" s="531">
        <f>[1]Vehicles!E46</f>
        <v>11</v>
      </c>
      <c r="M14" s="524">
        <f t="shared" ref="M14" si="6">L14/K14</f>
        <v>11</v>
      </c>
      <c r="N14" s="530" t="str">
        <f>[1]Infrastructure!F29</f>
        <v>NT</v>
      </c>
      <c r="O14" s="531">
        <f>[1]Vehicles!F46</f>
        <v>11</v>
      </c>
      <c r="P14" s="536"/>
      <c r="Q14" s="534" t="str">
        <f>[1]Infrastructure!G29</f>
        <v>NT</v>
      </c>
      <c r="R14" s="531">
        <f>[1]Vehicles!G46</f>
        <v>29.5</v>
      </c>
      <c r="S14" s="535"/>
      <c r="T14" s="530" t="str">
        <f>[1]Infrastructure!H29</f>
        <v>NT</v>
      </c>
      <c r="U14" s="531">
        <f>[1]Vehicles!H46</f>
        <v>48</v>
      </c>
      <c r="V14" s="536"/>
      <c r="X14" s="14"/>
    </row>
    <row r="15" spans="1:38" ht="15.75" thickBot="1" x14ac:dyDescent="0.3">
      <c r="A15" s="30"/>
      <c r="B15" s="779"/>
      <c r="C15" s="779"/>
      <c r="D15" s="537" t="s">
        <v>52</v>
      </c>
      <c r="E15" s="530"/>
      <c r="F15" s="531"/>
      <c r="G15" s="532"/>
      <c r="H15" s="530"/>
      <c r="I15" s="531"/>
      <c r="J15" s="533"/>
      <c r="K15" s="534"/>
      <c r="L15" s="531"/>
      <c r="M15" s="535"/>
      <c r="N15" s="530"/>
      <c r="O15" s="531"/>
      <c r="P15" s="536"/>
      <c r="Q15" s="534"/>
      <c r="R15" s="531"/>
      <c r="S15" s="535"/>
      <c r="T15" s="530"/>
      <c r="U15" s="531">
        <f>[1]Vehicles!H57</f>
        <v>0</v>
      </c>
      <c r="V15" s="536"/>
      <c r="X15" s="546" t="s">
        <v>412</v>
      </c>
    </row>
    <row r="16" spans="1:38" s="30" customFormat="1" x14ac:dyDescent="0.25">
      <c r="B16" s="779"/>
      <c r="C16" s="778" t="s">
        <v>413</v>
      </c>
      <c r="D16" s="521" t="s">
        <v>7</v>
      </c>
      <c r="E16" s="522" t="str">
        <f>[1]Infrastructure!C20</f>
        <v>ND</v>
      </c>
      <c r="F16" s="523" t="str">
        <f>[1]Vehicles!C22</f>
        <v>ND</v>
      </c>
      <c r="G16" s="524"/>
      <c r="H16" s="522" t="str">
        <f>[1]Infrastructure!D20</f>
        <v>ND</v>
      </c>
      <c r="I16" s="523" t="str">
        <f>[1]Vehicles!D22</f>
        <v>ND</v>
      </c>
      <c r="J16" s="525"/>
      <c r="K16" s="526" t="str">
        <f>[1]Infrastructure!E20</f>
        <v>280+</v>
      </c>
      <c r="L16" s="523" t="str">
        <f>[1]Vehicles!E22</f>
        <v>ND</v>
      </c>
      <c r="M16" s="527"/>
      <c r="N16" s="522" t="str">
        <f>[1]Infrastructure!F20</f>
        <v>NT</v>
      </c>
      <c r="O16" s="523">
        <f>[1]Vehicles!F22</f>
        <v>2</v>
      </c>
      <c r="P16" s="528"/>
      <c r="Q16" s="526" t="str">
        <f>[1]Infrastructure!G20</f>
        <v>NT</v>
      </c>
      <c r="R16" s="523">
        <f>[1]Vehicles!G22</f>
        <v>30</v>
      </c>
      <c r="S16" s="527"/>
      <c r="T16" s="522" t="str">
        <f>[1]Infrastructure!H20</f>
        <v>NT</v>
      </c>
      <c r="U16" s="523">
        <f>[1]Vehicles!H22</f>
        <v>100</v>
      </c>
      <c r="V16" s="528"/>
      <c r="X16" s="25"/>
    </row>
    <row r="17" spans="1:27" s="30" customFormat="1" ht="15.75" thickBot="1" x14ac:dyDescent="0.3">
      <c r="B17" s="779"/>
      <c r="C17" s="779"/>
      <c r="D17" s="537" t="s">
        <v>109</v>
      </c>
      <c r="E17" s="530" t="s">
        <v>411</v>
      </c>
      <c r="F17" s="531">
        <f>[1]Vehicles!C34</f>
        <v>0</v>
      </c>
      <c r="G17" s="532"/>
      <c r="H17" s="530" t="s">
        <v>411</v>
      </c>
      <c r="I17" s="531">
        <f>[1]Vehicles!D34</f>
        <v>1</v>
      </c>
      <c r="J17" s="533">
        <f>I17/H18</f>
        <v>0.2</v>
      </c>
      <c r="K17" s="534" t="s">
        <v>411</v>
      </c>
      <c r="L17" s="531">
        <f>[1]Vehicles!E34</f>
        <v>1</v>
      </c>
      <c r="M17" s="535">
        <f>L17/K18</f>
        <v>0.2</v>
      </c>
      <c r="N17" s="530" t="s">
        <v>411</v>
      </c>
      <c r="O17" s="531" t="str">
        <f>[1]Vehicles!F34</f>
        <v>NT</v>
      </c>
      <c r="P17" s="536"/>
      <c r="Q17" s="534" t="s">
        <v>411</v>
      </c>
      <c r="R17" s="531" t="str">
        <f>[1]Vehicles!G34</f>
        <v>NT</v>
      </c>
      <c r="S17" s="535"/>
      <c r="T17" s="530" t="s">
        <v>411</v>
      </c>
      <c r="U17" s="531" t="str">
        <f>[1]Vehicles!H34</f>
        <v>NT</v>
      </c>
      <c r="V17" s="536"/>
      <c r="X17" s="25"/>
    </row>
    <row r="18" spans="1:27" x14ac:dyDescent="0.25">
      <c r="A18" s="30"/>
      <c r="B18" s="779"/>
      <c r="C18" s="779"/>
      <c r="D18" s="537" t="s">
        <v>9</v>
      </c>
      <c r="E18" s="530" t="str">
        <f>[1]Infrastructure!C30</f>
        <v>ND</v>
      </c>
      <c r="F18" s="531" t="str">
        <f>[1]Vehicles!C45</f>
        <v>ND</v>
      </c>
      <c r="G18" s="532"/>
      <c r="H18" s="530">
        <f>[1]Infrastructure!D30</f>
        <v>5</v>
      </c>
      <c r="I18" s="531" t="str">
        <f>[1]Vehicles!D45</f>
        <v>ND</v>
      </c>
      <c r="J18" s="533"/>
      <c r="K18" s="534">
        <f>[1]Infrastructure!E30</f>
        <v>5</v>
      </c>
      <c r="L18" s="531">
        <f>[1]Vehicles!E45</f>
        <v>7</v>
      </c>
      <c r="M18" s="524">
        <f t="shared" ref="M18" si="7">L18/K18</f>
        <v>1.4</v>
      </c>
      <c r="N18" s="530" t="str">
        <f>[1]Infrastructure!F30</f>
        <v>NT</v>
      </c>
      <c r="O18" s="531">
        <f>[1]Vehicles!F45</f>
        <v>11</v>
      </c>
      <c r="P18" s="536"/>
      <c r="Q18" s="534" t="str">
        <f>[1]Infrastructure!G30</f>
        <v>NT</v>
      </c>
      <c r="R18" s="531">
        <f>[1]Vehicles!G45</f>
        <v>85.5</v>
      </c>
      <c r="S18" s="535"/>
      <c r="T18" s="530" t="str">
        <f>[1]Infrastructure!H30</f>
        <v>NT</v>
      </c>
      <c r="U18" s="531">
        <f>[1]Vehicles!H45</f>
        <v>160</v>
      </c>
      <c r="V18" s="536"/>
      <c r="X18" s="25"/>
    </row>
    <row r="19" spans="1:27" ht="15.75" thickBot="1" x14ac:dyDescent="0.3">
      <c r="A19" s="30"/>
      <c r="B19" s="779"/>
      <c r="C19" s="779"/>
      <c r="D19" s="537" t="s">
        <v>52</v>
      </c>
      <c r="E19" s="530"/>
      <c r="F19" s="531"/>
      <c r="G19" s="532"/>
      <c r="H19" s="530"/>
      <c r="I19" s="531"/>
      <c r="J19" s="533"/>
      <c r="K19" s="534"/>
      <c r="L19" s="531"/>
      <c r="M19" s="535"/>
      <c r="N19" s="530"/>
      <c r="O19" s="531" t="str">
        <f>[1]Vehicles!F56</f>
        <v>NT</v>
      </c>
      <c r="P19" s="536"/>
      <c r="Q19" s="534"/>
      <c r="R19" s="531">
        <f>[1]Vehicles!G56</f>
        <v>15</v>
      </c>
      <c r="S19" s="535"/>
      <c r="T19" s="530"/>
      <c r="U19" s="531">
        <f>[1]Vehicles!H56</f>
        <v>50</v>
      </c>
      <c r="V19" s="536"/>
      <c r="X19" s="546" t="s">
        <v>414</v>
      </c>
    </row>
    <row r="20" spans="1:27" s="30" customFormat="1" x14ac:dyDescent="0.25">
      <c r="B20" s="767" t="s">
        <v>13</v>
      </c>
      <c r="C20" s="773"/>
      <c r="D20" s="521" t="s">
        <v>7</v>
      </c>
      <c r="E20" s="522"/>
      <c r="F20" s="523"/>
      <c r="G20" s="524"/>
      <c r="H20" s="522"/>
      <c r="I20" s="523"/>
      <c r="J20" s="525"/>
      <c r="K20" s="526" t="str">
        <f>[1]Infrastructure!E21</f>
        <v>73+</v>
      </c>
      <c r="L20" s="523"/>
      <c r="M20" s="527"/>
      <c r="N20" s="522"/>
      <c r="O20" s="523"/>
      <c r="P20" s="528"/>
      <c r="Q20" s="526"/>
      <c r="R20" s="523"/>
      <c r="S20" s="527"/>
      <c r="T20" s="522"/>
      <c r="U20" s="523"/>
      <c r="V20" s="528"/>
      <c r="X20" s="546" t="s">
        <v>415</v>
      </c>
    </row>
    <row r="21" spans="1:27" s="30" customFormat="1" x14ac:dyDescent="0.25">
      <c r="B21" s="769"/>
      <c r="C21" s="774"/>
      <c r="D21" s="529" t="s">
        <v>109</v>
      </c>
      <c r="E21" s="530"/>
      <c r="F21" s="531"/>
      <c r="G21" s="532"/>
      <c r="H21" s="530"/>
      <c r="I21" s="531"/>
      <c r="J21" s="533"/>
      <c r="K21" s="534"/>
      <c r="L21" s="531"/>
      <c r="M21" s="535"/>
      <c r="N21" s="530"/>
      <c r="O21" s="531"/>
      <c r="P21" s="536"/>
      <c r="Q21" s="534"/>
      <c r="R21" s="531"/>
      <c r="S21" s="535"/>
      <c r="T21" s="530"/>
      <c r="U21" s="531"/>
      <c r="V21" s="536"/>
      <c r="X21" s="25"/>
    </row>
    <row r="22" spans="1:27" s="30" customFormat="1" x14ac:dyDescent="0.25">
      <c r="B22" s="769"/>
      <c r="C22" s="774"/>
      <c r="D22" s="537" t="s">
        <v>9</v>
      </c>
      <c r="E22" s="530"/>
      <c r="F22" s="531"/>
      <c r="G22" s="532"/>
      <c r="H22" s="530"/>
      <c r="I22" s="531"/>
      <c r="J22" s="533"/>
      <c r="K22" s="534"/>
      <c r="L22" s="531"/>
      <c r="M22" s="535"/>
      <c r="N22" s="530"/>
      <c r="O22" s="531"/>
      <c r="P22" s="536"/>
      <c r="Q22" s="534"/>
      <c r="R22" s="531"/>
      <c r="S22" s="535"/>
      <c r="T22" s="530"/>
      <c r="U22" s="531"/>
      <c r="V22" s="536"/>
      <c r="X22" s="25"/>
    </row>
    <row r="23" spans="1:27" s="30" customFormat="1" x14ac:dyDescent="0.25">
      <c r="B23" s="769"/>
      <c r="C23" s="774"/>
      <c r="D23" s="537" t="s">
        <v>52</v>
      </c>
      <c r="E23" s="530"/>
      <c r="F23" s="531"/>
      <c r="G23" s="532"/>
      <c r="H23" s="530"/>
      <c r="I23" s="531"/>
      <c r="J23" s="533"/>
      <c r="K23" s="534"/>
      <c r="L23" s="531"/>
      <c r="M23" s="535"/>
      <c r="N23" s="530"/>
      <c r="O23" s="531"/>
      <c r="P23" s="536"/>
      <c r="Q23" s="534"/>
      <c r="R23" s="531"/>
      <c r="S23" s="535"/>
      <c r="T23" s="530"/>
      <c r="U23" s="531"/>
      <c r="V23" s="536"/>
      <c r="X23" s="25"/>
    </row>
    <row r="24" spans="1:27" s="30" customFormat="1" ht="15.75" thickBot="1" x14ac:dyDescent="0.3">
      <c r="B24" s="771"/>
      <c r="C24" s="775"/>
      <c r="D24" s="538" t="s">
        <v>10</v>
      </c>
      <c r="E24" s="539"/>
      <c r="F24" s="540"/>
      <c r="G24" s="541"/>
      <c r="H24" s="539"/>
      <c r="I24" s="540"/>
      <c r="J24" s="542"/>
      <c r="K24" s="543"/>
      <c r="L24" s="540"/>
      <c r="M24" s="544"/>
      <c r="N24" s="539"/>
      <c r="O24" s="540"/>
      <c r="P24" s="545"/>
      <c r="Q24" s="543"/>
      <c r="R24" s="540"/>
      <c r="S24" s="544"/>
      <c r="T24" s="539"/>
      <c r="U24" s="540"/>
      <c r="V24" s="545"/>
      <c r="X24" s="25"/>
    </row>
    <row r="25" spans="1:27" s="30" customFormat="1" x14ac:dyDescent="0.25">
      <c r="B25" s="767" t="s">
        <v>14</v>
      </c>
      <c r="C25" s="773"/>
      <c r="D25" s="521" t="s">
        <v>7</v>
      </c>
      <c r="E25" s="522"/>
      <c r="F25" s="523"/>
      <c r="G25" s="524"/>
      <c r="H25" s="522"/>
      <c r="I25" s="523"/>
      <c r="J25" s="525"/>
      <c r="K25" s="526"/>
      <c r="L25" s="523"/>
      <c r="M25" s="527"/>
      <c r="N25" s="522"/>
      <c r="O25" s="523"/>
      <c r="P25" s="528"/>
      <c r="Q25" s="526"/>
      <c r="R25" s="523"/>
      <c r="S25" s="527"/>
      <c r="T25" s="522"/>
      <c r="U25" s="523"/>
      <c r="V25" s="528"/>
      <c r="X25" s="25"/>
    </row>
    <row r="26" spans="1:27" s="30" customFormat="1" x14ac:dyDescent="0.25">
      <c r="B26" s="769"/>
      <c r="C26" s="774"/>
      <c r="D26" s="529" t="s">
        <v>109</v>
      </c>
      <c r="E26" s="530"/>
      <c r="F26" s="531"/>
      <c r="G26" s="532"/>
      <c r="H26" s="530"/>
      <c r="I26" s="531"/>
      <c r="J26" s="533"/>
      <c r="K26" s="534"/>
      <c r="L26" s="531"/>
      <c r="M26" s="535"/>
      <c r="N26" s="530"/>
      <c r="O26" s="531"/>
      <c r="P26" s="536"/>
      <c r="Q26" s="534"/>
      <c r="R26" s="531"/>
      <c r="S26" s="535"/>
      <c r="T26" s="530"/>
      <c r="U26" s="531"/>
      <c r="V26" s="536"/>
      <c r="X26" s="25"/>
    </row>
    <row r="27" spans="1:27" s="30" customFormat="1" x14ac:dyDescent="0.25">
      <c r="B27" s="769"/>
      <c r="C27" s="774"/>
      <c r="D27" s="537" t="s">
        <v>9</v>
      </c>
      <c r="E27" s="530"/>
      <c r="F27" s="531"/>
      <c r="G27" s="532"/>
      <c r="H27" s="530"/>
      <c r="I27" s="531"/>
      <c r="J27" s="533"/>
      <c r="K27" s="534"/>
      <c r="L27" s="531"/>
      <c r="M27" s="535"/>
      <c r="N27" s="530"/>
      <c r="O27" s="531"/>
      <c r="P27" s="536"/>
      <c r="Q27" s="534"/>
      <c r="R27" s="531"/>
      <c r="S27" s="535"/>
      <c r="T27" s="530"/>
      <c r="U27" s="531"/>
      <c r="V27" s="536"/>
      <c r="X27" s="25"/>
    </row>
    <row r="28" spans="1:27" s="30" customFormat="1" x14ac:dyDescent="0.25">
      <c r="B28" s="769"/>
      <c r="C28" s="774"/>
      <c r="D28" s="537" t="s">
        <v>52</v>
      </c>
      <c r="E28" s="530"/>
      <c r="F28" s="531"/>
      <c r="G28" s="532"/>
      <c r="H28" s="530"/>
      <c r="I28" s="531"/>
      <c r="J28" s="533"/>
      <c r="K28" s="534"/>
      <c r="L28" s="531"/>
      <c r="M28" s="535"/>
      <c r="N28" s="530"/>
      <c r="O28" s="531">
        <f>[1]Vehicles!F59</f>
        <v>1</v>
      </c>
      <c r="P28" s="536"/>
      <c r="Q28" s="534"/>
      <c r="R28" s="531"/>
      <c r="S28" s="535"/>
      <c r="T28" s="530"/>
      <c r="U28" s="531"/>
      <c r="V28" s="536"/>
      <c r="X28" s="546" t="s">
        <v>416</v>
      </c>
    </row>
    <row r="29" spans="1:27" s="30" customFormat="1" ht="15.75" thickBot="1" x14ac:dyDescent="0.3">
      <c r="B29" s="771"/>
      <c r="C29" s="775"/>
      <c r="D29" s="538" t="s">
        <v>10</v>
      </c>
      <c r="E29" s="539"/>
      <c r="F29" s="540"/>
      <c r="G29" s="541"/>
      <c r="H29" s="539"/>
      <c r="I29" s="540"/>
      <c r="J29" s="542"/>
      <c r="K29" s="543"/>
      <c r="L29" s="540"/>
      <c r="M29" s="544"/>
      <c r="N29" s="539"/>
      <c r="O29" s="540"/>
      <c r="P29" s="545"/>
      <c r="Q29" s="543"/>
      <c r="R29" s="540"/>
      <c r="S29" s="544"/>
      <c r="T29" s="539"/>
      <c r="U29" s="540"/>
      <c r="V29" s="545"/>
      <c r="X29" s="25"/>
    </row>
    <row r="30" spans="1:27" s="30" customFormat="1" x14ac:dyDescent="0.25">
      <c r="B30" s="12"/>
      <c r="C30" s="12"/>
    </row>
    <row r="31" spans="1:27" s="30" customFormat="1" x14ac:dyDescent="0.25">
      <c r="B31" s="21" t="s">
        <v>110</v>
      </c>
    </row>
    <row r="32" spans="1:27" s="30" customFormat="1" x14ac:dyDescent="0.25">
      <c r="B32" s="601" t="s">
        <v>148</v>
      </c>
      <c r="C32" s="601"/>
      <c r="D32" s="601"/>
      <c r="E32" s="601"/>
      <c r="F32" s="601"/>
      <c r="G32" s="601"/>
      <c r="H32" s="601"/>
      <c r="I32" s="601"/>
      <c r="J32" s="601"/>
      <c r="K32" s="601"/>
      <c r="L32" s="601"/>
      <c r="M32" s="601"/>
      <c r="N32" s="601"/>
      <c r="O32" s="601"/>
      <c r="P32" s="467"/>
      <c r="Q32" s="467"/>
      <c r="R32" s="467"/>
      <c r="S32" s="467"/>
      <c r="T32" s="467"/>
      <c r="U32" s="467"/>
      <c r="V32" s="26"/>
      <c r="W32" s="26"/>
      <c r="X32" s="26"/>
      <c r="Y32" s="26"/>
      <c r="Z32" s="26"/>
      <c r="AA32" s="26"/>
    </row>
    <row r="33" spans="1:27" s="30" customFormat="1" x14ac:dyDescent="0.25">
      <c r="B33" s="601" t="s">
        <v>149</v>
      </c>
      <c r="C33" s="601"/>
      <c r="D33" s="601"/>
      <c r="E33" s="601"/>
      <c r="F33" s="601"/>
      <c r="G33" s="601"/>
      <c r="H33" s="601"/>
      <c r="I33" s="601"/>
      <c r="J33" s="601"/>
      <c r="K33" s="601"/>
      <c r="L33" s="601"/>
      <c r="M33" s="601"/>
      <c r="N33" s="601"/>
      <c r="O33" s="601"/>
      <c r="P33" s="467"/>
      <c r="Q33" s="467"/>
      <c r="R33" s="467"/>
      <c r="S33" s="467"/>
      <c r="T33" s="467"/>
      <c r="U33" s="467"/>
      <c r="X33" s="26"/>
      <c r="Y33" s="26"/>
      <c r="Z33" s="26"/>
      <c r="AA33" s="26"/>
    </row>
    <row r="34" spans="1:27" s="30" customFormat="1" x14ac:dyDescent="0.25">
      <c r="X34" s="3"/>
    </row>
    <row r="35" spans="1:27" ht="15.75" thickBot="1" x14ac:dyDescent="0.3"/>
    <row r="36" spans="1:27" ht="16.5" thickBot="1" x14ac:dyDescent="0.3">
      <c r="A36" s="30"/>
      <c r="B36" s="759" t="s">
        <v>244</v>
      </c>
      <c r="C36" s="760"/>
      <c r="D36" s="760"/>
      <c r="E36" s="760"/>
      <c r="F36" s="760"/>
      <c r="G36" s="760"/>
      <c r="H36" s="760"/>
      <c r="I36" s="760"/>
      <c r="J36" s="761"/>
      <c r="K36" s="519"/>
      <c r="L36" s="547"/>
    </row>
    <row r="37" spans="1:27" ht="15.75" thickBot="1" x14ac:dyDescent="0.3">
      <c r="A37" s="30"/>
      <c r="B37" s="780"/>
      <c r="C37" s="780"/>
      <c r="D37" s="780"/>
      <c r="E37" s="780"/>
      <c r="F37" s="780"/>
      <c r="G37" s="780"/>
      <c r="H37" s="780"/>
      <c r="I37" s="780"/>
      <c r="J37" s="780"/>
      <c r="K37" s="350"/>
      <c r="L37" s="350"/>
    </row>
    <row r="38" spans="1:27" ht="15.75" thickBot="1" x14ac:dyDescent="0.3">
      <c r="A38" s="30"/>
      <c r="B38" s="738"/>
      <c r="C38" s="739"/>
      <c r="D38" s="740"/>
      <c r="E38" s="738" t="s">
        <v>243</v>
      </c>
      <c r="F38" s="739"/>
      <c r="G38" s="739"/>
      <c r="H38" s="738" t="s">
        <v>245</v>
      </c>
      <c r="I38" s="781"/>
      <c r="J38" s="782"/>
      <c r="K38" s="548"/>
      <c r="L38" s="30"/>
    </row>
    <row r="39" spans="1:27" ht="15.75" thickBot="1" x14ac:dyDescent="0.3">
      <c r="A39" s="30"/>
      <c r="B39" s="750" t="s">
        <v>130</v>
      </c>
      <c r="C39" s="751"/>
      <c r="D39" s="754" t="s">
        <v>152</v>
      </c>
      <c r="E39" s="739" t="s">
        <v>375</v>
      </c>
      <c r="F39" s="739"/>
      <c r="G39" s="739"/>
      <c r="H39" s="756" t="s">
        <v>376</v>
      </c>
      <c r="I39" s="757"/>
      <c r="J39" s="758"/>
      <c r="K39" s="1"/>
      <c r="L39" s="30"/>
    </row>
    <row r="40" spans="1:27" ht="15.75" thickBot="1" x14ac:dyDescent="0.3">
      <c r="A40" s="30"/>
      <c r="B40" s="752"/>
      <c r="C40" s="753"/>
      <c r="D40" s="755"/>
      <c r="E40" s="329">
        <v>2016</v>
      </c>
      <c r="F40" s="242">
        <v>2017</v>
      </c>
      <c r="G40" s="243">
        <v>2018</v>
      </c>
      <c r="H40" s="192">
        <v>2020</v>
      </c>
      <c r="I40" s="193">
        <v>2025</v>
      </c>
      <c r="J40" s="233">
        <v>2030</v>
      </c>
      <c r="K40" s="549"/>
      <c r="L40" s="30"/>
    </row>
    <row r="41" spans="1:27" x14ac:dyDescent="0.25">
      <c r="A41" s="30"/>
      <c r="B41" s="767" t="s">
        <v>11</v>
      </c>
      <c r="C41" s="768"/>
      <c r="D41" s="550" t="s">
        <v>20</v>
      </c>
      <c r="E41" s="558">
        <v>0.32387295081967216</v>
      </c>
      <c r="F41" s="559">
        <v>0.33732534930139718</v>
      </c>
      <c r="G41" s="566">
        <v>0.3359375</v>
      </c>
      <c r="H41" s="558">
        <v>0.33462282398452609</v>
      </c>
      <c r="I41" s="559">
        <v>0.3515625</v>
      </c>
      <c r="J41" s="566">
        <v>0.35270541082164331</v>
      </c>
      <c r="K41" s="551"/>
      <c r="L41" s="30" t="s">
        <v>418</v>
      </c>
    </row>
    <row r="42" spans="1:27" x14ac:dyDescent="0.25">
      <c r="A42" s="30"/>
      <c r="B42" s="769"/>
      <c r="C42" s="770"/>
      <c r="D42" s="552" t="s">
        <v>21</v>
      </c>
      <c r="E42" s="561">
        <v>0.6055532786885246</v>
      </c>
      <c r="F42" s="562">
        <v>0.59281437125748504</v>
      </c>
      <c r="G42" s="567">
        <v>0.578125</v>
      </c>
      <c r="H42" s="561">
        <v>0.55125725338491294</v>
      </c>
      <c r="I42" s="562">
        <v>0.537109375</v>
      </c>
      <c r="J42" s="567">
        <v>0.5290581162324649</v>
      </c>
      <c r="K42" s="551"/>
      <c r="L42" s="30"/>
    </row>
    <row r="43" spans="1:27" x14ac:dyDescent="0.25">
      <c r="A43" s="30"/>
      <c r="B43" s="769"/>
      <c r="C43" s="770"/>
      <c r="D43" s="552" t="s">
        <v>7</v>
      </c>
      <c r="E43" s="561">
        <v>1.2295081967213115E-2</v>
      </c>
      <c r="F43" s="562">
        <v>1.3972055888223553E-2</v>
      </c>
      <c r="G43" s="567">
        <v>1.5625E-2</v>
      </c>
      <c r="H43" s="561">
        <v>1.5473887814313346E-2</v>
      </c>
      <c r="I43" s="562">
        <v>1.7578125E-2</v>
      </c>
      <c r="J43" s="567">
        <v>2.6052104208416832E-2</v>
      </c>
      <c r="K43" s="551"/>
      <c r="L43" s="30"/>
    </row>
    <row r="44" spans="1:27" x14ac:dyDescent="0.25">
      <c r="A44" s="30"/>
      <c r="B44" s="769"/>
      <c r="C44" s="770"/>
      <c r="D44" s="552" t="s">
        <v>417</v>
      </c>
      <c r="E44" s="561">
        <v>4.0983606557377051E-3</v>
      </c>
      <c r="F44" s="562">
        <v>3.9920159680638719E-3</v>
      </c>
      <c r="G44" s="567">
        <v>3.90625E-3</v>
      </c>
      <c r="H44" s="561">
        <v>5.8027079303675051E-3</v>
      </c>
      <c r="I44" s="562">
        <v>5.859375E-3</v>
      </c>
      <c r="J44" s="567">
        <v>6.0120240480961923E-3</v>
      </c>
      <c r="K44" s="551"/>
      <c r="L44" s="30"/>
    </row>
    <row r="45" spans="1:27" x14ac:dyDescent="0.25">
      <c r="A45" s="30"/>
      <c r="B45" s="769"/>
      <c r="C45" s="770"/>
      <c r="D45" s="552" t="s">
        <v>22</v>
      </c>
      <c r="E45" s="561">
        <v>0</v>
      </c>
      <c r="F45" s="562">
        <v>0</v>
      </c>
      <c r="G45" s="567">
        <v>0</v>
      </c>
      <c r="H45" s="561">
        <v>5.8027079303675048E-5</v>
      </c>
      <c r="I45" s="562">
        <v>1.3671875000000001E-4</v>
      </c>
      <c r="J45" s="567">
        <v>3.8076152304609219E-4</v>
      </c>
      <c r="K45" s="551"/>
      <c r="L45" s="30"/>
    </row>
    <row r="46" spans="1:27" x14ac:dyDescent="0.25">
      <c r="A46" s="30"/>
      <c r="B46" s="769"/>
      <c r="C46" s="770"/>
      <c r="D46" s="552" t="s">
        <v>10</v>
      </c>
      <c r="E46" s="561">
        <v>1.6393442622950821E-2</v>
      </c>
      <c r="F46" s="562">
        <v>1.3972055888223553E-2</v>
      </c>
      <c r="G46" s="567">
        <v>1.171875E-2</v>
      </c>
      <c r="H46" s="561">
        <v>9.6711798839458421E-3</v>
      </c>
      <c r="I46" s="562">
        <v>7.8125E-3</v>
      </c>
      <c r="J46" s="567">
        <v>6.0120240480961923E-3</v>
      </c>
      <c r="K46" s="551"/>
      <c r="L46" s="30"/>
    </row>
    <row r="47" spans="1:27" x14ac:dyDescent="0.25">
      <c r="A47" s="30"/>
      <c r="B47" s="769"/>
      <c r="C47" s="770"/>
      <c r="D47" s="553" t="s">
        <v>90</v>
      </c>
      <c r="E47" s="561">
        <v>2.7540983606557379E-2</v>
      </c>
      <c r="F47" s="562">
        <v>2.5948103792415168E-2</v>
      </c>
      <c r="G47" s="567">
        <v>4.4921875E-2</v>
      </c>
      <c r="H47" s="561">
        <v>7.3500967117988397E-2</v>
      </c>
      <c r="I47" s="562">
        <v>7.2265625E-2</v>
      </c>
      <c r="J47" s="567">
        <v>7.0140280561122245E-2</v>
      </c>
      <c r="K47" s="551"/>
      <c r="L47" s="30"/>
    </row>
    <row r="48" spans="1:27" ht="14.45" customHeight="1" x14ac:dyDescent="0.25">
      <c r="A48" s="30"/>
      <c r="B48" s="769"/>
      <c r="C48" s="770"/>
      <c r="D48" s="554" t="s">
        <v>98</v>
      </c>
      <c r="E48" s="561"/>
      <c r="F48" s="562"/>
      <c r="G48" s="567"/>
      <c r="H48" s="561"/>
      <c r="I48" s="562"/>
      <c r="J48" s="567"/>
      <c r="K48" s="551"/>
      <c r="L48" s="30"/>
    </row>
    <row r="49" spans="1:12" ht="15.75" thickBot="1" x14ac:dyDescent="0.3">
      <c r="A49" s="30"/>
      <c r="B49" s="769"/>
      <c r="C49" s="770"/>
      <c r="D49" s="555" t="s">
        <v>165</v>
      </c>
      <c r="E49" s="568">
        <v>1.0245901639344262E-2</v>
      </c>
      <c r="F49" s="569">
        <v>9.9800399201596807E-3</v>
      </c>
      <c r="G49" s="570">
        <v>9.765625E-3</v>
      </c>
      <c r="H49" s="568">
        <v>9.6711798839458421E-3</v>
      </c>
      <c r="I49" s="569">
        <v>9.765625E-3</v>
      </c>
      <c r="J49" s="570">
        <v>1.002004008016032E-2</v>
      </c>
      <c r="K49" s="551"/>
      <c r="L49" s="30"/>
    </row>
    <row r="50" spans="1:12" ht="15.75" thickBot="1" x14ac:dyDescent="0.3">
      <c r="A50" s="30"/>
      <c r="B50" s="771"/>
      <c r="C50" s="772"/>
      <c r="D50" s="556" t="s">
        <v>374</v>
      </c>
      <c r="E50" s="571">
        <f t="shared" ref="E50:J50" si="8">SUM(E41:E49)</f>
        <v>0.99999999999999989</v>
      </c>
      <c r="F50" s="572">
        <f t="shared" si="8"/>
        <v>0.99800399201596812</v>
      </c>
      <c r="G50" s="573">
        <f t="shared" si="8"/>
        <v>1</v>
      </c>
      <c r="H50" s="571">
        <f t="shared" si="8"/>
        <v>1.0000580270793038</v>
      </c>
      <c r="I50" s="572">
        <f t="shared" si="8"/>
        <v>1.0020898437499999</v>
      </c>
      <c r="J50" s="573">
        <f t="shared" si="8"/>
        <v>1.000380761523046</v>
      </c>
      <c r="K50" s="551"/>
      <c r="L50" s="30"/>
    </row>
    <row r="51" spans="1:12" x14ac:dyDescent="0.25">
      <c r="A51" s="30"/>
      <c r="B51" s="767" t="s">
        <v>413</v>
      </c>
      <c r="C51" s="773"/>
      <c r="D51" s="550" t="s">
        <v>21</v>
      </c>
      <c r="E51" s="559">
        <v>1.0003229369924738</v>
      </c>
      <c r="F51" s="559">
        <v>1</v>
      </c>
      <c r="G51" s="560">
        <v>0.99564263954766297</v>
      </c>
      <c r="H51" s="558">
        <v>0.99007706103664528</v>
      </c>
      <c r="I51" s="559">
        <v>0.94529051162659017</v>
      </c>
      <c r="J51" s="560">
        <v>0.8474451368966468</v>
      </c>
      <c r="K51" s="551"/>
      <c r="L51" s="30" t="s">
        <v>419</v>
      </c>
    </row>
    <row r="52" spans="1:12" x14ac:dyDescent="0.25">
      <c r="A52" s="30"/>
      <c r="B52" s="769"/>
      <c r="C52" s="774"/>
      <c r="D52" s="552" t="s">
        <v>9</v>
      </c>
      <c r="E52" s="561">
        <v>0</v>
      </c>
      <c r="F52" s="562">
        <v>0</v>
      </c>
      <c r="G52" s="563">
        <v>4.3573604523369242E-3</v>
      </c>
      <c r="H52" s="561">
        <v>9.1036137278482469E-3</v>
      </c>
      <c r="I52" s="562">
        <v>3.4710012846447438E-2</v>
      </c>
      <c r="J52" s="563">
        <v>8.8682603557060799E-2</v>
      </c>
      <c r="K52" s="551"/>
      <c r="L52" s="30" t="s">
        <v>420</v>
      </c>
    </row>
    <row r="53" spans="1:12" x14ac:dyDescent="0.25">
      <c r="A53" s="30"/>
      <c r="B53" s="769"/>
      <c r="C53" s="774"/>
      <c r="D53" s="557" t="s">
        <v>7</v>
      </c>
      <c r="E53" s="561">
        <v>0</v>
      </c>
      <c r="F53" s="562">
        <v>0</v>
      </c>
      <c r="G53" s="563">
        <v>0</v>
      </c>
      <c r="H53" s="561">
        <v>8.1932523550634238E-4</v>
      </c>
      <c r="I53" s="562">
        <v>1.1714629335676009E-2</v>
      </c>
      <c r="J53" s="563">
        <v>3.7412973375635018E-2</v>
      </c>
      <c r="K53" s="551"/>
      <c r="L53" s="30" t="s">
        <v>421</v>
      </c>
    </row>
    <row r="54" spans="1:12" ht="15.75" thickBot="1" x14ac:dyDescent="0.3">
      <c r="A54" s="30"/>
      <c r="B54" s="769"/>
      <c r="C54" s="774"/>
      <c r="D54" s="555" t="s">
        <v>22</v>
      </c>
      <c r="E54" s="568">
        <v>0</v>
      </c>
      <c r="F54" s="569">
        <v>0</v>
      </c>
      <c r="G54" s="574">
        <v>0</v>
      </c>
      <c r="H54" s="568">
        <v>0</v>
      </c>
      <c r="I54" s="569">
        <v>8.2848461912864227E-3</v>
      </c>
      <c r="J54" s="574">
        <v>2.6459286170657431E-2</v>
      </c>
      <c r="K54" s="551"/>
      <c r="L54" s="30" t="s">
        <v>422</v>
      </c>
    </row>
    <row r="55" spans="1:12" ht="15.75" thickBot="1" x14ac:dyDescent="0.3">
      <c r="A55" s="30"/>
      <c r="B55" s="771"/>
      <c r="C55" s="775"/>
      <c r="D55" s="556" t="s">
        <v>423</v>
      </c>
      <c r="E55" s="571">
        <f>SUM(E51:E54)</f>
        <v>1.0003229369924738</v>
      </c>
      <c r="F55" s="572">
        <f t="shared" ref="F55:J55" si="9">SUM(F51:F54)</f>
        <v>1</v>
      </c>
      <c r="G55" s="573">
        <f t="shared" si="9"/>
        <v>0.99999999999999989</v>
      </c>
      <c r="H55" s="571">
        <f t="shared" si="9"/>
        <v>0.99999999999999989</v>
      </c>
      <c r="I55" s="572">
        <f t="shared" si="9"/>
        <v>1</v>
      </c>
      <c r="J55" s="573">
        <f t="shared" si="9"/>
        <v>1</v>
      </c>
      <c r="K55" s="551"/>
      <c r="L55" s="30" t="s">
        <v>424</v>
      </c>
    </row>
    <row r="56" spans="1:12" x14ac:dyDescent="0.25">
      <c r="A56" s="30"/>
      <c r="B56" s="767" t="s">
        <v>23</v>
      </c>
      <c r="C56" s="773"/>
      <c r="D56" s="550" t="s">
        <v>425</v>
      </c>
      <c r="E56" s="558">
        <v>0.83939944154069945</v>
      </c>
      <c r="F56" s="559">
        <v>0.83824891764520293</v>
      </c>
      <c r="G56" s="560">
        <v>0.83818736009411177</v>
      </c>
      <c r="H56" s="558">
        <v>0.83818736009411199</v>
      </c>
      <c r="I56" s="559">
        <v>0.83818736009411177</v>
      </c>
      <c r="J56" s="560">
        <v>0.83818736009411177</v>
      </c>
      <c r="K56" s="551"/>
      <c r="L56" s="30"/>
    </row>
    <row r="57" spans="1:12" x14ac:dyDescent="0.25">
      <c r="A57" s="30"/>
      <c r="B57" s="769"/>
      <c r="C57" s="774"/>
      <c r="D57" s="552" t="s">
        <v>346</v>
      </c>
      <c r="E57" s="561">
        <v>0.14632851479451331</v>
      </c>
      <c r="F57" s="562">
        <v>0.14606601385543663</v>
      </c>
      <c r="G57" s="563">
        <v>0.14904939763474465</v>
      </c>
      <c r="H57" s="561">
        <v>0.14854401409766146</v>
      </c>
      <c r="I57" s="562">
        <v>0.14728055525495445</v>
      </c>
      <c r="J57" s="563">
        <v>0.14437459991672785</v>
      </c>
      <c r="K57" s="551"/>
      <c r="L57" s="30"/>
    </row>
    <row r="58" spans="1:12" x14ac:dyDescent="0.25">
      <c r="A58" s="30"/>
      <c r="B58" s="769"/>
      <c r="C58" s="774"/>
      <c r="D58" s="557" t="s">
        <v>347</v>
      </c>
      <c r="E58" s="561">
        <v>1.4258343828012016E-2</v>
      </c>
      <c r="F58" s="562">
        <v>1.5474180548228978E-2</v>
      </c>
      <c r="G58" s="563">
        <v>1.1373437544165711E-2</v>
      </c>
      <c r="H58" s="561">
        <v>1.1373437544165711E-2</v>
      </c>
      <c r="I58" s="562">
        <v>1.1373437544165711E-2</v>
      </c>
      <c r="J58" s="563">
        <v>1.1373437544165711E-2</v>
      </c>
      <c r="K58" s="551"/>
      <c r="L58" s="30"/>
    </row>
    <row r="59" spans="1:12" ht="15.75" thickBot="1" x14ac:dyDescent="0.3">
      <c r="A59" s="30"/>
      <c r="B59" s="769"/>
      <c r="C59" s="774"/>
      <c r="D59" s="555" t="s">
        <v>9</v>
      </c>
      <c r="E59" s="568">
        <v>1.3699836775267966E-5</v>
      </c>
      <c r="F59" s="569">
        <v>2.108879511314277E-4</v>
      </c>
      <c r="G59" s="574">
        <v>1.3898047269779502E-3</v>
      </c>
      <c r="H59" s="568">
        <v>1.895188264060841E-3</v>
      </c>
      <c r="I59" s="569">
        <v>3.1586471067680684E-3</v>
      </c>
      <c r="J59" s="574">
        <v>6.0646024449946909E-3</v>
      </c>
      <c r="L59" s="30" t="s">
        <v>426</v>
      </c>
    </row>
    <row r="60" spans="1:12" ht="15.75" thickBot="1" x14ac:dyDescent="0.3">
      <c r="A60" s="30"/>
      <c r="B60" s="771"/>
      <c r="C60" s="775"/>
      <c r="D60" s="564" t="s">
        <v>427</v>
      </c>
      <c r="E60" s="575">
        <f>SUM(E56:E59)</f>
        <v>1.0000000000000002</v>
      </c>
      <c r="F60" s="576">
        <f t="shared" ref="F60:J60" si="10">SUM(F56:F59)</f>
        <v>1</v>
      </c>
      <c r="G60" s="577">
        <f t="shared" si="10"/>
        <v>1.0000000000000002</v>
      </c>
      <c r="H60" s="575">
        <f t="shared" si="10"/>
        <v>1</v>
      </c>
      <c r="I60" s="576">
        <f t="shared" si="10"/>
        <v>1</v>
      </c>
      <c r="J60" s="577">
        <f t="shared" si="10"/>
        <v>1</v>
      </c>
      <c r="L60" s="30"/>
    </row>
    <row r="61" spans="1:12" x14ac:dyDescent="0.25">
      <c r="A61" s="30"/>
      <c r="B61" s="30"/>
      <c r="C61" s="30"/>
      <c r="D61" s="565"/>
      <c r="E61" s="30"/>
      <c r="F61" s="30"/>
      <c r="G61" s="30"/>
      <c r="L61" s="30"/>
    </row>
  </sheetData>
  <mergeCells count="33">
    <mergeCell ref="B41:C50"/>
    <mergeCell ref="B51:C55"/>
    <mergeCell ref="B56:C60"/>
    <mergeCell ref="X5:X6"/>
    <mergeCell ref="B6:C6"/>
    <mergeCell ref="B7:C11"/>
    <mergeCell ref="B12:B19"/>
    <mergeCell ref="C12:C15"/>
    <mergeCell ref="C16:C19"/>
    <mergeCell ref="B20:C24"/>
    <mergeCell ref="B25:C29"/>
    <mergeCell ref="B36:J36"/>
    <mergeCell ref="B37:J37"/>
    <mergeCell ref="B38:D38"/>
    <mergeCell ref="E38:G38"/>
    <mergeCell ref="H38:J38"/>
    <mergeCell ref="B2:V2"/>
    <mergeCell ref="B3:O3"/>
    <mergeCell ref="B4:D5"/>
    <mergeCell ref="E4:M4"/>
    <mergeCell ref="N4:V4"/>
    <mergeCell ref="E5:G5"/>
    <mergeCell ref="H5:J5"/>
    <mergeCell ref="K5:M5"/>
    <mergeCell ref="N5:P5"/>
    <mergeCell ref="Q5:S5"/>
    <mergeCell ref="T5:V5"/>
    <mergeCell ref="B39:C40"/>
    <mergeCell ref="B32:O32"/>
    <mergeCell ref="B33:O33"/>
    <mergeCell ref="D39:D40"/>
    <mergeCell ref="E39:G39"/>
    <mergeCell ref="H39:J3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activeCell="B43" sqref="B43"/>
    </sheetView>
  </sheetViews>
  <sheetFormatPr defaultColWidth="8.7109375" defaultRowHeight="15" x14ac:dyDescent="0.25"/>
  <cols>
    <col min="2" max="2" width="62.28515625" customWidth="1"/>
  </cols>
  <sheetData>
    <row r="1" spans="1:2" ht="15.75" x14ac:dyDescent="0.25">
      <c r="A1" s="783" t="s">
        <v>32</v>
      </c>
      <c r="B1" s="783"/>
    </row>
    <row r="2" spans="1:2" x14ac:dyDescent="0.25">
      <c r="A2" s="2" t="s">
        <v>33</v>
      </c>
      <c r="B2" s="2" t="s">
        <v>382</v>
      </c>
    </row>
    <row r="3" spans="1:2" x14ac:dyDescent="0.25">
      <c r="A3" s="2" t="s">
        <v>34</v>
      </c>
      <c r="B3" s="2" t="s">
        <v>35</v>
      </c>
    </row>
    <row r="4" spans="1:2" x14ac:dyDescent="0.25">
      <c r="A4" s="2" t="s">
        <v>168</v>
      </c>
      <c r="B4" s="2" t="s">
        <v>303</v>
      </c>
    </row>
    <row r="5" spans="1:2" s="30" customFormat="1" x14ac:dyDescent="0.25">
      <c r="A5" s="2" t="s">
        <v>178</v>
      </c>
      <c r="B5" s="2" t="s">
        <v>304</v>
      </c>
    </row>
    <row r="6" spans="1:2" x14ac:dyDescent="0.25">
      <c r="A6" s="2" t="s">
        <v>169</v>
      </c>
      <c r="B6" s="2" t="s">
        <v>307</v>
      </c>
    </row>
    <row r="7" spans="1:2" s="30" customFormat="1" x14ac:dyDescent="0.25">
      <c r="A7" s="2" t="s">
        <v>305</v>
      </c>
      <c r="B7" s="2" t="s">
        <v>306</v>
      </c>
    </row>
    <row r="8" spans="1:2" s="30" customFormat="1" x14ac:dyDescent="0.25">
      <c r="A8" s="2" t="s">
        <v>270</v>
      </c>
      <c r="B8" s="2" t="s">
        <v>253</v>
      </c>
    </row>
    <row r="9" spans="1:2" x14ac:dyDescent="0.25">
      <c r="A9" s="2" t="s">
        <v>36</v>
      </c>
      <c r="B9" s="2" t="s">
        <v>37</v>
      </c>
    </row>
    <row r="10" spans="1:2" x14ac:dyDescent="0.25">
      <c r="A10" s="2" t="s">
        <v>38</v>
      </c>
      <c r="B10" s="2" t="s">
        <v>39</v>
      </c>
    </row>
    <row r="11" spans="1:2" s="30" customFormat="1" x14ac:dyDescent="0.25">
      <c r="A11" s="2" t="s">
        <v>8</v>
      </c>
      <c r="B11" s="2" t="s">
        <v>308</v>
      </c>
    </row>
    <row r="12" spans="1:2" x14ac:dyDescent="0.25">
      <c r="A12" s="2" t="s">
        <v>326</v>
      </c>
      <c r="B12" s="2" t="s">
        <v>327</v>
      </c>
    </row>
    <row r="13" spans="1:2" x14ac:dyDescent="0.25">
      <c r="A13" s="2" t="s">
        <v>40</v>
      </c>
      <c r="B13" s="2" t="s">
        <v>41</v>
      </c>
    </row>
    <row r="14" spans="1:2" s="30" customFormat="1" x14ac:dyDescent="0.25">
      <c r="A14" s="2" t="s">
        <v>273</v>
      </c>
      <c r="B14" s="2" t="s">
        <v>250</v>
      </c>
    </row>
    <row r="15" spans="1:2" x14ac:dyDescent="0.25">
      <c r="A15" s="2" t="s">
        <v>42</v>
      </c>
      <c r="B15" s="2" t="s">
        <v>383</v>
      </c>
    </row>
    <row r="16" spans="1:2" x14ac:dyDescent="0.25">
      <c r="A16" s="2" t="s">
        <v>131</v>
      </c>
      <c r="B16" s="2" t="s">
        <v>106</v>
      </c>
    </row>
    <row r="17" spans="1:2" s="30" customFormat="1" x14ac:dyDescent="0.25">
      <c r="A17" s="2" t="s">
        <v>384</v>
      </c>
      <c r="B17" s="2" t="s">
        <v>385</v>
      </c>
    </row>
    <row r="18" spans="1:2" s="30" customFormat="1" x14ac:dyDescent="0.25">
      <c r="A18" s="2" t="s">
        <v>279</v>
      </c>
      <c r="B18" s="2" t="s">
        <v>280</v>
      </c>
    </row>
    <row r="19" spans="1:2" x14ac:dyDescent="0.25">
      <c r="A19" s="2" t="s">
        <v>43</v>
      </c>
      <c r="B19" s="2" t="s">
        <v>44</v>
      </c>
    </row>
    <row r="20" spans="1:2" x14ac:dyDescent="0.25">
      <c r="A20" s="2" t="s">
        <v>45</v>
      </c>
      <c r="B20" s="2" t="s">
        <v>46</v>
      </c>
    </row>
    <row r="21" spans="1:2" x14ac:dyDescent="0.25">
      <c r="A21" s="2" t="s">
        <v>47</v>
      </c>
      <c r="B21" s="2" t="s">
        <v>48</v>
      </c>
    </row>
    <row r="22" spans="1:2" x14ac:dyDescent="0.25">
      <c r="A22" s="2" t="s">
        <v>49</v>
      </c>
      <c r="B22" s="2" t="s">
        <v>120</v>
      </c>
    </row>
    <row r="23" spans="1:2" x14ac:dyDescent="0.25">
      <c r="A23" s="2" t="s">
        <v>163</v>
      </c>
      <c r="B23" s="2" t="s">
        <v>164</v>
      </c>
    </row>
    <row r="24" spans="1:2" x14ac:dyDescent="0.25">
      <c r="A24" s="2" t="s">
        <v>125</v>
      </c>
      <c r="B24" s="2" t="s">
        <v>126</v>
      </c>
    </row>
    <row r="25" spans="1:2" x14ac:dyDescent="0.25">
      <c r="A25" s="2" t="s">
        <v>50</v>
      </c>
      <c r="B25" s="2" t="s">
        <v>51</v>
      </c>
    </row>
    <row r="26" spans="1:2" x14ac:dyDescent="0.25">
      <c r="A26" s="2" t="s">
        <v>52</v>
      </c>
      <c r="B26" s="2" t="s">
        <v>22</v>
      </c>
    </row>
    <row r="27" spans="1:2" s="30" customFormat="1" x14ac:dyDescent="0.25">
      <c r="A27" s="2" t="s">
        <v>320</v>
      </c>
      <c r="B27" s="2" t="s">
        <v>230</v>
      </c>
    </row>
    <row r="28" spans="1:2" x14ac:dyDescent="0.25">
      <c r="A28" s="2" t="s">
        <v>53</v>
      </c>
      <c r="B28" s="2" t="s">
        <v>54</v>
      </c>
    </row>
    <row r="29" spans="1:2" x14ac:dyDescent="0.25">
      <c r="A29" s="2" t="s">
        <v>121</v>
      </c>
      <c r="B29" s="2" t="s">
        <v>122</v>
      </c>
    </row>
    <row r="30" spans="1:2" x14ac:dyDescent="0.25">
      <c r="A30" s="2" t="s">
        <v>119</v>
      </c>
      <c r="B30" s="2" t="s">
        <v>118</v>
      </c>
    </row>
    <row r="31" spans="1:2" x14ac:dyDescent="0.25">
      <c r="A31" s="2" t="s">
        <v>55</v>
      </c>
      <c r="B31" s="2" t="s">
        <v>56</v>
      </c>
    </row>
    <row r="32" spans="1:2" x14ac:dyDescent="0.25">
      <c r="A32" s="2" t="s">
        <v>57</v>
      </c>
      <c r="B32" s="2" t="s">
        <v>58</v>
      </c>
    </row>
    <row r="33" spans="1:2" s="30" customFormat="1" x14ac:dyDescent="0.25">
      <c r="A33" s="2" t="s">
        <v>59</v>
      </c>
      <c r="B33" s="2" t="s">
        <v>60</v>
      </c>
    </row>
    <row r="34" spans="1:2" x14ac:dyDescent="0.25">
      <c r="A34" s="422" t="s">
        <v>325</v>
      </c>
      <c r="B34" s="422" t="s">
        <v>229</v>
      </c>
    </row>
    <row r="35" spans="1:2" x14ac:dyDescent="0.25">
      <c r="A35" s="2" t="s">
        <v>9</v>
      </c>
      <c r="B35" s="2" t="s">
        <v>309</v>
      </c>
    </row>
    <row r="36" spans="1:2" x14ac:dyDescent="0.25">
      <c r="A36" s="2" t="s">
        <v>311</v>
      </c>
      <c r="B36" s="2" t="s">
        <v>310</v>
      </c>
    </row>
    <row r="37" spans="1:2" x14ac:dyDescent="0.25">
      <c r="A37" s="2" t="s">
        <v>61</v>
      </c>
      <c r="B37" s="2" t="s">
        <v>62</v>
      </c>
    </row>
    <row r="38" spans="1:2" s="30" customFormat="1" x14ac:dyDescent="0.25">
      <c r="A38" s="2" t="s">
        <v>321</v>
      </c>
      <c r="B38" s="2" t="s">
        <v>323</v>
      </c>
    </row>
    <row r="39" spans="1:2" s="30" customFormat="1" x14ac:dyDescent="0.25">
      <c r="A39" s="2" t="s">
        <v>322</v>
      </c>
      <c r="B39" s="2" t="s">
        <v>324</v>
      </c>
    </row>
    <row r="40" spans="1:2" x14ac:dyDescent="0.25">
      <c r="A40" s="2" t="s">
        <v>63</v>
      </c>
      <c r="B40" s="2" t="s">
        <v>64</v>
      </c>
    </row>
    <row r="41" spans="1:2" s="30" customFormat="1" x14ac:dyDescent="0.25">
      <c r="A41" s="2" t="s">
        <v>271</v>
      </c>
      <c r="B41" s="2" t="s">
        <v>252</v>
      </c>
    </row>
    <row r="42" spans="1:2" s="30" customFormat="1" x14ac:dyDescent="0.25">
      <c r="A42" s="2" t="s">
        <v>272</v>
      </c>
      <c r="B42" s="2" t="s">
        <v>251</v>
      </c>
    </row>
    <row r="43" spans="1:2" x14ac:dyDescent="0.25">
      <c r="A43" s="2" t="s">
        <v>65</v>
      </c>
      <c r="B43" s="2" t="s">
        <v>79</v>
      </c>
    </row>
    <row r="44" spans="1:2" x14ac:dyDescent="0.25">
      <c r="A44" s="2" t="s">
        <v>66</v>
      </c>
      <c r="B44" s="2" t="s">
        <v>67</v>
      </c>
    </row>
    <row r="45" spans="1:2" x14ac:dyDescent="0.25">
      <c r="A45" s="2" t="s">
        <v>68</v>
      </c>
      <c r="B45" s="2" t="s">
        <v>69</v>
      </c>
    </row>
    <row r="46" spans="1:2" x14ac:dyDescent="0.25">
      <c r="A46" s="2" t="s">
        <v>70</v>
      </c>
      <c r="B46" s="2" t="s">
        <v>71</v>
      </c>
    </row>
    <row r="47" spans="1:2" x14ac:dyDescent="0.25">
      <c r="A47" s="2" t="s">
        <v>72</v>
      </c>
      <c r="B47" s="2" t="s">
        <v>73</v>
      </c>
    </row>
    <row r="48" spans="1:2" x14ac:dyDescent="0.25">
      <c r="A48" s="2" t="s">
        <v>74</v>
      </c>
      <c r="B48" s="2" t="s">
        <v>75</v>
      </c>
    </row>
    <row r="49" spans="1:2" x14ac:dyDescent="0.25">
      <c r="A49" s="2" t="s">
        <v>76</v>
      </c>
      <c r="B49" s="2" t="s">
        <v>77</v>
      </c>
    </row>
    <row r="50" spans="1:2" x14ac:dyDescent="0.25">
      <c r="A50" s="2" t="s">
        <v>78</v>
      </c>
      <c r="B50" s="2" t="s">
        <v>162</v>
      </c>
    </row>
  </sheetData>
  <mergeCells count="1">
    <mergeCell ref="A1:B1"/>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2020-05-16T07:15:38Z</dcterms:created>
  <dcterms:modified xsi:type="dcterms:W3CDTF">2020-06-08T09:12:33Z</dcterms:modified>
</cp:coreProperties>
</file>